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97.xml" ContentType="application/vnd.openxmlformats-officedocument.spreadsheetml.revisionLog+xml"/>
  <Override PartName="/xl/revisions/revisionLog92.xml" ContentType="application/vnd.openxmlformats-officedocument.spreadsheetml.revisionLog+xml"/>
  <Override PartName="/xl/revisions/revisionLog120.xml" ContentType="application/vnd.openxmlformats-officedocument.spreadsheetml.revisionLog+xml"/>
  <Override PartName="/xl/revisions/revisionLog115.xml" ContentType="application/vnd.openxmlformats-officedocument.spreadsheetml.revisionLog+xml"/>
  <Override PartName="/xl/revisions/revisionLog8.xml" ContentType="application/vnd.openxmlformats-officedocument.spreadsheetml.revisionLog+xml"/>
  <Override PartName="/xl/revisions/revisionLog45.xml" ContentType="application/vnd.openxmlformats-officedocument.spreadsheetml.revisionLog+xml"/>
  <Override PartName="/xl/revisions/revisionLog71.xml" ContentType="application/vnd.openxmlformats-officedocument.spreadsheetml.revisionLog+xml"/>
  <Override PartName="/xl/revisions/revisionLog29.xml" ContentType="application/vnd.openxmlformats-officedocument.spreadsheetml.revisionLog+xml"/>
  <Override PartName="/xl/revisions/revisionLog50.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3.xml" ContentType="application/vnd.openxmlformats-officedocument.spreadsheetml.revisionLog+xml"/>
  <Override PartName="/xl/revisions/revisionLog103.xml" ContentType="application/vnd.openxmlformats-officedocument.spreadsheetml.revisionLog+xml"/>
  <Override PartName="/xl/revisions/revisionLog82.xml" ContentType="application/vnd.openxmlformats-officedocument.spreadsheetml.revisionLog+xml"/>
  <Override PartName="/xl/revisions/revisionLog110.xml" ContentType="application/vnd.openxmlformats-officedocument.spreadsheetml.revisionLog+xml"/>
  <Override PartName="/xl/revisions/revisionLog100.xml" ContentType="application/vnd.openxmlformats-officedocument.spreadsheetml.revisionLog+xml"/>
  <Override PartName="/xl/revisions/revisionLog95.xml" ContentType="application/vnd.openxmlformats-officedocument.spreadsheetml.revisionLog+xml"/>
  <Override PartName="/xl/revisions/revisionLog53.xml" ContentType="application/vnd.openxmlformats-officedocument.spreadsheetml.revisionLog+xml"/>
  <Override PartName="/xl/revisions/revisionLog74.xml" ContentType="application/vnd.openxmlformats-officedocument.spreadsheetml.revisionLog+xml"/>
  <Override PartName="/xl/revisions/revisionLog123.xml" ContentType="application/vnd.openxmlformats-officedocument.spreadsheetml.revisionLog+xml"/>
  <Override PartName="/xl/revisions/revisionLog105.xml" ContentType="application/vnd.openxmlformats-officedocument.spreadsheetml.revisionLog+xml"/>
  <Override PartName="/xl/revisions/revisionLog118.xml" ContentType="application/vnd.openxmlformats-officedocument.spreadsheetml.revisionLog+xml"/>
  <Override PartName="/xl/revisions/revisionLog3.xml" ContentType="application/vnd.openxmlformats-officedocument.spreadsheetml.revisionLog+xml"/>
  <Override PartName="/xl/revisions/revisionLog35.xml" ContentType="application/vnd.openxmlformats-officedocument.spreadsheetml.revisionLog+xml"/>
  <Override PartName="/xl/revisions/revisionLog40.xml" ContentType="application/vnd.openxmlformats-officedocument.spreadsheetml.revisionLog+xml"/>
  <Override PartName="/xl/revisions/revisionLog61.xml" ContentType="application/vnd.openxmlformats-officedocument.spreadsheetml.revisionLog+xml"/>
  <Override PartName="/xl/revisions/revisionLog69.xml" ContentType="application/vnd.openxmlformats-officedocument.spreadsheetml.revisionLog+xml"/>
  <Override PartName="/xl/revisions/revisionLog48.xml" ContentType="application/vnd.openxmlformats-officedocument.spreadsheetml.revisionLog+xml"/>
  <Override PartName="/xl/revisions/revisionLog27.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98.xml" ContentType="application/vnd.openxmlformats-officedocument.spreadsheetml.revisionLog+xml"/>
  <Override PartName="/xl/revisions/revisionLog93.xml" ContentType="application/vnd.openxmlformats-officedocument.spreadsheetml.revisionLog+xml"/>
  <Override PartName="/xl/revisions/revisionLog72.xml" ContentType="application/vnd.openxmlformats-officedocument.spreadsheetml.revisionLog+xml"/>
  <Override PartName="/xl/revisions/revisionLog121.xml" ContentType="application/vnd.openxmlformats-officedocument.spreadsheetml.revisionLog+xml"/>
  <Override PartName="/xl/revisions/revisionLog6.xml" ContentType="application/vnd.openxmlformats-officedocument.spreadsheetml.revisionLog+xml"/>
  <Override PartName="/xl/revisions/revisionLog43.xml" ContentType="application/vnd.openxmlformats-officedocument.spreadsheetml.revisionLog+xml"/>
  <Override PartName="/xl/revisions/revisionLog64.xml" ContentType="application/vnd.openxmlformats-officedocument.spreadsheetml.revisionLog+xml"/>
  <Override PartName="/xl/revisions/revisionLog85.xml" ContentType="application/vnd.openxmlformats-officedocument.spreadsheetml.revisionLog+xml"/>
  <Override PartName="/xl/revisions/revisionLog90.xml" ContentType="application/vnd.openxmlformats-officedocument.spreadsheetml.revisionLog+xml"/>
  <Override PartName="/xl/revisions/revisionLog11.xml" ContentType="application/vnd.openxmlformats-officedocument.spreadsheetml.revisionLog+xml"/>
  <Override PartName="/xl/revisions/revisionLog16.xml" ContentType="application/vnd.openxmlformats-officedocument.spreadsheetml.revisionLog+xml"/>
  <Override PartName="/xl/revisions/revisionLog113.xml" ContentType="application/vnd.openxmlformats-officedocument.spreadsheetml.revisionLog+xml"/>
  <Override PartName="/xl/revisions/revisionLog116.xml" ContentType="application/vnd.openxmlformats-officedocument.spreadsheetml.revisionLog+xml"/>
  <Override PartName="/xl/revisions/revisionLog108.xml" ContentType="application/vnd.openxmlformats-officedocument.spreadsheetml.revisionLog+xml"/>
  <Override PartName="/xl/revisions/revisionLog9.xml" ContentType="application/vnd.openxmlformats-officedocument.spreadsheetml.revisionLog+xml"/>
  <Override PartName="/xl/revisions/revisionLog51.xml" ContentType="application/vnd.openxmlformats-officedocument.spreadsheetml.revisionLog+xml"/>
  <Override PartName="/xl/revisions/revisionLog30.xml" ContentType="application/vnd.openxmlformats-officedocument.spreadsheetml.revisionLog+xml"/>
  <Override PartName="/xl/revisions/revisionLog59.xml" ContentType="application/vnd.openxmlformats-officedocument.spreadsheetml.revisionLog+xml"/>
  <Override PartName="/xl/revisions/revisionLog38.xml" ContentType="application/vnd.openxmlformats-officedocument.spreadsheetml.revisionLog+xml"/>
  <Override PartName="/xl/revisions/revisionLog1.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88.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14.xml" ContentType="application/vnd.openxmlformats-officedocument.spreadsheetml.revisionLog+xml"/>
  <Override PartName="/xl/revisions/revisionLog111.xml" ContentType="application/vnd.openxmlformats-officedocument.spreadsheetml.revisionLog+xml"/>
  <Override PartName="/xl/revisions/revisionLog101.xml" ContentType="application/vnd.openxmlformats-officedocument.spreadsheetml.revisionLog+xml"/>
  <Override PartName="/xl/revisions/revisionLog96.xml" ContentType="application/vnd.openxmlformats-officedocument.spreadsheetml.revisionLog+xml"/>
  <Override PartName="/xl/revisions/revisionLog33.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80.xml" ContentType="application/vnd.openxmlformats-officedocument.spreadsheetml.revisionLog+xml"/>
  <Override PartName="/xl/revisions/revisionLog104.xml" ContentType="application/vnd.openxmlformats-officedocument.spreadsheetml.revisionLog+xml"/>
  <Override PartName="/xl/revisions/revisionLog106.xml" ContentType="application/vnd.openxmlformats-officedocument.spreadsheetml.revisionLog+xml"/>
  <Override PartName="/xl/revisions/revisionLog119.xml" ContentType="application/vnd.openxmlformats-officedocument.spreadsheetml.revisionLog+xml"/>
  <Override PartName="/xl/revisions/revisionLog4.xml" ContentType="application/vnd.openxmlformats-officedocument.spreadsheetml.revisionLog+xml"/>
  <Override PartName="/xl/revisions/revisionLog41.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57.xml" ContentType="application/vnd.openxmlformats-officedocument.spreadsheetml.revisionLog+xml"/>
  <Override PartName="/xl/revisions/revisionLog78.xml" ContentType="application/vnd.openxmlformats-officedocument.spreadsheetml.revisionLog+xml"/>
  <Override PartName="/xl/revisions/revisionLog99.xml" ContentType="application/vnd.openxmlformats-officedocument.spreadsheetml.revisionLog+xml"/>
  <Override PartName="/xl/revisions/revisionLog52.xml" ContentType="application/vnd.openxmlformats-officedocument.spreadsheetml.revisionLog+xml"/>
  <Override PartName="/xl/revisions/revisionLog7.xml" ContentType="application/vnd.openxmlformats-officedocument.spreadsheetml.revisionLog+xml"/>
  <Override PartName="/xl/revisions/revisionLog44.xml" ContentType="application/vnd.openxmlformats-officedocument.spreadsheetml.revisionLog+xml"/>
  <Override PartName="/xl/revisions/revisionLog49.xml" ContentType="application/vnd.openxmlformats-officedocument.spreadsheetml.revisionLog+xml"/>
  <Override PartName="/xl/revisions/revisionLog65.xml" ContentType="application/vnd.openxmlformats-officedocument.spreadsheetml.revisionLog+xml"/>
  <Override PartName="/xl/revisions/revisionLog70.xml" ContentType="application/vnd.openxmlformats-officedocument.spreadsheetml.revisionLog+xml"/>
  <Override PartName="/xl/revisions/revisionLog86.xml" ContentType="application/vnd.openxmlformats-officedocument.spreadsheetml.revisionLog+xml"/>
  <Override PartName="/xl/revisions/revisionLog91.xml" ContentType="application/vnd.openxmlformats-officedocument.spreadsheetml.revisionLog+xml"/>
  <Override PartName="/xl/revisions/revisionLog114.xml" ContentType="application/vnd.openxmlformats-officedocument.spreadsheetml.revisionLog+xml"/>
  <Override PartName="/xl/revisions/revisionLog73.xml" ContentType="application/vnd.openxmlformats-officedocument.spreadsheetml.revisionLog+xml"/>
  <Override PartName="/xl/revisions/revisionLog94.xml" ContentType="application/vnd.openxmlformats-officedocument.spreadsheetml.revisionLog+xml"/>
  <Override PartName="/xl/revisions/revisionLog117.xml" ContentType="application/vnd.openxmlformats-officedocument.spreadsheetml.revisionLog+xml"/>
  <Override PartName="/xl/revisions/revisionLog122.xml" ContentType="application/vnd.openxmlformats-officedocument.spreadsheetml.revisionLog+xml"/>
  <Override PartName="/xl/revisions/revisionLog102.xml" ContentType="application/vnd.openxmlformats-officedocument.spreadsheetml.revisionLog+xml"/>
  <Override PartName="/xl/revisions/revisionLog12.xml" ContentType="application/vnd.openxmlformats-officedocument.spreadsheetml.revisionLog+xml"/>
  <Override PartName="/xl/revisions/revisionLog109.xml" ContentType="application/vnd.openxmlformats-officedocument.spreadsheetml.revisionLog+xml"/>
  <Override PartName="/xl/revisions/revisionLog31.xml" ContentType="application/vnd.openxmlformats-officedocument.spreadsheetml.revisionLog+xml"/>
  <Override PartName="/xl/revisions/revisionLog2.xml" ContentType="application/vnd.openxmlformats-officedocument.spreadsheetml.revisionLog+xml"/>
  <Override PartName="/xl/revisions/revisionLog26.xml" ContentType="application/vnd.openxmlformats-officedocument.spreadsheetml.revisionLog+xml"/>
  <Override PartName="/xl/revisions/revisionLog47.xml" ContentType="application/vnd.openxmlformats-officedocument.spreadsheetml.revisionLog+xml"/>
  <Override PartName="/xl/revisions/revisionLog68.xml" ContentType="application/vnd.openxmlformats-officedocument.spreadsheetml.revisionLog+xml"/>
  <Override PartName="/xl/revisions/revisionLog89.xml" ContentType="application/vnd.openxmlformats-officedocument.spreadsheetml.revisionLog+xml"/>
  <Override PartName="/xl/revisions/revisionLog42.xml" ContentType="application/vnd.openxmlformats-officedocument.spreadsheetml.revisionLog+xml"/>
  <Override PartName="/xl/revisions/revisionLog15.xml" ContentType="application/vnd.openxmlformats-officedocument.spreadsheetml.revisionLog+xml"/>
  <Override PartName="/xl/revisions/revisionLog81.xml" ContentType="application/vnd.openxmlformats-officedocument.spreadsheetml.revisionLog+xml"/>
  <Override PartName="/xl/revisions/revisionLog76.xml" ContentType="application/vnd.openxmlformats-officedocument.spreadsheetml.revisionLog+xml"/>
  <Override PartName="/xl/revisions/revisionLog34.xml" ContentType="application/vnd.openxmlformats-officedocument.spreadsheetml.revisionLog+xml"/>
  <Override PartName="/xl/revisions/revisionLog39.xml" ContentType="application/vnd.openxmlformats-officedocument.spreadsheetml.revisionLog+xml"/>
  <Override PartName="/xl/revisions/revisionLog55.xml" ContentType="application/vnd.openxmlformats-officedocument.spreadsheetml.revisionLog+xml"/>
  <Override PartName="/xl/revisions/revisionLog60.xml" ContentType="application/vnd.openxmlformats-officedocument.spreadsheetml.revisionLog+xml"/>
  <Override PartName="/xl/revisions/revisionLog84.xml" ContentType="application/vnd.openxmlformats-officedocument.spreadsheetml.revisionLog+xml"/>
  <Override PartName="/xl/revisions/revisionLog63.xml" ContentType="application/vnd.openxmlformats-officedocument.spreadsheetml.revisionLog+xml"/>
  <Override PartName="/xl/revisions/revisionLog10.xml" ContentType="application/vnd.openxmlformats-officedocument.spreadsheetml.revisionLog+xml"/>
  <Override PartName="/xl/revisions/revisionLog107.xml" ContentType="application/vnd.openxmlformats-officedocument.spreadsheetml.revisionLog+xml"/>
  <Override PartName="/xl/revisions/revisionLog112.xml" ContentType="application/vnd.openxmlformats-officedocument.spreadsheetml.revisionLog+xml"/>
  <Override PartName="/xl/revisions/revisionLog5.xml" ContentType="application/vnd.openxmlformats-officedocument.spreadsheetml.revisionLog+xml"/>
  <Override PartName="/xl/revisions/revisionLog79.xml" ContentType="application/vnd.openxmlformats-officedocument.spreadsheetml.revisionLog+xml"/>
  <Override PartName="/xl/revisions/revisionLog58.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lockRevision="1"/>
  <bookViews>
    <workbookView xWindow="0" yWindow="0" windowWidth="19200" windowHeight="11460" tabRatio="518"/>
  </bookViews>
  <sheets>
    <sheet name="на 01.06.2018" sheetId="1" r:id="rId1"/>
  </sheets>
  <definedNames>
    <definedName name="_xlnm._FilterDatabase" localSheetId="0" hidden="1">'на 01.06.2018'!$A$7:$J$397</definedName>
    <definedName name="Z_0005951B_56A8_4F75_9731_3C8A24CD1AB5_.wvu.FilterData" localSheetId="0" hidden="1">'на 01.06.2018'!$A$7:$J$397</definedName>
    <definedName name="Z_0217F586_7BE2_4803_B88F_1646729DF76E_.wvu.FilterData" localSheetId="0" hidden="1">'на 01.06.2018'!$A$7:$J$397</definedName>
    <definedName name="Z_02D2F435_66DA_468E_987B_F2AECDDD4E3B_.wvu.FilterData" localSheetId="0" hidden="1">'на 01.06.2018'!$A$7:$J$397</definedName>
    <definedName name="Z_040F7A53_882C_426B_A971_3BA4E7F819F6_.wvu.FilterData" localSheetId="0" hidden="1">'на 01.06.2018'!$A$7:$H$139</definedName>
    <definedName name="Z_056CFCF2_1D67_47C0_BE8C_D1F7ABB1120B_.wvu.FilterData" localSheetId="0" hidden="1">'на 01.06.2018'!$A$7:$J$397</definedName>
    <definedName name="Z_05716ABD_418C_4DA4_AC8A_C2D9BFCD057A_.wvu.FilterData" localSheetId="0" hidden="1">'на 01.06.2018'!$A$7:$J$397</definedName>
    <definedName name="Z_05C1E2BB_B583_44DD_A8AC_FBF87A053735_.wvu.FilterData" localSheetId="0" hidden="1">'на 01.06.2018'!$A$7:$H$139</definedName>
    <definedName name="Z_05C9DD0B_EBEE_40E7_A642_8B2CDCC810BA_.wvu.FilterData" localSheetId="0" hidden="1">'на 01.06.2018'!$A$7:$H$139</definedName>
    <definedName name="Z_0623BA59_06E0_47C4_A9E0_EFF8949456C2_.wvu.FilterData" localSheetId="0" hidden="1">'на 01.06.2018'!$A$7:$H$139</definedName>
    <definedName name="Z_0644E522_2545_474C_824A_2ED6C2798897_.wvu.FilterData" localSheetId="0" hidden="1">'на 01.06.2018'!$A$7:$J$397</definedName>
    <definedName name="Z_06ECB70F_782C_4925_AAED_43BDE49D6216_.wvu.FilterData" localSheetId="0" hidden="1">'на 01.06.2018'!$A$7:$J$397</definedName>
    <definedName name="Z_071188D9_4773_41E2_8227_482316F94E22_.wvu.FilterData" localSheetId="0" hidden="1">'на 01.06.2018'!$A$7:$J$397</definedName>
    <definedName name="Z_076157D9_97A7_4D47_8780_D3B408E54324_.wvu.FilterData" localSheetId="0" hidden="1">'на 01.06.2018'!$A$7:$J$397</definedName>
    <definedName name="Z_079216EF_F396_45DE_93AA_DF26C49F532F_.wvu.FilterData" localSheetId="0" hidden="1">'на 01.06.2018'!$A$7:$H$139</definedName>
    <definedName name="Z_0796BB39_B763_4CFE_9C89_197614BDD8D2_.wvu.FilterData" localSheetId="0" hidden="1">'на 01.06.2018'!$A$7:$J$397</definedName>
    <definedName name="Z_081D092E_BCFD_434D_99DD_F262EBF81A7D_.wvu.FilterData" localSheetId="0" hidden="1">'на 01.06.2018'!$A$7:$H$139</definedName>
    <definedName name="Z_081D1E71_FAB1_490F_8347_4363E467A6B8_.wvu.FilterData" localSheetId="0" hidden="1">'на 01.06.2018'!$A$7:$J$397</definedName>
    <definedName name="Z_09665491_2447_4ACE_847B_4452B60F2DF2_.wvu.FilterData" localSheetId="0" hidden="1">'на 01.06.2018'!$A$7:$J$397</definedName>
    <definedName name="Z_09EDEF91_2CA5_4F56_B67B_9D290C461670_.wvu.FilterData" localSheetId="0" hidden="1">'на 01.06.2018'!$A$7:$H$139</definedName>
    <definedName name="Z_09F9F792_37D5_476B_BEEE_67E9106F48F0_.wvu.FilterData" localSheetId="0" hidden="1">'на 01.06.2018'!$A$7:$J$397</definedName>
    <definedName name="Z_0A10B2C2_8811_4514_A02D_EDC7436B6D07_.wvu.FilterData" localSheetId="0" hidden="1">'на 01.06.2018'!$A$7:$J$397</definedName>
    <definedName name="Z_0AA70BDA_573F_4BEC_A548_CA5C4475BFE7_.wvu.FilterData" localSheetId="0" hidden="1">'на 01.06.2018'!$A$7:$J$397</definedName>
    <definedName name="Z_0AC3FA68_E0C8_4657_AD81_AF6345EA501C_.wvu.FilterData" localSheetId="0" hidden="1">'на 01.06.2018'!$A$7:$H$139</definedName>
    <definedName name="Z_0B579593_C56D_4394_91C1_F024BBE56EB1_.wvu.FilterData" localSheetId="0" hidden="1">'на 01.06.2018'!$A$7:$H$139</definedName>
    <definedName name="Z_0BC55D76_817D_4871_ADFD_780685E85798_.wvu.FilterData" localSheetId="0" hidden="1">'на 01.06.2018'!$A$7:$J$397</definedName>
    <definedName name="Z_0C6B39CB_8BE2_4437_B7EF_2B863FB64A7A_.wvu.FilterData" localSheetId="0" hidden="1">'на 01.06.2018'!$A$7:$H$139</definedName>
    <definedName name="Z_0C80C604_218C_428E_8C68_64D1AFDB22E0_.wvu.FilterData" localSheetId="0" hidden="1">'на 01.06.2018'!$A$7:$J$397</definedName>
    <definedName name="Z_0C81132D_0EFB_424B_A2C0_D694846C9416_.wvu.FilterData" localSheetId="0" hidden="1">'на 01.06.2018'!$A$7:$J$397</definedName>
    <definedName name="Z_0C8C20D3_1DCE_4FE1_95B1_F35D8D398254_.wvu.FilterData" localSheetId="0" hidden="1">'на 01.06.2018'!$A$7:$H$139</definedName>
    <definedName name="Z_0CC9441C_88E9_46D0_951D_A49C84EDA8CE_.wvu.FilterData" localSheetId="0" hidden="1">'на 01.06.2018'!$A$7:$J$397</definedName>
    <definedName name="Z_0CCCFAED_79CE_4449_BC23_D60C794B65C2_.wvu.FilterData" localSheetId="0" hidden="1">'на 01.06.2018'!$A$7:$J$397</definedName>
    <definedName name="Z_0CCCFAED_79CE_4449_BC23_D60C794B65C2_.wvu.PrintArea" localSheetId="0" hidden="1">'на 01.06.2018'!$A$1:$J$194</definedName>
    <definedName name="Z_0CCCFAED_79CE_4449_BC23_D60C794B65C2_.wvu.PrintTitles" localSheetId="0" hidden="1">'на 01.06.2018'!$5:$8</definedName>
    <definedName name="Z_0CF3E93E_60F6_45C8_AD33_C2CE08831546_.wvu.FilterData" localSheetId="0" hidden="1">'на 01.06.2018'!$A$7:$H$139</definedName>
    <definedName name="Z_0D69C398_7947_4D78_B1FE_A2A25AB79E10_.wvu.FilterData" localSheetId="0" hidden="1">'на 01.06.2018'!$A$7:$J$397</definedName>
    <definedName name="Z_0D7F5190_D20E_42FD_AD77_53CB309C7272_.wvu.FilterData" localSheetId="0" hidden="1">'на 01.06.2018'!$A$7:$H$139</definedName>
    <definedName name="Z_0E67843B_6B59_48DA_8F29_8BAD133298E1_.wvu.FilterData" localSheetId="0" hidden="1">'на 01.06.2018'!$A$7:$J$397</definedName>
    <definedName name="Z_0E6786D8_AC3A_48D5_9AD7_4E7485DB6D9C_.wvu.FilterData" localSheetId="0" hidden="1">'на 01.06.2018'!$A$7:$H$139</definedName>
    <definedName name="Z_105D23B5_3830_4B2C_A4D4_FBFBD3BEFB9C_.wvu.FilterData" localSheetId="0" hidden="1">'на 01.06.2018'!$A$7:$H$139</definedName>
    <definedName name="Z_113A0779_204C_451B_8401_73E507046130_.wvu.FilterData" localSheetId="0" hidden="1">'на 01.06.2018'!$A$7:$J$397</definedName>
    <definedName name="Z_119EECA6_2DA1_40F6_BD98_65D18CFC0359_.wvu.FilterData" localSheetId="0" hidden="1">'на 01.06.2018'!$A$7:$J$397</definedName>
    <definedName name="Z_11B0FA8E_E0BF_44A4_A141_D0892BF4BA78_.wvu.FilterData" localSheetId="0" hidden="1">'на 01.06.2018'!$A$7:$J$397</definedName>
    <definedName name="Z_11EBBD1F_0821_4763_A781_80F95B559C64_.wvu.FilterData" localSheetId="0" hidden="1">'на 01.06.2018'!$A$7:$J$397</definedName>
    <definedName name="Z_12397037_6208_4B36_BC95_11438284A9DE_.wvu.FilterData" localSheetId="0" hidden="1">'на 01.06.2018'!$A$7:$H$139</definedName>
    <definedName name="Z_12C2408D_275D_4295_8823_146036CCAF72_.wvu.FilterData" localSheetId="0" hidden="1">'на 01.06.2018'!$A$7:$J$397</definedName>
    <definedName name="Z_130C16AD_E930_4810_BDF0_A6DD3A87B8D5_.wvu.FilterData" localSheetId="0" hidden="1">'на 01.06.2018'!$A$7:$J$397</definedName>
    <definedName name="Z_1315266B_953C_4E7F_B538_74B6DF400647_.wvu.FilterData" localSheetId="0" hidden="1">'на 01.06.2018'!$A$7:$H$139</definedName>
    <definedName name="Z_132984D2_035C_4C6F_8087_28C1188A76E6_.wvu.FilterData" localSheetId="0" hidden="1">'на 01.06.2018'!$A$7:$J$397</definedName>
    <definedName name="Z_13A75724_7658_4A80_9239_F37E0BC75B64_.wvu.FilterData" localSheetId="0" hidden="1">'на 01.06.2018'!$A$7:$J$397</definedName>
    <definedName name="Z_13BE7114_35DF_4699_8779_61985C68F6C3_.wvu.FilterData" localSheetId="0" hidden="1">'на 01.06.2018'!$A$7:$J$397</definedName>
    <definedName name="Z_13BE7114_35DF_4699_8779_61985C68F6C3_.wvu.PrintArea" localSheetId="0" hidden="1">'на 01.06.2018'!$A$1:$J$196</definedName>
    <definedName name="Z_13BE7114_35DF_4699_8779_61985C68F6C3_.wvu.PrintTitles" localSheetId="0" hidden="1">'на 01.06.2018'!$5:$8</definedName>
    <definedName name="Z_13E7ADA2_058C_4412_9AEA_31547694DD5C_.wvu.FilterData" localSheetId="0" hidden="1">'на 01.06.2018'!$A$7:$H$139</definedName>
    <definedName name="Z_1474826F_81A7_45CE_9E32_539008BC6006_.wvu.FilterData" localSheetId="0" hidden="1">'на 01.06.2018'!$A$7:$J$397</definedName>
    <definedName name="Z_148D8FAA_3DC1_4430_9D42_1AFD9B8B331B_.wvu.FilterData" localSheetId="0" hidden="1">'на 01.06.2018'!$A$7:$J$397</definedName>
    <definedName name="Z_1539101F_31E9_4994_A34D_436B2BB1B73C_.wvu.FilterData" localSheetId="0" hidden="1">'на 01.06.2018'!$A$7:$J$397</definedName>
    <definedName name="Z_158130B9_9537_4E7D_AC4C_ED389C9B13A6_.wvu.FilterData" localSheetId="0" hidden="1">'на 01.06.2018'!$A$7:$J$397</definedName>
    <definedName name="Z_15AF9AFF_36E4_41C3_A9EA_A83C0A87FA00_.wvu.FilterData" localSheetId="0" hidden="1">'на 01.06.2018'!$A$7:$J$397</definedName>
    <definedName name="Z_1611C1BA_C4E2_40AE_8F45_3BEDE164E518_.wvu.FilterData" localSheetId="0" hidden="1">'на 01.06.2018'!$A$7:$J$397</definedName>
    <definedName name="Z_16533C21_4A9A_450C_8A94_553B88C3A9CF_.wvu.FilterData" localSheetId="0" hidden="1">'на 01.06.2018'!$A$7:$H$139</definedName>
    <definedName name="Z_1682CF4C_6BE2_4E45_A613_382D117E51BF_.wvu.FilterData" localSheetId="0" hidden="1">'на 01.06.2018'!$A$7:$J$397</definedName>
    <definedName name="Z_168FD5D4_D13B_47B9_8E56_61C627E3620F_.wvu.FilterData" localSheetId="0" hidden="1">'на 01.06.2018'!$A$7:$H$139</definedName>
    <definedName name="Z_169B516E_654F_469D_A8A0_69AB59FA498D_.wvu.FilterData" localSheetId="0" hidden="1">'на 01.06.2018'!$A$7:$J$397</definedName>
    <definedName name="Z_176FBEC7_B2AF_4702_A894_382F81F9ECF6_.wvu.FilterData" localSheetId="0" hidden="1">'на 01.06.2018'!$A$7:$H$139</definedName>
    <definedName name="Z_17AC66D0_E8BD_44BA_92AB_131AEC3E5A62_.wvu.FilterData" localSheetId="0" hidden="1">'на 01.06.2018'!$A$7:$J$397</definedName>
    <definedName name="Z_17AEC02B_67B1_483A_97D2_C1C6DFD21518_.wvu.FilterData" localSheetId="0" hidden="1">'на 01.06.2018'!$A$7:$J$397</definedName>
    <definedName name="Z_1902C2E4_C521_44EB_B934_0EBD6E871DD8_.wvu.FilterData" localSheetId="0" hidden="1">'на 01.06.2018'!$A$7:$J$397</definedName>
    <definedName name="Z_191D2631_8F19_4FC0_96A1_F397D331A068_.wvu.FilterData" localSheetId="0" hidden="1">'на 01.06.2018'!$A$7:$J$397</definedName>
    <definedName name="Z_19510E6E_7565_4AC2_BCB4_A345501456B6_.wvu.FilterData" localSheetId="0" hidden="1">'на 01.06.2018'!$A$7:$H$139</definedName>
    <definedName name="Z_19A4AADC_FDEE_45BB_8FEE_0F5508EFB8E2_.wvu.FilterData" localSheetId="0" hidden="1">'на 01.06.2018'!$A$7:$J$397</definedName>
    <definedName name="Z_19B34FC3_E683_4280_90EE_7791220AE682_.wvu.FilterData" localSheetId="0" hidden="1">'на 01.06.2018'!$A$7:$J$397</definedName>
    <definedName name="Z_19E5B318_3123_4687_A10B_72F3BDA9A599_.wvu.FilterData" localSheetId="0" hidden="1">'на 01.06.2018'!$A$7:$J$397</definedName>
    <definedName name="Z_1ADD4354_436F_41C7_AFD6_B73FA2D9BC20_.wvu.FilterData" localSheetId="0" hidden="1">'на 01.06.2018'!$A$7:$J$397</definedName>
    <definedName name="Z_1B413C41_F5DB_4793_803B_D278F6A0BE2C_.wvu.FilterData" localSheetId="0" hidden="1">'на 01.06.2018'!$A$7:$J$397</definedName>
    <definedName name="Z_1B943BCB_9609_428B_963E_E25F01748D7C_.wvu.FilterData" localSheetId="0" hidden="1">'на 01.06.2018'!$A$7:$J$397</definedName>
    <definedName name="Z_1BA0A829_1467_4894_A294_9BFD1EA8F94D_.wvu.FilterData" localSheetId="0" hidden="1">'на 01.06.2018'!$A$7:$J$397</definedName>
    <definedName name="Z_1C384A54_E3F0_4C1E_862E_6CD9154B364F_.wvu.FilterData" localSheetId="0" hidden="1">'на 01.06.2018'!$A$7:$J$397</definedName>
    <definedName name="Z_1C3DF549_BEC3_47F7_8F0B_A96D42597ECF_.wvu.FilterData" localSheetId="0" hidden="1">'на 01.06.2018'!$A$7:$H$139</definedName>
    <definedName name="Z_1C681B2A_8932_44D9_BF50_EA5DBCC10436_.wvu.FilterData" localSheetId="0" hidden="1">'на 01.06.2018'!$A$7:$H$139</definedName>
    <definedName name="Z_1CB0764B_554D_4C09_98DC_8DED9FC27F03_.wvu.FilterData" localSheetId="0" hidden="1">'на 01.06.2018'!$A$7:$J$397</definedName>
    <definedName name="Z_1CB5C523_AFA5_43A8_9C28_9F12CFE5BE65_.wvu.FilterData" localSheetId="0" hidden="1">'на 01.06.2018'!$A$7:$J$397</definedName>
    <definedName name="Z_1CEF9102_6C60_416B_8820_19DA6CA2FF8F_.wvu.FilterData" localSheetId="0" hidden="1">'на 01.06.2018'!$A$7:$J$397</definedName>
    <definedName name="Z_1D2C2901_70D8_494F_B885_AA5F7F9A1D2E_.wvu.FilterData" localSheetId="0" hidden="1">'на 01.06.2018'!$A$7:$J$397</definedName>
    <definedName name="Z_1D546444_6D70_47F2_86F2_EDA85896BE29_.wvu.FilterData" localSheetId="0" hidden="1">'на 01.06.2018'!$A$7:$J$397</definedName>
    <definedName name="Z_1F274A4D_4DCC_44CA_A1BD_90B7EE180486_.wvu.FilterData" localSheetId="0" hidden="1">'на 01.06.2018'!$A$7:$H$139</definedName>
    <definedName name="Z_1F6B5B08_FAE9_43CF_A27B_EE7ACD6D4DF6_.wvu.FilterData" localSheetId="0" hidden="1">'на 01.06.2018'!$A$7:$J$397</definedName>
    <definedName name="Z_1F885BC0_FA2D_45E9_BC66_C7BA68F6529B_.wvu.FilterData" localSheetId="0" hidden="1">'на 01.06.2018'!$A$7:$J$397</definedName>
    <definedName name="Z_1FF678B1_7F2B_4362_81E7_D3C79ED64B95_.wvu.FilterData" localSheetId="0" hidden="1">'на 01.06.2018'!$A$7:$H$139</definedName>
    <definedName name="Z_20461DED_BCEE_4284_A6DA_6F07C40C8239_.wvu.FilterData" localSheetId="0" hidden="1">'на 01.06.2018'!$A$7:$J$397</definedName>
    <definedName name="Z_20A3EB12_07C5_4317_9D11_7C0131FF1F02_.wvu.FilterData" localSheetId="0" hidden="1">'на 01.06.2018'!$A$7:$J$397</definedName>
    <definedName name="Z_216AEA56_C079_4104_83C7_B22F3C2C4895_.wvu.FilterData" localSheetId="0" hidden="1">'на 01.06.2018'!$A$7:$H$139</definedName>
    <definedName name="Z_2181C7D4_AA52_40AC_A808_5D532F9A4DB9_.wvu.FilterData" localSheetId="0" hidden="1">'на 01.06.2018'!$A$7:$H$139</definedName>
    <definedName name="Z_222CB208_6EE7_4ACF_9056_A80606B8DEAE_.wvu.FilterData" localSheetId="0" hidden="1">'на 01.06.2018'!$A$7:$J$397</definedName>
    <definedName name="Z_22A3361C_6866_4206_B8FA_E848438D95B8_.wvu.FilterData" localSheetId="0" hidden="1">'на 01.06.2018'!$A$7:$H$139</definedName>
    <definedName name="Z_23D71F5A_A534_4F07_942A_44ED3D76C570_.wvu.FilterData" localSheetId="0" hidden="1">'на 01.06.2018'!$A$7:$J$397</definedName>
    <definedName name="Z_246D425F_E7DE_4F74_93E1_1CA6487BB7AF_.wvu.FilterData" localSheetId="0" hidden="1">'на 01.06.2018'!$A$7:$J$397</definedName>
    <definedName name="Z_24860D1B_9CB0_4DBB_9F9A_A7B23A9FBD9E_.wvu.FilterData" localSheetId="0" hidden="1">'на 01.06.2018'!$A$7:$J$397</definedName>
    <definedName name="Z_24D1D1DF_90B3_41D1_82E1_05DE887CC58D_.wvu.FilterData" localSheetId="0" hidden="1">'на 01.06.2018'!$A$7:$H$139</definedName>
    <definedName name="Z_24E5C1BC_322C_4FEF_B964_F0DCC04482C1_.wvu.Cols" localSheetId="0" hidden="1">'на 01.06.2018'!#REF!,'на 01.06.2018'!#REF!</definedName>
    <definedName name="Z_24E5C1BC_322C_4FEF_B964_F0DCC04482C1_.wvu.FilterData" localSheetId="0" hidden="1">'на 01.06.2018'!$A$7:$H$139</definedName>
    <definedName name="Z_24E5C1BC_322C_4FEF_B964_F0DCC04482C1_.wvu.Rows" localSheetId="0" hidden="1">'на 01.06.2018'!#REF!</definedName>
    <definedName name="Z_25DD804F_4FCB_49C0_B290_F226E6C8FC4D_.wvu.FilterData" localSheetId="0" hidden="1">'на 01.06.2018'!$A$7:$J$397</definedName>
    <definedName name="Z_25F305AA_6420_44FE_A658_6597DFDEDA7F_.wvu.FilterData" localSheetId="0" hidden="1">'на 01.06.2018'!$A$7:$J$397</definedName>
    <definedName name="Z_26390C63_E690_4CD6_B911_4F7F9CCE06AD_.wvu.FilterData" localSheetId="0" hidden="1">'на 01.06.2018'!$A$7:$J$397</definedName>
    <definedName name="Z_2647282E_5B25_4148_AAD9_72AB0A3F24C4_.wvu.FilterData" localSheetId="0" hidden="1">'на 01.06.2018'!$A$3:$K$194</definedName>
    <definedName name="Z_26E7CD7D_71FD_4075_B268_E6444384CE7D_.wvu.FilterData" localSheetId="0" hidden="1">'на 01.06.2018'!$A$7:$H$139</definedName>
    <definedName name="Z_271A6422_0558_45A4_90D0_4FBBFA0C466A_.wvu.FilterData" localSheetId="0" hidden="1">'на 01.06.2018'!$A$7:$J$397</definedName>
    <definedName name="Z_2751B79E_F60F_449F_9B1A_ED01F0EE4A3F_.wvu.FilterData" localSheetId="0" hidden="1">'на 01.06.2018'!$A$7:$J$397</definedName>
    <definedName name="Z_28008BE5_0693_468D_890E_2AE562EDDFCA_.wvu.FilterData" localSheetId="0" hidden="1">'на 01.06.2018'!$A$7:$H$139</definedName>
    <definedName name="Z_282F013D_E5B1_4C17_8727_7949891CEFC8_.wvu.FilterData" localSheetId="0" hidden="1">'на 01.06.2018'!$A$7:$J$397</definedName>
    <definedName name="Z_2932A736_9A81_4C2B_931E_457899534006_.wvu.FilterData" localSheetId="0" hidden="1">'на 01.06.2018'!$A$7:$J$397</definedName>
    <definedName name="Z_29A3F31E_AA0E_4520_83F3_6EDE69E47FB4_.wvu.FilterData" localSheetId="0" hidden="1">'на 01.06.2018'!$A$7:$J$397</definedName>
    <definedName name="Z_29D1C55E_0AE0_4CA9_A4C9_F358DEE7E9AD_.wvu.FilterData" localSheetId="0" hidden="1">'на 01.06.2018'!$A$7:$J$397</definedName>
    <definedName name="Z_2A075779_EE89_4995_9517_DAD5135FF513_.wvu.FilterData" localSheetId="0" hidden="1">'на 01.06.2018'!$A$7:$J$397</definedName>
    <definedName name="Z_2A9D3288_FE38_46DD_A0BD_6FD4437B54BF_.wvu.FilterData" localSheetId="0" hidden="1">'на 01.06.2018'!$A$7:$J$397</definedName>
    <definedName name="Z_2B4EF399_1F78_4650_9196_70339D27DB54_.wvu.FilterData" localSheetId="0" hidden="1">'на 01.06.2018'!$A$7:$J$397</definedName>
    <definedName name="Z_2B67E997_66AF_4883_9EE5_9876648FDDE9_.wvu.FilterData" localSheetId="0" hidden="1">'на 01.06.2018'!$A$7:$J$397</definedName>
    <definedName name="Z_2B6BAC9D_8ECF_4B5C_AEA7_CCE1C0524E55_.wvu.FilterData" localSheetId="0" hidden="1">'на 01.06.2018'!$A$7:$J$397</definedName>
    <definedName name="Z_2C029299_5EEC_4151_A9E2_241D31E08692_.wvu.FilterData" localSheetId="0" hidden="1">'на 01.06.2018'!$A$7:$J$397</definedName>
    <definedName name="Z_2C43A648_766E_499E_95B2_EA6F7EA791D4_.wvu.FilterData" localSheetId="0" hidden="1">'на 01.06.2018'!$A$7:$J$397</definedName>
    <definedName name="Z_2C47EAD7_6B0B_40AB_9599_0BF3302E35F1_.wvu.FilterData" localSheetId="0" hidden="1">'на 01.06.2018'!$A$7:$H$139</definedName>
    <definedName name="Z_2CD18B03_71F5_4B8A_8C6C_592F5A66335B_.wvu.FilterData" localSheetId="0" hidden="1">'на 01.06.2018'!$A$7:$J$397</definedName>
    <definedName name="Z_2D011736_53B8_48A8_8C2E_71DD995F6546_.wvu.FilterData" localSheetId="0" hidden="1">'на 01.06.2018'!$A$7:$J$397</definedName>
    <definedName name="Z_2D540280_F40F_4530_A32A_1FF2E78E7147_.wvu.FilterData" localSheetId="0" hidden="1">'на 01.06.2018'!$A$7:$J$397</definedName>
    <definedName name="Z_2D918A37_6905_4BEF_BC3A_DA45E968DAC3_.wvu.FilterData" localSheetId="0" hidden="1">'на 01.06.2018'!$A$7:$H$139</definedName>
    <definedName name="Z_2DF88C31_E5A0_4DFE_877D_5A31D3992603_.wvu.Rows" localSheetId="0" hidden="1">'на 01.06.2018'!#REF!,'на 01.06.2018'!#REF!,'на 01.06.2018'!#REF!,'на 01.06.2018'!#REF!,'на 01.06.2018'!#REF!,'на 01.06.2018'!#REF!,'на 01.06.2018'!#REF!,'на 01.06.2018'!#REF!,'на 01.06.2018'!#REF!,'на 01.06.2018'!#REF!,'на 01.06.2018'!#REF!</definedName>
    <definedName name="Z_2F3BAFC5_8792_4BC0_833F_5CB9ACB14A14_.wvu.FilterData" localSheetId="0" hidden="1">'на 01.06.2018'!$A$7:$H$139</definedName>
    <definedName name="Z_2F3DE7DB_1DEA_4A0C_88EC_B05C9EEC768F_.wvu.FilterData" localSheetId="0" hidden="1">'на 01.06.2018'!$A$7:$J$397</definedName>
    <definedName name="Z_2F72C4E3_E946_4870_A59B_C47D17A3E8B0_.wvu.FilterData" localSheetId="0" hidden="1">'на 01.06.2018'!$A$7:$J$397</definedName>
    <definedName name="Z_2F7AC811_CA37_46E3_866E_6E10DF43054A_.wvu.FilterData" localSheetId="0" hidden="1">'на 01.06.2018'!$A$7:$J$397</definedName>
    <definedName name="Z_2FAB8F10_5F5A_4B70_9158_E79B14A6565A_.wvu.FilterData" localSheetId="0" hidden="1">'на 01.06.2018'!$A$7:$J$397</definedName>
    <definedName name="Z_300D3722_BC5B_4EFC_A306_CB3461E96075_.wvu.FilterData" localSheetId="0" hidden="1">'на 01.06.2018'!$A$7:$J$397</definedName>
    <definedName name="Z_308AF0B3_EE19_4841_BBC0_915C9A7203E9_.wvu.FilterData" localSheetId="0" hidden="1">'на 01.06.2018'!$A$7:$J$397</definedName>
    <definedName name="Z_30F94082_E7C8_4DE7_AE26_19B3A4317363_.wvu.FilterData" localSheetId="0" hidden="1">'на 01.06.2018'!$A$7:$J$397</definedName>
    <definedName name="Z_315B3829_E75D_48BB_A407_88A96C0D6A4B_.wvu.FilterData" localSheetId="0" hidden="1">'на 01.06.2018'!$A$7:$J$397</definedName>
    <definedName name="Z_316B9C14_7546_49E5_A384_4190EC7682DE_.wvu.FilterData" localSheetId="0" hidden="1">'на 01.06.2018'!$A$7:$J$397</definedName>
    <definedName name="Z_31985263_3556_4B71_A26F_62706F49B320_.wvu.FilterData" localSheetId="0" hidden="1">'на 01.06.2018'!$A$7:$H$139</definedName>
    <definedName name="Z_31C5283F_7633_4B8A_ADD5_7EB245AE899F_.wvu.FilterData" localSheetId="0" hidden="1">'на 01.06.2018'!$A$7:$J$397</definedName>
    <definedName name="Z_31EABA3C_DD8D_46BF_85B1_09527EF8E816_.wvu.FilterData" localSheetId="0" hidden="1">'на 01.06.2018'!$A$7:$H$139</definedName>
    <definedName name="Z_328B1FBD_B9E0_4F8C_AA1F_438ED0F19823_.wvu.FilterData" localSheetId="0" hidden="1">'на 01.06.2018'!$A$7:$J$397</definedName>
    <definedName name="Z_32F81156_0F3B_49A8_B56D_9A01AA7C97FE_.wvu.FilterData" localSheetId="0" hidden="1">'на 01.06.2018'!$A$7:$J$397</definedName>
    <definedName name="Z_33081AFE_875F_4448_8DBB_C2288E582829_.wvu.FilterData" localSheetId="0" hidden="1">'на 01.06.2018'!$A$7:$J$397</definedName>
    <definedName name="Z_34587A22_A707_48EC_A6D8_8CA0D443CB5A_.wvu.FilterData" localSheetId="0" hidden="1">'на 01.06.2018'!$A$7:$J$397</definedName>
    <definedName name="Z_34E97F8E_B808_4C29_AFA8_24160BA8B576_.wvu.FilterData" localSheetId="0" hidden="1">'на 01.06.2018'!$A$7:$H$139</definedName>
    <definedName name="Z_354643EC_374D_4252_A3BA_624B9338CCF6_.wvu.FilterData" localSheetId="0" hidden="1">'на 01.06.2018'!$A$7:$J$397</definedName>
    <definedName name="Z_356902C5_CBA1_407E_849C_39B6CAAFCD34_.wvu.FilterData" localSheetId="0" hidden="1">'на 01.06.2018'!$A$7:$J$397</definedName>
    <definedName name="Z_356FBDD5_3775_4781_9E0A_901095CE6157_.wvu.FilterData" localSheetId="0" hidden="1">'на 01.06.2018'!$A$7:$J$397</definedName>
    <definedName name="Z_3597F15D_13FB_47E4_B2D7_0713796F1B32_.wvu.FilterData" localSheetId="0" hidden="1">'на 01.06.2018'!$A$7:$H$139</definedName>
    <definedName name="Z_36279478_DEDD_46A7_8B6D_9500CB65A35C_.wvu.FilterData" localSheetId="0" hidden="1">'на 01.06.2018'!$A$7:$H$139</definedName>
    <definedName name="Z_36282042_958F_4D98_9515_9E9271F26AA2_.wvu.FilterData" localSheetId="0" hidden="1">'на 01.06.2018'!$A$7:$H$139</definedName>
    <definedName name="Z_36483E9A_03E9_431F_B24B_73C77EA6547E_.wvu.FilterData" localSheetId="0" hidden="1">'на 01.06.2018'!$A$7:$J$397</definedName>
    <definedName name="Z_368728BB_F981_4DE3_8F4E_C77C2580C6B3_.wvu.FilterData" localSheetId="0" hidden="1">'на 01.06.2018'!$A$7:$J$397</definedName>
    <definedName name="Z_36AEB3FF_FCBC_4E21_8EFE_F20781816ED3_.wvu.FilterData" localSheetId="0" hidden="1">'на 01.06.2018'!$A$7:$H$139</definedName>
    <definedName name="Z_371CA4AD_891B_4B1D_9403_45AB26546607_.wvu.FilterData" localSheetId="0" hidden="1">'на 01.06.2018'!$A$7:$J$397</definedName>
    <definedName name="Z_375FD1ED_0F0C_4C78_AE3D_1D583BC74E47_.wvu.FilterData" localSheetId="0" hidden="1">'на 01.06.2018'!$A$7:$J$397</definedName>
    <definedName name="Z_3780FC5F_184E_406C_B40E_6BE29406408E_.wvu.FilterData" localSheetId="0" hidden="1">'на 01.06.2018'!$A$7:$J$397</definedName>
    <definedName name="Z_3789C719_2C4D_4FFB_B9EF_5AA095975824_.wvu.FilterData" localSheetId="0" hidden="1">'на 01.06.2018'!$A$7:$J$397</definedName>
    <definedName name="Z_37F8CE32_8CE8_4D95_9C0E_63112E6EFFE9_.wvu.Cols" localSheetId="0" hidden="1">'на 01.06.2018'!#REF!</definedName>
    <definedName name="Z_37F8CE32_8CE8_4D95_9C0E_63112E6EFFE9_.wvu.FilterData" localSheetId="0" hidden="1">'на 01.06.2018'!$A$7:$H$139</definedName>
    <definedName name="Z_37F8CE32_8CE8_4D95_9C0E_63112E6EFFE9_.wvu.PrintArea" localSheetId="0" hidden="1">'на 01.06.2018'!$A$1:$J$139</definedName>
    <definedName name="Z_37F8CE32_8CE8_4D95_9C0E_63112E6EFFE9_.wvu.PrintTitles" localSheetId="0" hidden="1">'на 01.06.2018'!$5:$8</definedName>
    <definedName name="Z_37F8CE32_8CE8_4D95_9C0E_63112E6EFFE9_.wvu.Rows" localSheetId="0" hidden="1">'на 01.06.2018'!#REF!,'на 01.06.2018'!#REF!,'на 01.06.2018'!#REF!,'на 01.06.2018'!#REF!,'на 01.06.2018'!#REF!,'на 01.06.2018'!#REF!,'на 01.06.2018'!#REF!,'на 01.06.2018'!#REF!,'на 01.06.2018'!#REF!,'на 01.06.2018'!#REF!,'на 01.06.2018'!#REF!,'на 01.06.2018'!#REF!,'на 01.06.2018'!#REF!,'на 01.06.2018'!#REF!,'на 01.06.2018'!#REF!,'на 01.06.2018'!#REF!,'на 01.06.2018'!#REF!</definedName>
    <definedName name="Z_386EE007_6994_4AA6_8824_D461BF01F1EA_.wvu.FilterData" localSheetId="0" hidden="1">'на 01.06.2018'!$A$7:$J$397</definedName>
    <definedName name="Z_394FB935_0201_44F8_9182_26C511D48F51_.wvu.FilterData" localSheetId="0" hidden="1">'на 01.06.2018'!$A$7:$J$397</definedName>
    <definedName name="Z_39897EE2_53F6_432A_9A7F_7DBB2FBB08E4_.wvu.FilterData" localSheetId="0" hidden="1">'на 01.06.2018'!$A$7:$J$397</definedName>
    <definedName name="Z_3A08D49D_7322_4FD5_90D4_F8436B9BCFE3_.wvu.FilterData" localSheetId="0" hidden="1">'на 01.06.2018'!$A$7:$J$397</definedName>
    <definedName name="Z_3A152827_EFCD_4FCD_A4F0_81C604FF3F88_.wvu.FilterData" localSheetId="0" hidden="1">'на 01.06.2018'!$A$7:$J$397</definedName>
    <definedName name="Z_3A3DB971_386F_40FA_8DD4_4A74AFE3B4C9_.wvu.FilterData" localSheetId="0" hidden="1">'на 01.06.2018'!$A$7:$J$397</definedName>
    <definedName name="Z_3AAEA08B_779A_471D_BFA0_0D98BF9A4FAD_.wvu.FilterData" localSheetId="0" hidden="1">'на 01.06.2018'!$A$7:$H$139</definedName>
    <definedName name="Z_3C664174_3E98_4762_A560_3810A313981F_.wvu.FilterData" localSheetId="0" hidden="1">'на 01.06.2018'!$A$7:$J$397</definedName>
    <definedName name="Z_3C9F72CF_10C2_48CF_BBB6_A2B9A1393F37_.wvu.FilterData" localSheetId="0" hidden="1">'на 01.06.2018'!$A$7:$H$139</definedName>
    <definedName name="Z_3CBCA6B7_5D7C_44A4_844A_26E2A61FDE86_.wvu.FilterData" localSheetId="0" hidden="1">'на 01.06.2018'!$A$7:$J$397</definedName>
    <definedName name="Z_3D1280C8_646B_4BB2_862F_8A8207220C6A_.wvu.FilterData" localSheetId="0" hidden="1">'на 01.06.2018'!$A$7:$H$139</definedName>
    <definedName name="Z_3D4245D9_9AB3_43FE_97D0_205A6EA7E6E4_.wvu.FilterData" localSheetId="0" hidden="1">'на 01.06.2018'!$A$7:$J$397</definedName>
    <definedName name="Z_3D5A28D4_CB7B_405C_9FFF_EB22C14AB77F_.wvu.FilterData" localSheetId="0" hidden="1">'на 01.06.2018'!$A$7:$J$397</definedName>
    <definedName name="Z_3D6E136A_63AE_4912_A965_BD438229D989_.wvu.FilterData" localSheetId="0" hidden="1">'на 01.06.2018'!$A$7:$J$397</definedName>
    <definedName name="Z_3DB4F6FC_CE58_4083_A6ED_88DCB901BB99_.wvu.FilterData" localSheetId="0" hidden="1">'на 01.06.2018'!$A$7:$H$139</definedName>
    <definedName name="Z_3E14FD86_95B1_4D0E_A8F6_A4FFDE0E3FF0_.wvu.FilterData" localSheetId="0" hidden="1">'на 01.06.2018'!$A$7:$J$397</definedName>
    <definedName name="Z_3E7BBA27_FCB5_4D66_864C_8656009B9E88_.wvu.FilterData" localSheetId="0" hidden="1">'на 01.06.2018'!$A$3:$K$194</definedName>
    <definedName name="Z_3EEA7E1A_5F2B_4408_A34C_1F0223B5B245_.wvu.FilterData" localSheetId="0" hidden="1">'на 01.06.2018'!$A$7:$J$397</definedName>
    <definedName name="Z_3EEA7E1A_5F2B_4408_A34C_1F0223B5B245_.wvu.PrintArea" localSheetId="0" hidden="1">'на 01.06.2018'!$A$1:$J$196</definedName>
    <definedName name="Z_3EEA7E1A_5F2B_4408_A34C_1F0223B5B245_.wvu.PrintTitles" localSheetId="0" hidden="1">'на 01.06.2018'!$5:$8</definedName>
    <definedName name="Z_3F0F098D_D998_48FD_BB26_7A5537CB4DC9_.wvu.FilterData" localSheetId="0" hidden="1">'на 01.06.2018'!$A$7:$J$397</definedName>
    <definedName name="Z_3F4E18FA_E0CE_43C2_A7F4_5CAE036892ED_.wvu.FilterData" localSheetId="0" hidden="1">'на 01.06.2018'!$A$7:$J$397</definedName>
    <definedName name="Z_3F7954D6_04C1_4B23_AE36_0FF9609A2280_.wvu.FilterData" localSheetId="0" hidden="1">'на 01.06.2018'!$A$7:$J$397</definedName>
    <definedName name="Z_3F839701_87D5_496C_AD9C_2B5AE5742513_.wvu.FilterData" localSheetId="0" hidden="1">'на 01.06.2018'!$A$7:$J$397</definedName>
    <definedName name="Z_3FE8ACF3_2097_4BA9_8230_2DBD30F09632_.wvu.FilterData" localSheetId="0" hidden="1">'на 01.06.2018'!$A$7:$J$397</definedName>
    <definedName name="Z_3FEA0B99_83A0_4934_91F1_66BC8E596ABB_.wvu.FilterData" localSheetId="0" hidden="1">'на 01.06.2018'!$A$7:$J$397</definedName>
    <definedName name="Z_3FEDCFF8_5450_469D_9A9E_38AB8819A083_.wvu.FilterData" localSheetId="0" hidden="1">'на 01.06.2018'!$A$7:$J$397</definedName>
    <definedName name="Z_402DFE3F_A5E1_41E8_BB4F_E3062FAE22D8_.wvu.FilterData" localSheetId="0" hidden="1">'на 01.06.2018'!$A$7:$J$397</definedName>
    <definedName name="Z_403313B7_B74E_4D03_8AB9_B2A52A5BA330_.wvu.FilterData" localSheetId="0" hidden="1">'на 01.06.2018'!$A$7:$H$139</definedName>
    <definedName name="Z_4055661A_C391_44E3_B71B_DF824D593415_.wvu.FilterData" localSheetId="0" hidden="1">'на 01.06.2018'!$A$7:$H$139</definedName>
    <definedName name="Z_413E8ADC_60FE_4AEB_A365_51405ED7DAEF_.wvu.FilterData" localSheetId="0" hidden="1">'на 01.06.2018'!$A$7:$J$397</definedName>
    <definedName name="Z_415B8653_FE9C_472E_85AE_9CFA9B00FD5E_.wvu.FilterData" localSheetId="0" hidden="1">'на 01.06.2018'!$A$7:$H$139</definedName>
    <definedName name="Z_418F9F46_9018_4AFC_A504_8CA60A905B83_.wvu.FilterData" localSheetId="0" hidden="1">'на 01.06.2018'!$A$7:$J$397</definedName>
    <definedName name="Z_41C6EAF5_F389_4A73_A5DF_3E2ABACB9DC1_.wvu.FilterData" localSheetId="0" hidden="1">'на 01.06.2018'!$A$7:$J$397</definedName>
    <definedName name="Z_422AF1DB_ADD9_4056_90D1_EF57FA0619FA_.wvu.FilterData" localSheetId="0" hidden="1">'на 01.06.2018'!$A$7:$J$397</definedName>
    <definedName name="Z_423AE2BD_6FE7_4E39_8400_BD8A00496896_.wvu.FilterData" localSheetId="0" hidden="1">'на 01.06.2018'!$A$7:$J$397</definedName>
    <definedName name="Z_42BF13A9_20A4_4030_912B_F63923E11DBF_.wvu.FilterData" localSheetId="0" hidden="1">'на 01.06.2018'!$A$7:$J$397</definedName>
    <definedName name="Z_4388DD05_A74C_4C1C_A344_6EEDB2F4B1B0_.wvu.FilterData" localSheetId="0" hidden="1">'на 01.06.2018'!$A$7:$H$139</definedName>
    <definedName name="Z_43F7D742_5383_4CCE_A058_3A12F3676DF6_.wvu.FilterData" localSheetId="0" hidden="1">'на 01.06.2018'!$A$7:$J$397</definedName>
    <definedName name="Z_445590C0_7350_4A17_AB85_F8DCF9494ECC_.wvu.FilterData" localSheetId="0" hidden="1">'на 01.06.2018'!$A$7:$H$139</definedName>
    <definedName name="Z_448249C8_AE56_4244_9A71_332B9BB563B1_.wvu.FilterData" localSheetId="0" hidden="1">'на 01.06.2018'!$A$7:$J$397</definedName>
    <definedName name="Z_45D27932_FD3D_46DE_B431_4E5606457D7F_.wvu.FilterData" localSheetId="0" hidden="1">'на 01.06.2018'!$A$7:$H$139</definedName>
    <definedName name="Z_45DE1976_7F07_4EB4_8A9C_FB72D060BEFA_.wvu.Cols" localSheetId="0" hidden="1">'на 01.06.2018'!#REF!</definedName>
    <definedName name="Z_45DE1976_7F07_4EB4_8A9C_FB72D060BEFA_.wvu.FilterData" localSheetId="0" hidden="1">'на 01.06.2018'!$A$7:$J$397</definedName>
    <definedName name="Z_45DE1976_7F07_4EB4_8A9C_FB72D060BEFA_.wvu.PrintArea" localSheetId="0" hidden="1">'на 01.06.2018'!$A$1:$J$193</definedName>
    <definedName name="Z_45DE1976_7F07_4EB4_8A9C_FB72D060BEFA_.wvu.PrintTitles" localSheetId="0" hidden="1">'на 01.06.2018'!$5:$8</definedName>
    <definedName name="Z_463F3E4B_81D6_4261_A251_5FB4227E67B1_.wvu.FilterData" localSheetId="0" hidden="1">'на 01.06.2018'!$A$7:$J$397</definedName>
    <definedName name="Z_4765959C_9F0B_44DF_B00A_10C6BB8CF204_.wvu.FilterData" localSheetId="0" hidden="1">'на 01.06.2018'!$A$7:$J$397</definedName>
    <definedName name="Z_47BCB1EA_366A_4F56_B866_A7D2D6FB6413_.wvu.FilterData" localSheetId="0" hidden="1">'на 01.06.2018'!$A$7:$J$397</definedName>
    <definedName name="Z_47CE02E9_7BC4_47FC_9B44_1B5CC8466C98_.wvu.FilterData" localSheetId="0" hidden="1">'на 01.06.2018'!$A$7:$J$397</definedName>
    <definedName name="Z_47DE35B6_B347_4C65_8E49_C2008CA773EB_.wvu.FilterData" localSheetId="0" hidden="1">'на 01.06.2018'!$A$7:$H$139</definedName>
    <definedName name="Z_47E54F1A_929E_4350_846F_D427E0D466DD_.wvu.FilterData" localSheetId="0" hidden="1">'на 01.06.2018'!$A$7:$J$397</definedName>
    <definedName name="Z_486156AC_4370_4C02_BA8A_CB9B49D1A8EC_.wvu.FilterData" localSheetId="0" hidden="1">'на 01.06.2018'!$A$7:$J$397</definedName>
    <definedName name="Z_490A2F1C_31D3_46A4_90C2_4FE00A2A3110_.wvu.FilterData" localSheetId="0" hidden="1">'на 01.06.2018'!$A$7:$J$397</definedName>
    <definedName name="Z_495CB41C_9D74_45FB_9A3C_30411D304A3A_.wvu.FilterData" localSheetId="0" hidden="1">'на 01.06.2018'!$A$7:$J$397</definedName>
    <definedName name="Z_49C7329D_3247_4713_BC9A_64F0EE2B0B3C_.wvu.FilterData" localSheetId="0" hidden="1">'на 01.06.2018'!$A$7:$J$397</definedName>
    <definedName name="Z_49E10B09_97E3_41C9_892E_7D9C5DFF5740_.wvu.FilterData" localSheetId="0" hidden="1">'на 01.06.2018'!$A$7:$J$397</definedName>
    <definedName name="Z_4A8D74AF_6B6C_4239_9EC3_301119213646_.wvu.FilterData" localSheetId="0" hidden="1">'на 01.06.2018'!$A$7:$J$397</definedName>
    <definedName name="Z_4AF0FF7E_D940_4246_AB71_AC8FEDA2EF24_.wvu.FilterData" localSheetId="0" hidden="1">'на 01.06.2018'!$A$7:$J$397</definedName>
    <definedName name="Z_4BB7905C_0E11_42F1_848D_90186131796A_.wvu.FilterData" localSheetId="0" hidden="1">'на 01.06.2018'!$A$7:$H$139</definedName>
    <definedName name="Z_4C1FE39D_945F_4F14_94DF_F69B283DCD9F_.wvu.FilterData" localSheetId="0" hidden="1">'на 01.06.2018'!$A$7:$H$139</definedName>
    <definedName name="Z_4CA010EE_9FB5_4C7E_A14E_34EFE4C7E4F1_.wvu.FilterData" localSheetId="0" hidden="1">'на 01.06.2018'!$A$7:$J$397</definedName>
    <definedName name="Z_4CEB490B_58FB_4CA0_AAF2_63178FECD849_.wvu.FilterData" localSheetId="0" hidden="1">'на 01.06.2018'!$A$7:$J$397</definedName>
    <definedName name="Z_4DBA5214_E42E_4E7C_B43C_190A2BF79ACC_.wvu.FilterData" localSheetId="0" hidden="1">'на 01.06.2018'!$A$7:$J$397</definedName>
    <definedName name="Z_4DC9D79A_8761_4284_BFE5_DFE7738AB4F8_.wvu.FilterData" localSheetId="0" hidden="1">'на 01.06.2018'!$A$7:$J$397</definedName>
    <definedName name="Z_4DF21929_63B0_45D6_9063_EE3D75E46DF0_.wvu.FilterData" localSheetId="0" hidden="1">'на 01.06.2018'!$A$7:$J$397</definedName>
    <definedName name="Z_4E70B456_53A6_4A9B_B0D8_E54D21A50BAA_.wvu.FilterData" localSheetId="0" hidden="1">'на 01.06.2018'!$A$7:$J$397</definedName>
    <definedName name="Z_4EB9A2EB_6EC6_4AFE_AFFA_537868B4F130_.wvu.FilterData" localSheetId="0" hidden="1">'на 01.06.2018'!$A$7:$J$397</definedName>
    <definedName name="Z_4EF3C623_C372_46C1_AA60_4AC85C37C9F2_.wvu.FilterData" localSheetId="0" hidden="1">'на 01.06.2018'!$A$7:$J$397</definedName>
    <definedName name="Z_4FA4A69A_6589_44A8_8710_9041295BCBA3_.wvu.FilterData" localSheetId="0" hidden="1">'на 01.06.2018'!$A$7:$J$397</definedName>
    <definedName name="Z_4FE18469_4F1B_4C4F_94F8_2337C288BBDA_.wvu.FilterData" localSheetId="0" hidden="1">'на 01.06.2018'!$A$7:$J$397</definedName>
    <definedName name="Z_5039ACE2_215B_49F3_AC23_F5E171EB2E04_.wvu.FilterData" localSheetId="0" hidden="1">'на 01.06.2018'!$A$7:$J$397</definedName>
    <definedName name="Z_512708F0_FC6D_4404_BE68_DA23201791B7_.wvu.FilterData" localSheetId="0" hidden="1">'на 01.06.2018'!$A$7:$J$397</definedName>
    <definedName name="Z_51BD5A76_12FD_4D74_BB88_134070337907_.wvu.FilterData" localSheetId="0" hidden="1">'на 01.06.2018'!$A$7:$J$397</definedName>
    <definedName name="Z_52ACD1DE_5C8C_419B_897D_A938C2151D22_.wvu.FilterData" localSheetId="0" hidden="1">'на 01.06.2018'!$A$7:$J$397</definedName>
    <definedName name="Z_52C40832_4D48_45A4_B802_95C62DCB5A61_.wvu.FilterData" localSheetId="0" hidden="1">'на 01.06.2018'!$A$7:$H$139</definedName>
    <definedName name="Z_539CB3DF_9B66_4BE7_9074_8CE0405EB8A6_.wvu.Cols" localSheetId="0" hidden="1">'на 01.06.2018'!#REF!,'на 01.06.2018'!#REF!</definedName>
    <definedName name="Z_539CB3DF_9B66_4BE7_9074_8CE0405EB8A6_.wvu.FilterData" localSheetId="0" hidden="1">'на 01.06.2018'!$A$7:$J$397</definedName>
    <definedName name="Z_539CB3DF_9B66_4BE7_9074_8CE0405EB8A6_.wvu.PrintArea" localSheetId="0" hidden="1">'на 01.06.2018'!$A$1:$J$189</definedName>
    <definedName name="Z_539CB3DF_9B66_4BE7_9074_8CE0405EB8A6_.wvu.PrintTitles" localSheetId="0" hidden="1">'на 01.06.2018'!$5:$8</definedName>
    <definedName name="Z_543FDC9E_DC95_4C7A_84E4_76AA766A82EF_.wvu.FilterData" localSheetId="0" hidden="1">'на 01.06.2018'!$A$7:$J$397</definedName>
    <definedName name="Z_55266A36_B6A9_42E1_8467_17D14F12BABD_.wvu.FilterData" localSheetId="0" hidden="1">'на 01.06.2018'!$A$7:$H$139</definedName>
    <definedName name="Z_55F24CBB_212F_42F4_BB98_92561BDA95C3_.wvu.FilterData" localSheetId="0" hidden="1">'на 01.06.2018'!$A$7:$J$397</definedName>
    <definedName name="Z_564F82E8_8306_4799_B1F9_06B1FD1FB16E_.wvu.FilterData" localSheetId="0" hidden="1">'на 01.06.2018'!$A$3:$K$194</definedName>
    <definedName name="Z_565A1A16_6A4F_4794_B3C1_1808DC7E86C0_.wvu.FilterData" localSheetId="0" hidden="1">'на 01.06.2018'!$A$7:$H$139</definedName>
    <definedName name="Z_568C3823_FEE7_49C8_B4CF_3D48541DA65C_.wvu.FilterData" localSheetId="0" hidden="1">'на 01.06.2018'!$A$7:$H$139</definedName>
    <definedName name="Z_5696C387_34DF_4BED_BB60_2D85436D9DA8_.wvu.FilterData" localSheetId="0" hidden="1">'на 01.06.2018'!$A$7:$J$397</definedName>
    <definedName name="Z_56C18D87_C587_43F7_9147_D7827AADF66D_.wvu.FilterData" localSheetId="0" hidden="1">'на 01.06.2018'!$A$7:$H$139</definedName>
    <definedName name="Z_5729DC83_8713_4B21_9D2C_8A74D021747E_.wvu.FilterData" localSheetId="0" hidden="1">'на 01.06.2018'!$A$7:$H$139</definedName>
    <definedName name="Z_5730431A_42FA_4886_8F76_DA9C1179F65B_.wvu.FilterData" localSheetId="0" hidden="1">'на 01.06.2018'!$A$7:$J$397</definedName>
    <definedName name="Z_58270B81_2C5A_44D4_84D8_B29B6BA03243_.wvu.FilterData" localSheetId="0" hidden="1">'на 01.06.2018'!$A$7:$H$139</definedName>
    <definedName name="Z_5834E280_FA37_4F43_B5D8_B8D5A97A4524_.wvu.FilterData" localSheetId="0" hidden="1">'на 01.06.2018'!$A$7:$J$397</definedName>
    <definedName name="Z_58A2BFA9_7803_4AA8_99E8_85AF5847A611_.wvu.FilterData" localSheetId="0" hidden="1">'на 01.06.2018'!$A$7:$J$397</definedName>
    <definedName name="Z_58BFA8D4_CF88_4C84_B35F_981C21093C49_.wvu.FilterData" localSheetId="0" hidden="1">'на 01.06.2018'!$A$7:$J$397</definedName>
    <definedName name="Z_58EAD7A7_C312_4E53_9D90_6DB268F00AAE_.wvu.FilterData" localSheetId="0" hidden="1">'на 01.06.2018'!$A$7:$J$397</definedName>
    <definedName name="Z_59074C03_1A19_4344_8FE1_916D5A98CD29_.wvu.FilterData" localSheetId="0" hidden="1">'на 01.06.2018'!$A$7:$J$397</definedName>
    <definedName name="Z_593FC661_D3C9_4D5B_9F7F_4FD8BB281A5E_.wvu.FilterData" localSheetId="0" hidden="1">'на 01.06.2018'!$A$7:$J$397</definedName>
    <definedName name="Z_59F91900_CAE9_4608_97BE_FBC0993C389F_.wvu.FilterData" localSheetId="0" hidden="1">'на 01.06.2018'!$A$7:$H$139</definedName>
    <definedName name="Z_5A0826D2_48E8_4049_87EB_8011A792B32A_.wvu.FilterData" localSheetId="0" hidden="1">'на 01.06.2018'!$A$7:$J$397</definedName>
    <definedName name="Z_5AC843E8_BE7D_4B69_82E5_622B40389D76_.wvu.FilterData" localSheetId="0" hidden="1">'на 01.06.2018'!$A$7:$J$397</definedName>
    <definedName name="Z_5AED1EEB_F2BD_4EA8_B85A_ECC7CA9EB0BB_.wvu.FilterData" localSheetId="0" hidden="1">'на 01.06.2018'!$A$7:$J$397</definedName>
    <definedName name="Z_5B201F9D_0EC3_499C_A33C_1C4C3BFDAC63_.wvu.FilterData" localSheetId="0" hidden="1">'на 01.06.2018'!$A$7:$J$397</definedName>
    <definedName name="Z_5B530939_3820_4F41_B6AF_D342046937E2_.wvu.FilterData" localSheetId="0" hidden="1">'на 01.06.2018'!$A$7:$J$397</definedName>
    <definedName name="Z_5B6D98E6_8929_4747_9889_173EDC254AC0_.wvu.FilterData" localSheetId="0" hidden="1">'на 01.06.2018'!$A$7:$J$397</definedName>
    <definedName name="Z_5B8F35C7_BACE_46B7_A289_D37993E37EE6_.wvu.FilterData" localSheetId="0" hidden="1">'на 01.06.2018'!$A$7:$J$397</definedName>
    <definedName name="Z_5C13A1A0_C535_4639_90BE_9B5D72B8AEDB_.wvu.FilterData" localSheetId="0" hidden="1">'на 01.06.2018'!$A$7:$H$139</definedName>
    <definedName name="Z_5C253E80_F3BD_4FE4_AB93_2FEE92134E33_.wvu.FilterData" localSheetId="0" hidden="1">'на 01.06.2018'!$A$7:$J$397</definedName>
    <definedName name="Z_5C519772_2A20_4B5B_841B_37C4DE3DF25F_.wvu.FilterData" localSheetId="0" hidden="1">'на 01.06.2018'!$A$7:$J$397</definedName>
    <definedName name="Z_5CDE7466_9008_4EE8_8F19_E26D937B15F6_.wvu.FilterData" localSheetId="0" hidden="1">'на 01.06.2018'!$A$7:$H$139</definedName>
    <definedName name="Z_5D02AC07_9DDA_4DED_8BC0_7F56C2780A3D_.wvu.FilterData" localSheetId="0" hidden="1">'на 01.06.2018'!$A$7:$J$397</definedName>
    <definedName name="Z_5E8319AA_70BE_4A15_908D_5BB7BC61D3F7_.wvu.FilterData" localSheetId="0" hidden="1">'на 01.06.2018'!$A$7:$J$397</definedName>
    <definedName name="Z_5EB104F4_627D_44E7_960F_6C67063C7D09_.wvu.FilterData" localSheetId="0" hidden="1">'на 01.06.2018'!$A$7:$J$397</definedName>
    <definedName name="Z_5EB1B5BB_79BE_4318_9140_3FA31802D519_.wvu.FilterData" localSheetId="0" hidden="1">'на 01.06.2018'!$A$7:$J$397</definedName>
    <definedName name="Z_5EB1B5BB_79BE_4318_9140_3FA31802D519_.wvu.PrintArea" localSheetId="0" hidden="1">'на 01.06.2018'!$A$1:$J$189</definedName>
    <definedName name="Z_5EB1B5BB_79BE_4318_9140_3FA31802D519_.wvu.PrintTitles" localSheetId="0" hidden="1">'на 01.06.2018'!$5:$8</definedName>
    <definedName name="Z_5FB953A5_71FF_4056_AF98_C9D06FF0EDF3_.wvu.Cols" localSheetId="0" hidden="1">'на 01.06.2018'!#REF!,'на 01.06.2018'!#REF!</definedName>
    <definedName name="Z_5FB953A5_71FF_4056_AF98_C9D06FF0EDF3_.wvu.FilterData" localSheetId="0" hidden="1">'на 01.06.2018'!$A$7:$J$397</definedName>
    <definedName name="Z_5FB953A5_71FF_4056_AF98_C9D06FF0EDF3_.wvu.PrintArea" localSheetId="0" hidden="1">'на 01.06.2018'!$A$1:$J$189</definedName>
    <definedName name="Z_5FB953A5_71FF_4056_AF98_C9D06FF0EDF3_.wvu.PrintTitles" localSheetId="0" hidden="1">'на 01.06.2018'!$5:$8</definedName>
    <definedName name="Z_60155C64_695E_458C_BBFE_B89C53118803_.wvu.FilterData" localSheetId="0" hidden="1">'на 01.06.2018'!$A$7:$J$397</definedName>
    <definedName name="Z_60657231_C99E_4191_A90E_C546FB588843_.wvu.FilterData" localSheetId="0" hidden="1">'на 01.06.2018'!$A$7:$H$139</definedName>
    <definedName name="Z_60B33E92_3815_4061_91AA_8E38B8895054_.wvu.FilterData" localSheetId="0" hidden="1">'на 01.06.2018'!$A$7:$H$139</definedName>
    <definedName name="Z_61D3C2BE_E5C3_4670_8A8C_5EA015D7BE13_.wvu.FilterData" localSheetId="0" hidden="1">'на 01.06.2018'!$A$7:$J$397</definedName>
    <definedName name="Z_6246324E_D224_4FAC_8C67_F9370E7D77EB_.wvu.FilterData" localSheetId="0" hidden="1">'на 01.06.2018'!$A$7:$J$397</definedName>
    <definedName name="Z_62534477_13C5_437C_87A9_3525FC60CE4D_.wvu.FilterData" localSheetId="0" hidden="1">'на 01.06.2018'!$A$7:$J$397</definedName>
    <definedName name="Z_62691467_BD46_47AE_A6DF_52CBD0D9817B_.wvu.FilterData" localSheetId="0" hidden="1">'на 01.06.2018'!$A$7:$H$139</definedName>
    <definedName name="Z_62C4D5B7_88F6_4885_99F7_CBFA0AACC2D9_.wvu.FilterData" localSheetId="0" hidden="1">'на 01.06.2018'!$A$7:$J$397</definedName>
    <definedName name="Z_62E7809F_D5DF_4BC1_AEFF_718779E2F7F6_.wvu.FilterData" localSheetId="0" hidden="1">'на 01.06.2018'!$A$7:$J$397</definedName>
    <definedName name="Z_62F28655_B8A8_45AE_A142_E93FF8C032BD_.wvu.FilterData" localSheetId="0" hidden="1">'на 01.06.2018'!$A$7:$J$397</definedName>
    <definedName name="Z_62F2B5AA_C3D1_4669_A4A0_184285923B8F_.wvu.FilterData" localSheetId="0" hidden="1">'на 01.06.2018'!$A$7:$J$397</definedName>
    <definedName name="Z_63720CAA_47FE_4977_B082_29E1534276C7_.wvu.FilterData" localSheetId="0" hidden="1">'на 01.06.2018'!$A$7:$J$397</definedName>
    <definedName name="Z_638AAAE8_8FF2_44D0_A160_BB2A9AEB5B72_.wvu.FilterData" localSheetId="0" hidden="1">'на 01.06.2018'!$A$7:$H$139</definedName>
    <definedName name="Z_63D45DC6_0D62_438A_9069_0A4378090381_.wvu.FilterData" localSheetId="0" hidden="1">'на 01.06.2018'!$A$7:$H$139</definedName>
    <definedName name="Z_648AB040_BD0E_49A1_BA40_87D3D9C0BA55_.wvu.FilterData" localSheetId="0" hidden="1">'на 01.06.2018'!$A$7:$J$397</definedName>
    <definedName name="Z_649E5CE3_4976_49D9_83DA_4E57FFC714BF_.wvu.Cols" localSheetId="0" hidden="1">'на 01.06.2018'!#REF!</definedName>
    <definedName name="Z_649E5CE3_4976_49D9_83DA_4E57FFC714BF_.wvu.FilterData" localSheetId="0" hidden="1">'на 01.06.2018'!$A$7:$J$397</definedName>
    <definedName name="Z_649E5CE3_4976_49D9_83DA_4E57FFC714BF_.wvu.PrintArea" localSheetId="0" hidden="1">'на 01.06.2018'!$A$1:$J$193</definedName>
    <definedName name="Z_649E5CE3_4976_49D9_83DA_4E57FFC714BF_.wvu.PrintTitles" localSheetId="0" hidden="1">'на 01.06.2018'!$5:$8</definedName>
    <definedName name="Z_64C01F03_E840_4B6E_960F_5E13E0981676_.wvu.FilterData" localSheetId="0" hidden="1">'на 01.06.2018'!$A$7:$J$397</definedName>
    <definedName name="Z_65F8B16B_220F_4FC8_86A4_6BDB56CB5C59_.wvu.FilterData" localSheetId="0" hidden="1">'на 01.06.2018'!$A$3:$K$194</definedName>
    <definedName name="Z_6654CD2E_14AE_4299_8801_306919BA9D32_.wvu.FilterData" localSheetId="0" hidden="1">'на 01.06.2018'!$A$7:$J$397</definedName>
    <definedName name="Z_66550ABE_0FE4_4071_B1FA_6163FA599414_.wvu.FilterData" localSheetId="0" hidden="1">'на 01.06.2018'!$A$7:$J$397</definedName>
    <definedName name="Z_6656F77C_55F8_4E1C_A222_2E884838D2F2_.wvu.FilterData" localSheetId="0" hidden="1">'на 01.06.2018'!$A$7:$J$397</definedName>
    <definedName name="Z_66EE8E68_84F1_44B5_B60B_7ED67214A421_.wvu.FilterData" localSheetId="0" hidden="1">'на 01.06.2018'!$A$7:$J$397</definedName>
    <definedName name="Z_67A1158E_8E10_4053_B044_B8AB7C784C01_.wvu.FilterData" localSheetId="0" hidden="1">'на 01.06.2018'!$A$7:$J$397</definedName>
    <definedName name="Z_67ADFAE6_A9AF_44D7_8539_93CD0F6B7849_.wvu.FilterData" localSheetId="0" hidden="1">'на 01.06.2018'!$A$7:$J$397</definedName>
    <definedName name="Z_67ADFAE6_A9AF_44D7_8539_93CD0F6B7849_.wvu.PrintArea" localSheetId="0" hidden="1">'на 01.06.2018'!$A$1:$J$195</definedName>
    <definedName name="Z_67ADFAE6_A9AF_44D7_8539_93CD0F6B7849_.wvu.PrintTitles" localSheetId="0" hidden="1">'на 01.06.2018'!$5:$8</definedName>
    <definedName name="Z_67ADFAE6_A9AF_44D7_8539_93CD0F6B7849_.wvu.Rows" localSheetId="0" hidden="1">'на 01.06.2018'!$19:$20,'на 01.06.2018'!$27:$28,'на 01.06.2018'!$34:$35,'на 01.06.2018'!$41:$42,'на 01.06.2018'!$47:$48,'на 01.06.2018'!$52:$54,'на 01.06.2018'!$56:$56,'на 01.06.2018'!$58:$60,'на 01.06.2018'!$66:$67,'на 01.06.2018'!$72:$73,'на 01.06.2018'!$78:$79,'на 01.06.2018'!$84:$85,'на 01.06.2018'!$90:$91,'на 01.06.2018'!$96:$97,'на 01.06.2018'!$102:$103,'на 01.06.2018'!$108:$109,'на 01.06.2018'!$114:$115,'на 01.06.2018'!$120:$121,'на 01.06.2018'!$126:$127,'на 01.06.2018'!$132:$133,'на 01.06.2018'!$138:$139,'на 01.06.2018'!$145:$146,'на 01.06.2018'!$153:$153,'на 01.06.2018'!$155:$159,'на 01.06.2018'!$164:$165,'на 01.06.2018'!$171:$171,'на 01.06.2018'!$177:$178,'на 01.06.2018'!$181:$185,'на 01.06.2018'!$193:$193</definedName>
    <definedName name="Z_68543727_5837_47F3_A17E_A06AE03143F0_.wvu.FilterData" localSheetId="0" hidden="1">'на 01.06.2018'!$A$7:$J$397</definedName>
    <definedName name="Z_6901CD30_42B7_4EC1_AF54_8AB710BFE495_.wvu.FilterData" localSheetId="0" hidden="1">'на 01.06.2018'!$A$7:$J$397</definedName>
    <definedName name="Z_69321B6F_CF2A_4DAB_82CF_8CAAD629F257_.wvu.FilterData" localSheetId="0" hidden="1">'на 01.06.2018'!$A$7:$J$397</definedName>
    <definedName name="Z_6A19F32A_B160_4483_91DD_03217B777DF3_.wvu.FilterData" localSheetId="0" hidden="1">'на 01.06.2018'!$A$7:$J$397</definedName>
    <definedName name="Z_6A3BD144_0140_4ADD_AD88_B274AA069B37_.wvu.FilterData" localSheetId="0" hidden="1">'на 01.06.2018'!$A$7:$J$397</definedName>
    <definedName name="Z_6B30174D_06F6_400C_8FE4_A489A229C982_.wvu.FilterData" localSheetId="0" hidden="1">'на 01.06.2018'!$A$7:$J$397</definedName>
    <definedName name="Z_6B9F1A4E_485B_421D_A44C_0AAE5901E28D_.wvu.FilterData" localSheetId="0" hidden="1">'на 01.06.2018'!$A$7:$J$397</definedName>
    <definedName name="Z_6BE4E62B_4F97_4F96_9638_8ADCE8F932B1_.wvu.FilterData" localSheetId="0" hidden="1">'на 01.06.2018'!$A$7:$H$139</definedName>
    <definedName name="Z_6BE735CC_AF2E_4F67_B22D_A8AB001D3353_.wvu.FilterData" localSheetId="0" hidden="1">'на 01.06.2018'!$A$7:$H$139</definedName>
    <definedName name="Z_6C574B3A_CBDC_4063_B039_06E2BE768645_.wvu.FilterData" localSheetId="0" hidden="1">'на 01.06.2018'!$A$7:$J$397</definedName>
    <definedName name="Z_6CF84B0C_144A_4CF4_A34E_B9147B738037_.wvu.FilterData" localSheetId="0" hidden="1">'на 01.06.2018'!$A$7:$H$139</definedName>
    <definedName name="Z_6D091BF8_3118_4C66_BFCF_A396B92963B0_.wvu.FilterData" localSheetId="0" hidden="1">'на 01.06.2018'!$A$7:$J$397</definedName>
    <definedName name="Z_6D692D1F_2186_4B62_878B_AABF13F25116_.wvu.FilterData" localSheetId="0" hidden="1">'на 01.06.2018'!$A$7:$J$397</definedName>
    <definedName name="Z_6D7CFBF1_75D3_41F3_8694_AE4E45FE6F72_.wvu.FilterData" localSheetId="0" hidden="1">'на 01.06.2018'!$A$7:$J$397</definedName>
    <definedName name="Z_6E1926CF_4906_4A55_811C_617ED8BB98BA_.wvu.FilterData" localSheetId="0" hidden="1">'на 01.06.2018'!$A$7:$J$397</definedName>
    <definedName name="Z_6E2D6686_B9FD_4BBA_8CD4_95C6386F5509_.wvu.FilterData" localSheetId="0" hidden="1">'на 01.06.2018'!$A$7:$H$139</definedName>
    <definedName name="Z_6E4A7295_8CE0_4D28_ABEF_D38EBAE7C204_.wvu.FilterData" localSheetId="0" hidden="1">'на 01.06.2018'!$A$7:$J$397</definedName>
    <definedName name="Z_6E4A7295_8CE0_4D28_ABEF_D38EBAE7C204_.wvu.PrintArea" localSheetId="0" hidden="1">'на 01.06.2018'!$A$1:$J$193</definedName>
    <definedName name="Z_6E4A7295_8CE0_4D28_ABEF_D38EBAE7C204_.wvu.PrintTitles" localSheetId="0" hidden="1">'на 01.06.2018'!$5:$8</definedName>
    <definedName name="Z_6ECBF068_1C02_4E6C_B4E6_EB2B6EC464BD_.wvu.FilterData" localSheetId="0" hidden="1">'на 01.06.2018'!$A$7:$J$397</definedName>
    <definedName name="Z_6F1223ED_6D7E_4BDC_97BD_57C6B16DF50B_.wvu.FilterData" localSheetId="0" hidden="1">'на 01.06.2018'!$A$7:$J$397</definedName>
    <definedName name="Z_6F188E27_E72B_48C9_888E_3A4AAF082D5A_.wvu.FilterData" localSheetId="0" hidden="1">'на 01.06.2018'!$A$7:$J$397</definedName>
    <definedName name="Z_6F60BF81_D1A9_4E04_93E7_3EE7124B8D23_.wvu.FilterData" localSheetId="0" hidden="1">'на 01.06.2018'!$A$7:$H$139</definedName>
    <definedName name="Z_6FA95ECB_A72C_44B0_B29D_BED71D2AC5FA_.wvu.FilterData" localSheetId="0" hidden="1">'на 01.06.2018'!$A$7:$J$397</definedName>
    <definedName name="Z_701E5EC3_E633_4389_A70E_4DD82E713CE4_.wvu.FilterData" localSheetId="0" hidden="1">'на 01.06.2018'!$A$7:$J$397</definedName>
    <definedName name="Z_70567FCD_AD22_4F19_9380_E5332B152F74_.wvu.FilterData" localSheetId="0" hidden="1">'на 01.06.2018'!$A$7:$J$397</definedName>
    <definedName name="Z_706D67E7_3361_40B2_829D_8844AB8060E2_.wvu.FilterData" localSheetId="0" hidden="1">'на 01.06.2018'!$A$7:$H$139</definedName>
    <definedName name="Z_70E4543C_ADDB_4019_BDB2_F36D27861FA5_.wvu.FilterData" localSheetId="0" hidden="1">'на 01.06.2018'!$A$7:$J$397</definedName>
    <definedName name="Z_70F1B7E8_7988_4C81_9922_ABE1AE06A197_.wvu.FilterData" localSheetId="0" hidden="1">'на 01.06.2018'!$A$7:$J$397</definedName>
    <definedName name="Z_7246383F_5A7C_4469_ABE5_F3DE99D7B98C_.wvu.FilterData" localSheetId="0" hidden="1">'на 01.06.2018'!$A$7:$H$139</definedName>
    <definedName name="Z_728B417D_5E48_46CF_86FE_9C0FFD136F19_.wvu.FilterData" localSheetId="0" hidden="1">'на 01.06.2018'!$A$7:$J$397</definedName>
    <definedName name="Z_72971C39_5C91_4008_BD77_2DC24FDFDCB6_.wvu.FilterData" localSheetId="0" hidden="1">'на 01.06.2018'!$A$7:$J$397</definedName>
    <definedName name="Z_72BCCF18_7B1D_4731_977C_FF5C187A4C82_.wvu.FilterData" localSheetId="0" hidden="1">'на 01.06.2018'!$A$7:$J$397</definedName>
    <definedName name="Z_72C0943B_A5D5_4B80_AD54_166C5CDC74DE_.wvu.FilterData" localSheetId="0" hidden="1">'на 01.06.2018'!$A$3:$K$194</definedName>
    <definedName name="Z_72C0943B_A5D5_4B80_AD54_166C5CDC74DE_.wvu.PrintArea" localSheetId="0" hidden="1">'на 01.06.2018'!$A$1:$J$196</definedName>
    <definedName name="Z_72C0943B_A5D5_4B80_AD54_166C5CDC74DE_.wvu.PrintTitles" localSheetId="0" hidden="1">'на 01.06.2018'!$5:$8</definedName>
    <definedName name="Z_7351B774_7780_442A_903E_647131A150ED_.wvu.FilterData" localSheetId="0" hidden="1">'на 01.06.2018'!$A$7:$J$397</definedName>
    <definedName name="Z_73DD0BF4_420B_48CB_9B9B_8A8636EFB6F5_.wvu.FilterData" localSheetId="0" hidden="1">'на 01.06.2018'!$A$7:$J$397</definedName>
    <definedName name="Z_741C3AAD_37E5_4231_B8F1_6F6ABAB5BA70_.wvu.FilterData" localSheetId="0" hidden="1">'на 01.06.2018'!$A$3:$K$194</definedName>
    <definedName name="Z_742C8CE1_B323_4B6C_901C_E2B713ADDB04_.wvu.FilterData" localSheetId="0" hidden="1">'на 01.06.2018'!$A$7:$H$139</definedName>
    <definedName name="Z_74F25527_9FBE_45D8_B38D_2B215FE8DD1E_.wvu.FilterData" localSheetId="0" hidden="1">'на 01.06.2018'!$A$7:$J$397</definedName>
    <definedName name="Z_762066AC_D656_4392_845D_8C6157B76764_.wvu.FilterData" localSheetId="0" hidden="1">'на 01.06.2018'!$A$7:$H$139</definedName>
    <definedName name="Z_7654DBDC_86A8_4903_B5DC_30516E94F2C0_.wvu.FilterData" localSheetId="0" hidden="1">'на 01.06.2018'!$A$7:$J$397</definedName>
    <definedName name="Z_77081AB2_288F_4D22_9FAD_2429DAF1E510_.wvu.FilterData" localSheetId="0" hidden="1">'на 01.06.2018'!$A$7:$J$397</definedName>
    <definedName name="Z_777611BF_FE54_48A9_A8A8_0C82A3AE3A94_.wvu.FilterData" localSheetId="0" hidden="1">'на 01.06.2018'!$A$7:$J$397</definedName>
    <definedName name="Z_793C7B2D_7F2B_48EC_8A47_D2709381137D_.wvu.FilterData" localSheetId="0" hidden="1">'на 01.06.2018'!$A$7:$J$397</definedName>
    <definedName name="Z_799DB00F_141C_483B_A462_359C05A36D93_.wvu.FilterData" localSheetId="0" hidden="1">'на 01.06.2018'!$A$7:$H$139</definedName>
    <definedName name="Z_79E4D554_5B2C_41A7_B934_B430838AA03E_.wvu.FilterData" localSheetId="0" hidden="1">'на 01.06.2018'!$A$7:$J$397</definedName>
    <definedName name="Z_7A01CF94_90AE_4821_93EE_D3FE8D12D8D5_.wvu.FilterData" localSheetId="0" hidden="1">'на 01.06.2018'!$A$7:$J$397</definedName>
    <definedName name="Z_7A09065A_45D5_4C53_B9DD_121DF6719D64_.wvu.FilterData" localSheetId="0" hidden="1">'на 01.06.2018'!$A$7:$H$139</definedName>
    <definedName name="Z_7A71A7FF_8800_4D00_AEC1_1B599D526CDE_.wvu.FilterData" localSheetId="0" hidden="1">'на 01.06.2018'!$A$7:$J$397</definedName>
    <definedName name="Z_7AE14342_BF53_4FA2_8C85_1038D8BA9596_.wvu.FilterData" localSheetId="0" hidden="1">'на 01.06.2018'!$A$7:$H$139</definedName>
    <definedName name="Z_7B245AB0_C2AF_4822_BFC4_2399F85856C1_.wvu.Cols" localSheetId="0" hidden="1">'на 01.06.2018'!#REF!,'на 01.06.2018'!#REF!</definedName>
    <definedName name="Z_7B245AB0_C2AF_4822_BFC4_2399F85856C1_.wvu.FilterData" localSheetId="0" hidden="1">'на 01.06.2018'!$A$7:$J$397</definedName>
    <definedName name="Z_7B245AB0_C2AF_4822_BFC4_2399F85856C1_.wvu.PrintArea" localSheetId="0" hidden="1">'на 01.06.2018'!$A$1:$J$189</definedName>
    <definedName name="Z_7B245AB0_C2AF_4822_BFC4_2399F85856C1_.wvu.PrintTitles" localSheetId="0" hidden="1">'на 01.06.2018'!$5:$8</definedName>
    <definedName name="Z_7B77AEA7_9EB0_430F_94C7_6393A69B0369_.wvu.FilterData" localSheetId="0" hidden="1">'на 01.06.2018'!$A$7:$J$397</definedName>
    <definedName name="Z_7BA445E6_50A0_4F67_81F2_B2945A5BFD3F_.wvu.FilterData" localSheetId="0" hidden="1">'на 01.06.2018'!$A$7:$J$397</definedName>
    <definedName name="Z_7BC27702_AD83_4B6E_860E_D694439F877D_.wvu.FilterData" localSheetId="0" hidden="1">'на 01.06.2018'!$A$7:$H$139</definedName>
    <definedName name="Z_7CB2D520_A8A5_4D6C_BE39_64C505DBAE2C_.wvu.FilterData" localSheetId="0" hidden="1">'на 01.06.2018'!$A$7:$J$397</definedName>
    <definedName name="Z_7CB9D1CB_80BA_40B4_9A94_7ED38A1B10BF_.wvu.FilterData" localSheetId="0" hidden="1">'на 01.06.2018'!$A$7:$J$397</definedName>
    <definedName name="Z_7DB24378_D193_4D04_9739_831C8625EEAE_.wvu.FilterData" localSheetId="0" hidden="1">'на 01.06.2018'!$A$7:$J$60</definedName>
    <definedName name="Z_7E10B4A2_86C5_49FE_B735_A2A4A6EBA352_.wvu.FilterData" localSheetId="0" hidden="1">'на 01.06.2018'!$A$7:$J$397</definedName>
    <definedName name="Z_7E77AE50_A8E9_48E1_BD6F_0651484E1DB4_.wvu.FilterData" localSheetId="0" hidden="1">'на 01.06.2018'!$A$7:$J$397</definedName>
    <definedName name="Z_7EA33A1B_0947_4DD9_ACB5_FE84B029B96C_.wvu.FilterData" localSheetId="0" hidden="1">'на 01.06.2018'!$A$7:$J$397</definedName>
    <definedName name="Z_80D84490_9B2F_4196_9FDE_6B9221814592_.wvu.FilterData" localSheetId="0" hidden="1">'на 01.06.2018'!$A$7:$J$397</definedName>
    <definedName name="Z_81403331_C5EB_4760_B273_D3D9C8D43951_.wvu.FilterData" localSheetId="0" hidden="1">'на 01.06.2018'!$A$7:$H$139</definedName>
    <definedName name="Z_81BE03B7_DE2F_4E82_8496_CAF917D1CC3F_.wvu.FilterData" localSheetId="0" hidden="1">'на 01.06.2018'!$A$7:$J$397</definedName>
    <definedName name="Z_8220CA38_66F1_4F9F_A7AE_CF3DF89B0B66_.wvu.FilterData" localSheetId="0" hidden="1">'на 01.06.2018'!$A$7:$J$397</definedName>
    <definedName name="Z_8280D1E0_5055_49CD_A383_D6B2F2EBD512_.wvu.FilterData" localSheetId="0" hidden="1">'на 01.06.2018'!$A$7:$H$139</definedName>
    <definedName name="Z_829F5F3F_AACC_4AF4_A7EF_0FD75747C358_.wvu.FilterData" localSheetId="0" hidden="1">'на 01.06.2018'!$A$7:$J$397</definedName>
    <definedName name="Z_840133FA_9546_4ED0_AA3E_E87F8F80931F_.wvu.FilterData" localSheetId="0" hidden="1">'на 01.06.2018'!$A$7:$J$397</definedName>
    <definedName name="Z_8462E4B7_FF49_4401_9CB1_027D70C3D86B_.wvu.FilterData" localSheetId="0" hidden="1">'на 01.06.2018'!$A$7:$H$139</definedName>
    <definedName name="Z_8518C130_335F_4917_99A5_712FA6AC79A6_.wvu.FilterData" localSheetId="0" hidden="1">'на 01.06.2018'!$A$7:$J$397</definedName>
    <definedName name="Z_8518EF96_21CF_4CEA_B17C_8AA8E48B82CF_.wvu.FilterData" localSheetId="0" hidden="1">'на 01.06.2018'!$A$7:$J$397</definedName>
    <definedName name="Z_85336449_1C25_4AF7_89BA_281D7385CDF9_.wvu.FilterData" localSheetId="0" hidden="1">'на 01.06.2018'!$A$7:$J$397</definedName>
    <definedName name="Z_85610BEE_6BD4_4AC9_9284_0AD9E6A15466_.wvu.FilterData" localSheetId="0" hidden="1">'на 01.06.2018'!$A$7:$J$397</definedName>
    <definedName name="Z_85621B9F_ABEF_4928_B406_5F6003CD3FC1_.wvu.FilterData" localSheetId="0" hidden="1">'на 01.06.2018'!$A$7:$J$397</definedName>
    <definedName name="Z_85EC44C9_3155_42D3_A129_8E0E8C37A7B0_.wvu.FilterData" localSheetId="0" hidden="1">'на 01.06.2018'!$A$7:$J$397</definedName>
    <definedName name="Z_8608FEAB_BF57_4E40_9AFB_AA087E242421_.wvu.FilterData" localSheetId="0" hidden="1">'на 01.06.2018'!$A$7:$J$397</definedName>
    <definedName name="Z_8649CC96_F63A_4F83_8C89_AA8F47AC05F3_.wvu.FilterData" localSheetId="0" hidden="1">'на 01.06.2018'!$A$7:$H$139</definedName>
    <definedName name="Z_866666B3_A778_4059_8EF6_136684A0F698_.wvu.FilterData" localSheetId="0" hidden="1">'на 01.06.2018'!$A$7:$J$397</definedName>
    <definedName name="Z_868403B4_F60C_4700_B312_EDA79B4B2FC0_.wvu.FilterData" localSheetId="0" hidden="1">'на 01.06.2018'!$A$7:$J$397</definedName>
    <definedName name="Z_8789C1A0_51C5_46EF_B1F1_B319BE008AC1_.wvu.FilterData" localSheetId="0" hidden="1">'на 01.06.2018'!$A$7:$J$397</definedName>
    <definedName name="Z_87AE545F_036F_4E8B_9D04_AE59AB8BAC14_.wvu.FilterData" localSheetId="0" hidden="1">'на 01.06.2018'!$A$7:$H$139</definedName>
    <definedName name="Z_87D86486_B5EF_4463_9350_9D1E042A42DF_.wvu.FilterData" localSheetId="0" hidden="1">'на 01.06.2018'!$A$7:$J$397</definedName>
    <definedName name="Z_883D51B0_0A2B_40BD_A4BD_D3780EBDA8D9_.wvu.FilterData" localSheetId="0" hidden="1">'на 01.06.2018'!$A$7:$J$397</definedName>
    <definedName name="Z_8878B53B_0E8A_4A11_8A26_C2AC9BB8A4A9_.wvu.FilterData" localSheetId="0" hidden="1">'на 01.06.2018'!$A$7:$H$139</definedName>
    <definedName name="Z_888B8943_9277_42CB_A862_699801009D7B_.wvu.FilterData" localSheetId="0" hidden="1">'на 01.06.2018'!$A$7:$J$397</definedName>
    <definedName name="Z_895608B2_F053_445E_BD6A_E885E9D4FE51_.wvu.FilterData" localSheetId="0" hidden="1">'на 01.06.2018'!$A$7:$J$397</definedName>
    <definedName name="Z_898FFEFC_C4FC_44BB_BE63_00FC13DD2042_.wvu.FilterData" localSheetId="0" hidden="1">'на 01.06.2018'!$A$7:$J$397</definedName>
    <definedName name="Z_89F2DB1B_0F19_4230_A501_8A6666788E86_.wvu.FilterData" localSheetId="0" hidden="1">'на 01.06.2018'!$A$7:$J$397</definedName>
    <definedName name="Z_8A4ABF0A_262D_4454_86FE_CA0ADCDF3E94_.wvu.FilterData" localSheetId="0" hidden="1">'на 01.06.2018'!$A$7:$J$397</definedName>
    <definedName name="Z_8BA7C340_DD6D_4BDE_939B_41C98A02B423_.wvu.FilterData" localSheetId="0" hidden="1">'на 01.06.2018'!$A$7:$J$397</definedName>
    <definedName name="Z_8BB118EA_41BC_4E46_8EA1_4268AA5B6DB1_.wvu.FilterData" localSheetId="0" hidden="1">'на 01.06.2018'!$A$7:$J$397</definedName>
    <definedName name="Z_8C04CD6E_A1CC_4EF8_8DD5_B859F52073A0_.wvu.FilterData" localSheetId="0" hidden="1">'на 01.06.2018'!$A$7:$J$397</definedName>
    <definedName name="Z_8C654415_86D2_479D_A511_8A4B3774E375_.wvu.FilterData" localSheetId="0" hidden="1">'на 01.06.2018'!$A$7:$H$139</definedName>
    <definedName name="Z_8CAD663B_CD5E_4846_B4FD_69BCB6D1EB12_.wvu.FilterData" localSheetId="0" hidden="1">'на 01.06.2018'!$A$7:$H$139</definedName>
    <definedName name="Z_8CB267BE_E783_4914_8FFF_50D79F1D75CF_.wvu.FilterData" localSheetId="0" hidden="1">'на 01.06.2018'!$A$7:$H$139</definedName>
    <definedName name="Z_8D0153EB_A3EC_4213_A12B_74D6D827770F_.wvu.FilterData" localSheetId="0" hidden="1">'на 01.06.2018'!$A$7:$J$397</definedName>
    <definedName name="Z_8D7BE686_9FAF_4C26_8FD5_5395E55E0797_.wvu.FilterData" localSheetId="0" hidden="1">'на 01.06.2018'!$A$7:$H$139</definedName>
    <definedName name="Z_8D8D2F4C_3B7E_4C1F_A367_4BA418733E1A_.wvu.FilterData" localSheetId="0" hidden="1">'на 01.06.2018'!$A$7:$H$139</definedName>
    <definedName name="Z_8DFDD887_4859_4275_91A7_634544543F21_.wvu.FilterData" localSheetId="0" hidden="1">'на 01.06.2018'!$A$7:$J$397</definedName>
    <definedName name="Z_8E62A2BE_7CE7_496E_AC79_F133ABDC98BF_.wvu.FilterData" localSheetId="0" hidden="1">'на 01.06.2018'!$A$7:$H$139</definedName>
    <definedName name="Z_8EEB3EFB_2D0D_474D_A904_853356F13984_.wvu.FilterData" localSheetId="0" hidden="1">'на 01.06.2018'!$A$7:$J$397</definedName>
    <definedName name="Z_8F2A8A22_72A2_4B00_8248_255CA52D5828_.wvu.FilterData" localSheetId="0" hidden="1">'на 01.06.2018'!$A$7:$J$397</definedName>
    <definedName name="Z_9089CAE7_C9D5_4B44_BF40_622C1D4BEC1A_.wvu.FilterData" localSheetId="0" hidden="1">'на 01.06.2018'!$A$7:$J$397</definedName>
    <definedName name="Z_90B62036_E8E2_47F2_BA67_9490969E5E89_.wvu.FilterData" localSheetId="0" hidden="1">'на 01.06.2018'!$A$7:$J$397</definedName>
    <definedName name="Z_91482E4A_EB85_41D6_AA9F_21521D0F577E_.wvu.FilterData" localSheetId="0" hidden="1">'на 01.06.2018'!$A$7:$J$397</definedName>
    <definedName name="Z_91A44DD7_EFA1_45BC_BF8A_C6EBAED142C3_.wvu.FilterData" localSheetId="0" hidden="1">'на 01.06.2018'!$A$7:$J$397</definedName>
    <definedName name="Z_92A69ACC_08E1_4049_9A4E_909BE09E8D3F_.wvu.FilterData" localSheetId="0" hidden="1">'на 01.06.2018'!$A$7:$J$397</definedName>
    <definedName name="Z_92A7494D_B642_4D2E_8A98_FA3ADD190BCE_.wvu.FilterData" localSheetId="0" hidden="1">'на 01.06.2018'!$A$7:$J$397</definedName>
    <definedName name="Z_92A89EF4_8A4E_4790_B0CC_01892B6039EB_.wvu.FilterData" localSheetId="0" hidden="1">'на 01.06.2018'!$A$7:$J$397</definedName>
    <definedName name="Z_92E38377_38CC_496E_BBD8_5394F7550FE3_.wvu.FilterData" localSheetId="0" hidden="1">'на 01.06.2018'!$A$7:$J$397</definedName>
    <definedName name="Z_93030161_EBD2_4C55_BB01_67290B2149A7_.wvu.FilterData" localSheetId="0" hidden="1">'на 01.06.2018'!$A$7:$J$397</definedName>
    <definedName name="Z_935DFEC4_8817_4BB5_A846_9674D5A05EE9_.wvu.FilterData" localSheetId="0" hidden="1">'на 01.06.2018'!$A$7:$H$139</definedName>
    <definedName name="Z_938F43B0_CEED_4632_948B_C835F76DFE4A_.wvu.FilterData" localSheetId="0" hidden="1">'на 01.06.2018'!$A$7:$J$397</definedName>
    <definedName name="Z_93997AAE_3E78_48E8_AE0E_38B78085663A_.wvu.FilterData" localSheetId="0" hidden="1">'на 01.06.2018'!$A$7:$J$397</definedName>
    <definedName name="Z_944D1186_FA84_48E6_9A44_19022D55084A_.wvu.FilterData" localSheetId="0" hidden="1">'на 01.06.2018'!$A$7:$J$397</definedName>
    <definedName name="Z_94E3B816_367C_44F4_94FC_13D42F694C13_.wvu.FilterData" localSheetId="0" hidden="1">'на 01.06.2018'!$A$7:$J$397</definedName>
    <definedName name="Z_95B5A563_A81C_425C_AC80_18232E0FA0F2_.wvu.FilterData" localSheetId="0" hidden="1">'на 01.06.2018'!$A$7:$H$139</definedName>
    <definedName name="Z_95DCDA71_E71C_4701_B168_34A55CC7547D_.wvu.FilterData" localSheetId="0" hidden="1">'на 01.06.2018'!$A$7:$J$397</definedName>
    <definedName name="Z_95E04D27_058D_4765_8CB6_B789CC5A15B9_.wvu.FilterData" localSheetId="0" hidden="1">'на 01.06.2018'!$A$7:$J$397</definedName>
    <definedName name="Z_96167660_EA8B_4F7D_87A1_785E97B459B3_.wvu.FilterData" localSheetId="0" hidden="1">'на 01.06.2018'!$A$7:$H$139</definedName>
    <definedName name="Z_96879477_4713_4ABC_982A_7EB1C07B4DED_.wvu.FilterData" localSheetId="0" hidden="1">'на 01.06.2018'!$A$7:$H$139</definedName>
    <definedName name="Z_969E164A_AA47_4A3D_AECC_F3C5A8BBA40A_.wvu.FilterData" localSheetId="0" hidden="1">'на 01.06.2018'!$A$7:$J$397</definedName>
    <definedName name="Z_9780079B_2369_4362_9878_DE63286783A8_.wvu.FilterData" localSheetId="0" hidden="1">'на 01.06.2018'!$A$7:$J$397</definedName>
    <definedName name="Z_97B55429_A18E_43B5_9AF8_FE73FCDE4BBB_.wvu.FilterData" localSheetId="0" hidden="1">'на 01.06.2018'!$A$7:$J$397</definedName>
    <definedName name="Z_97E2C09C_6040_4BDA_B6A0_AF60F993AC48_.wvu.FilterData" localSheetId="0" hidden="1">'на 01.06.2018'!$A$7:$J$397</definedName>
    <definedName name="Z_97F74FDF_2C27_4D85_A3A7_1EF51A8A2DFF_.wvu.FilterData" localSheetId="0" hidden="1">'на 01.06.2018'!$A$7:$H$139</definedName>
    <definedName name="Z_987C1B6D_28A7_49CB_BBF0_6C3FFB9FC1C5_.wvu.FilterData" localSheetId="0" hidden="1">'на 01.06.2018'!$A$7:$J$397</definedName>
    <definedName name="Z_98BF881C_EB9C_4397_B787_F3FB50ED2890_.wvu.FilterData" localSheetId="0" hidden="1">'на 01.06.2018'!$A$7:$J$397</definedName>
    <definedName name="Z_98E168F2_55D9_4CA5_BFC7_4762AF11FD48_.wvu.FilterData" localSheetId="0" hidden="1">'на 01.06.2018'!$A$7:$J$397</definedName>
    <definedName name="Z_998B8119_4FF3_4A16_838D_539C6AE34D55_.wvu.Cols" localSheetId="0" hidden="1">'на 01.06.2018'!#REF!,'на 01.06.2018'!#REF!</definedName>
    <definedName name="Z_998B8119_4FF3_4A16_838D_539C6AE34D55_.wvu.FilterData" localSheetId="0" hidden="1">'на 01.06.2018'!$A$7:$J$397</definedName>
    <definedName name="Z_998B8119_4FF3_4A16_838D_539C6AE34D55_.wvu.PrintArea" localSheetId="0" hidden="1">'на 01.06.2018'!$A$1:$J$189</definedName>
    <definedName name="Z_998B8119_4FF3_4A16_838D_539C6AE34D55_.wvu.PrintTitles" localSheetId="0" hidden="1">'на 01.06.2018'!$5:$8</definedName>
    <definedName name="Z_998B8119_4FF3_4A16_838D_539C6AE34D55_.wvu.Rows" localSheetId="0" hidden="1">'на 01.06.2018'!#REF!</definedName>
    <definedName name="Z_99950613_28E7_4EC2_B918_559A2757B0A9_.wvu.FilterData" localSheetId="0" hidden="1">'на 01.06.2018'!$A$7:$J$397</definedName>
    <definedName name="Z_99950613_28E7_4EC2_B918_559A2757B0A9_.wvu.PrintArea" localSheetId="0" hidden="1">'на 01.06.2018'!$A$1:$J$195</definedName>
    <definedName name="Z_99950613_28E7_4EC2_B918_559A2757B0A9_.wvu.PrintTitles" localSheetId="0" hidden="1">'на 01.06.2018'!$5:$8</definedName>
    <definedName name="Z_9A28E7E9_55CD_40D9_9E29_E07B8DD3C238_.wvu.FilterData" localSheetId="0" hidden="1">'на 01.06.2018'!$A$7:$J$397</definedName>
    <definedName name="Z_9A769443_7DFA_43D5_AB26_6F2EEF53DAF1_.wvu.FilterData" localSheetId="0" hidden="1">'на 01.06.2018'!$A$7:$H$139</definedName>
    <definedName name="Z_9C310551_EC8B_4B87_B5AF_39FC532C6FE3_.wvu.FilterData" localSheetId="0" hidden="1">'на 01.06.2018'!$A$7:$H$139</definedName>
    <definedName name="Z_9C38FBC7_6E93_40A5_BD30_7720FC92D0D4_.wvu.FilterData" localSheetId="0" hidden="1">'на 01.06.2018'!$A$7:$J$397</definedName>
    <definedName name="Z_9CB26755_9CF3_42C9_A567_6FF9CCE0F397_.wvu.FilterData" localSheetId="0" hidden="1">'на 01.06.2018'!$A$7:$J$397</definedName>
    <definedName name="Z_9D24C81C_5B18_4B40_BF88_7236C9CAE366_.wvu.FilterData" localSheetId="0" hidden="1">'на 01.06.2018'!$A$7:$H$139</definedName>
    <definedName name="Z_9E1D944D_E62F_4660_B928_F956F86CCB3D_.wvu.FilterData" localSheetId="0" hidden="1">'на 01.06.2018'!$A$7:$J$397</definedName>
    <definedName name="Z_9E720D93_31F0_4636_BA00_6CE6F83F3651_.wvu.FilterData" localSheetId="0" hidden="1">'на 01.06.2018'!$A$7:$J$397</definedName>
    <definedName name="Z_9E943B7D_D4C7_443F_BC4C_8AB90546D8A5_.wvu.Cols" localSheetId="0" hidden="1">'на 01.06.2018'!#REF!,'на 01.06.2018'!#REF!</definedName>
    <definedName name="Z_9E943B7D_D4C7_443F_BC4C_8AB90546D8A5_.wvu.FilterData" localSheetId="0" hidden="1">'на 01.06.2018'!$A$3:$J$60</definedName>
    <definedName name="Z_9E943B7D_D4C7_443F_BC4C_8AB90546D8A5_.wvu.PrintTitles" localSheetId="0" hidden="1">'на 01.06.2018'!$5:$8</definedName>
    <definedName name="Z_9E943B7D_D4C7_443F_BC4C_8AB90546D8A5_.wvu.Rows" localSheetId="0" hidden="1">'на 01.06.2018'!#REF!,'на 01.06.2018'!#REF!,'на 01.06.2018'!#REF!,'на 01.06.2018'!#REF!,'на 01.06.2018'!#REF!,'на 01.06.2018'!#REF!,'на 01.06.2018'!#REF!,'на 01.06.2018'!#REF!,'на 01.06.2018'!#REF!,'на 01.06.2018'!#REF!,'на 01.06.2018'!#REF!,'на 01.06.2018'!#REF!,'на 01.06.2018'!#REF!,'на 01.06.2018'!#REF!,'на 01.06.2018'!#REF!,'на 01.06.2018'!#REF!,'на 01.06.2018'!#REF!,'на 01.06.2018'!#REF!,'на 01.06.2018'!#REF!,'на 01.06.2018'!#REF!</definedName>
    <definedName name="Z_9EC99D85_9CBB_4D41_A0AC_5A782960B43C_.wvu.FilterData" localSheetId="0" hidden="1">'на 01.06.2018'!$A$7:$H$139</definedName>
    <definedName name="Z_9F469FEB_94D1_4BA9_BDF6_0A94C53541EA_.wvu.FilterData" localSheetId="0" hidden="1">'на 01.06.2018'!$A$7:$J$397</definedName>
    <definedName name="Z_9FA29541_62F4_4CED_BF33_19F6BA57578F_.wvu.Cols" localSheetId="0" hidden="1">'на 01.06.2018'!#REF!,'на 01.06.2018'!#REF!</definedName>
    <definedName name="Z_9FA29541_62F4_4CED_BF33_19F6BA57578F_.wvu.FilterData" localSheetId="0" hidden="1">'на 01.06.2018'!$A$7:$J$397</definedName>
    <definedName name="Z_9FA29541_62F4_4CED_BF33_19F6BA57578F_.wvu.PrintArea" localSheetId="0" hidden="1">'на 01.06.2018'!$A$1:$J$189</definedName>
    <definedName name="Z_9FA29541_62F4_4CED_BF33_19F6BA57578F_.wvu.PrintTitles" localSheetId="0" hidden="1">'на 01.06.2018'!$5:$8</definedName>
    <definedName name="Z_A08B7B60_BE09_484D_B75E_15D9DE206B17_.wvu.FilterData" localSheetId="0" hidden="1">'на 01.06.2018'!$A$7:$J$397</definedName>
    <definedName name="Z_A0963EEC_5578_46DF_B7B0_2B9F8CADC5B9_.wvu.FilterData" localSheetId="0" hidden="1">'на 01.06.2018'!$A$7:$J$397</definedName>
    <definedName name="Z_A0A3CD9B_2436_40D7_91DB_589A95FBBF00_.wvu.Cols" localSheetId="0" hidden="1">'на 01.06.2018'!#REF!</definedName>
    <definedName name="Z_A0A3CD9B_2436_40D7_91DB_589A95FBBF00_.wvu.FilterData" localSheetId="0" hidden="1">'на 01.06.2018'!$A$7:$J$397</definedName>
    <definedName name="Z_A0A3CD9B_2436_40D7_91DB_589A95FBBF00_.wvu.PrintArea" localSheetId="0" hidden="1">'на 01.06.2018'!$A$1:$J$199</definedName>
    <definedName name="Z_A0A3CD9B_2436_40D7_91DB_589A95FBBF00_.wvu.PrintTitles" localSheetId="0" hidden="1">'на 01.06.2018'!$5:$8</definedName>
    <definedName name="Z_A0EB0A04_1124_498B_8C4B_C1E25B53C1A8_.wvu.FilterData" localSheetId="0" hidden="1">'на 01.06.2018'!$A$7:$H$139</definedName>
    <definedName name="Z_A113B19A_DB2C_4585_AED7_B7EF9F05E57E_.wvu.FilterData" localSheetId="0" hidden="1">'на 01.06.2018'!$A$7:$J$397</definedName>
    <definedName name="Z_A1252AD3_62A9_4B5D_B0FA_98A0DCCDEFC0_.wvu.FilterData" localSheetId="0" hidden="1">'на 01.06.2018'!$A$7:$J$397</definedName>
    <definedName name="Z_A2611F3A_C06C_4662_B39E_6F08BA7C9B14_.wvu.FilterData" localSheetId="0" hidden="1">'на 01.06.2018'!$A$7:$H$139</definedName>
    <definedName name="Z_A28DA500_33FC_4913_B21A_3E2D7ED7A130_.wvu.FilterData" localSheetId="0" hidden="1">'на 01.06.2018'!$A$7:$H$139</definedName>
    <definedName name="Z_A38250FB_559C_49CE_918A_6673F9586B86_.wvu.FilterData" localSheetId="0" hidden="1">'на 01.06.2018'!$A$7:$J$397</definedName>
    <definedName name="Z_A5169FE8_9D26_44E6_A6EA_F78B40E1DE01_.wvu.FilterData" localSheetId="0" hidden="1">'на 01.06.2018'!$A$7:$J$397</definedName>
    <definedName name="Z_A62258B9_7768_4C4F_AFFC_537782E81CFF_.wvu.FilterData" localSheetId="0" hidden="1">'на 01.06.2018'!$A$7:$H$139</definedName>
    <definedName name="Z_A65D4FF6_26A1_47FE_AF98_41E05002FB1E_.wvu.FilterData" localSheetId="0" hidden="1">'на 01.06.2018'!$A$7:$H$139</definedName>
    <definedName name="Z_A6816A2A_A381_4629_A196_A2D2CBED046E_.wvu.FilterData" localSheetId="0" hidden="1">'на 01.06.2018'!$A$7:$J$397</definedName>
    <definedName name="Z_A6B98527_7CBF_4E4D_BDEA_9334A3EB779F_.wvu.Cols" localSheetId="0" hidden="1">'на 01.06.2018'!#REF!,'на 01.06.2018'!#REF!,'на 01.06.2018'!$K:$BN</definedName>
    <definedName name="Z_A6B98527_7CBF_4E4D_BDEA_9334A3EB779F_.wvu.FilterData" localSheetId="0" hidden="1">'на 01.06.2018'!$A$7:$J$397</definedName>
    <definedName name="Z_A6B98527_7CBF_4E4D_BDEA_9334A3EB779F_.wvu.PrintArea" localSheetId="0" hidden="1">'на 01.06.2018'!$A$1:$BN$189</definedName>
    <definedName name="Z_A6B98527_7CBF_4E4D_BDEA_9334A3EB779F_.wvu.PrintTitles" localSheetId="0" hidden="1">'на 01.06.2018'!$5:$7</definedName>
    <definedName name="Z_A8EFE8CB_4B40_4A53_8B7A_29439E2B50D7_.wvu.FilterData" localSheetId="0" hidden="1">'на 01.06.2018'!$A$7:$J$397</definedName>
    <definedName name="Z_A98C96B5_CE3A_4FF9_B3E5_0DBB66ADC5BB_.wvu.FilterData" localSheetId="0" hidden="1">'на 01.06.2018'!$A$7:$H$139</definedName>
    <definedName name="Z_A9BB2943_E4B1_4809_A926_69F8C50E1CF2_.wvu.FilterData" localSheetId="0" hidden="1">'на 01.06.2018'!$A$7:$J$397</definedName>
    <definedName name="Z_AA4C7BF5_07E0_4095_B165_D2AF600190FA_.wvu.FilterData" localSheetId="0" hidden="1">'на 01.06.2018'!$A$7:$H$139</definedName>
    <definedName name="Z_AAC4B5AB_1913_4D9C_A1FF_BD9345E009EB_.wvu.FilterData" localSheetId="0" hidden="1">'на 01.06.2018'!$A$7:$H$139</definedName>
    <definedName name="Z_AB20AEF7_931C_411F_91E6_F461408B5AE6_.wvu.FilterData" localSheetId="0" hidden="1">'на 01.06.2018'!$A$7:$J$397</definedName>
    <definedName name="Z_ABA75302_0F6D_4886_9D81_1818E8870CAA_.wvu.FilterData" localSheetId="0" hidden="1">'на 01.06.2018'!$A$3:$K$194</definedName>
    <definedName name="Z_ABAF42E6_6CD6_46B1_A0C6_0099C207BC1C_.wvu.FilterData" localSheetId="0" hidden="1">'на 01.06.2018'!$A$7:$J$397</definedName>
    <definedName name="Z_ABF07E15_3FB5_46FA_8B18_72FA32E3F1DA_.wvu.FilterData" localSheetId="0" hidden="1">'на 01.06.2018'!$A$7:$J$397</definedName>
    <definedName name="Z_ACFE2E5A_B4BC_4793_B103_05F97C227772_.wvu.FilterData" localSheetId="0" hidden="1">'на 01.06.2018'!$A$7:$J$397</definedName>
    <definedName name="Z_AD079EA2_4E18_46EE_8E20_0C7923C917D2_.wvu.FilterData" localSheetId="0" hidden="1">'на 01.06.2018'!$A$7:$J$397</definedName>
    <definedName name="Z_ADE318A0_9CB5_431A_AF2B_D561B19631D9_.wvu.FilterData" localSheetId="0" hidden="1">'на 01.06.2018'!$A$7:$J$397</definedName>
    <definedName name="Z_AF01D870_77CB_46A2_A95B_3A27FF42EAA8_.wvu.FilterData" localSheetId="0" hidden="1">'на 01.06.2018'!$A$7:$H$139</definedName>
    <definedName name="Z_AF1AEFF5_9892_4FCB_BD3E_6CF1CEE1B71B_.wvu.FilterData" localSheetId="0" hidden="1">'на 01.06.2018'!$A$7:$J$397</definedName>
    <definedName name="Z_AFABF6AA_2F6E_48B0_98F8_213EA30990B1_.wvu.FilterData" localSheetId="0" hidden="1">'на 01.06.2018'!$A$7:$J$397</definedName>
    <definedName name="Z_AFC26506_1EE1_430F_B247_3257CE41958A_.wvu.FilterData" localSheetId="0" hidden="1">'на 01.06.2018'!$A$7:$J$397</definedName>
    <definedName name="Z_B00B4D71_156E_4DD9_93CC_1F392CBA035F_.wvu.FilterData" localSheetId="0" hidden="1">'на 01.06.2018'!$A$7:$J$397</definedName>
    <definedName name="Z_B0B61858_D248_4F0B_95EB_A53482FBF19B_.wvu.FilterData" localSheetId="0" hidden="1">'на 01.06.2018'!$A$7:$J$397</definedName>
    <definedName name="Z_B0BB7BD4_E507_4D19_A9BF_6595068A89B5_.wvu.FilterData" localSheetId="0" hidden="1">'на 01.06.2018'!$A$7:$J$397</definedName>
    <definedName name="Z_B180D137_9F25_4AD4_9057_37928F1867A8_.wvu.FilterData" localSheetId="0" hidden="1">'на 01.06.2018'!$A$7:$H$139</definedName>
    <definedName name="Z_B1FA2CF0_321B_4787_93E8_EB6D5C78D6B5_.wvu.FilterData" localSheetId="0" hidden="1">'на 01.06.2018'!$A$7:$J$397</definedName>
    <definedName name="Z_B246A3A0_6AE0_4610_AE7A_F7490C26DBCA_.wvu.FilterData" localSheetId="0" hidden="1">'на 01.06.2018'!$A$7:$J$397</definedName>
    <definedName name="Z_B2D38EAC_E767_43A7_B7A2_621639FE347D_.wvu.FilterData" localSheetId="0" hidden="1">'на 01.06.2018'!$A$7:$H$139</definedName>
    <definedName name="Z_B3114865_FFF9_40B7_B9E6_C3642102DCF9_.wvu.FilterData" localSheetId="0" hidden="1">'на 01.06.2018'!$A$7:$J$397</definedName>
    <definedName name="Z_B3339176_D3D0_4D7A_8AAB_C0B71F942A93_.wvu.FilterData" localSheetId="0" hidden="1">'на 01.06.2018'!$A$7:$H$139</definedName>
    <definedName name="Z_B45FAC42_679D_43AB_B511_9E5492CAC2DB_.wvu.FilterData" localSheetId="0" hidden="1">'на 01.06.2018'!$A$7:$H$139</definedName>
    <definedName name="Z_B499C08D_A2E7_417F_A9B7_BFCE2B66534F_.wvu.FilterData" localSheetId="0" hidden="1">'на 01.06.2018'!$A$7:$J$397</definedName>
    <definedName name="Z_B543C7D0_E350_4DA4_A835_ADCB64A4D66D_.wvu.FilterData" localSheetId="0" hidden="1">'на 01.06.2018'!$A$7:$J$397</definedName>
    <definedName name="Z_B5533D56_E1AE_4DE7_8436_EF9CA55A4943_.wvu.FilterData" localSheetId="0" hidden="1">'на 01.06.2018'!$A$7:$J$397</definedName>
    <definedName name="Z_B56BEF44_39DC_4F5B_A5E5_157C237832AF_.wvu.FilterData" localSheetId="0" hidden="1">'на 01.06.2018'!$A$7:$H$139</definedName>
    <definedName name="Z_B5A6FE62_B66C_45B1_AF17_B7686B0B3A3F_.wvu.FilterData" localSheetId="0" hidden="1">'на 01.06.2018'!$A$7:$J$397</definedName>
    <definedName name="Z_B603D180_E09A_4B9C_810F_9423EBA4A0EA_.wvu.FilterData" localSheetId="0" hidden="1">'на 01.06.2018'!$A$7:$J$397</definedName>
    <definedName name="Z_B698776A_6A96_445D_9813_F5440DD90495_.wvu.FilterData" localSheetId="0" hidden="1">'на 01.06.2018'!$A$7:$J$397</definedName>
    <definedName name="Z_B6D72401_10F2_4D08_9A2D_EC1E2043D946_.wvu.FilterData" localSheetId="0" hidden="1">'на 01.06.2018'!$A$7:$J$397</definedName>
    <definedName name="Z_B6F11AB1_40C8_4880_BE42_1C35664CF325_.wvu.FilterData" localSheetId="0" hidden="1">'на 01.06.2018'!$A$7:$J$397</definedName>
    <definedName name="Z_B736B334_F8CF_4A1D_A747_B2B8CF3F3731_.wvu.FilterData" localSheetId="0" hidden="1">'на 01.06.2018'!$A$7:$J$397</definedName>
    <definedName name="Z_B7A22467_168B_475A_AC6B_F744F4990F6A_.wvu.FilterData" localSheetId="0" hidden="1">'на 01.06.2018'!$A$7:$J$397</definedName>
    <definedName name="Z_B7A4DC29_6CA3_48BD_BD2B_5EA61D250392_.wvu.FilterData" localSheetId="0" hidden="1">'на 01.06.2018'!$A$7:$H$139</definedName>
    <definedName name="Z_B7F67755_3086_43A6_86E7_370F80E61BD0_.wvu.FilterData" localSheetId="0" hidden="1">'на 01.06.2018'!$A$7:$H$139</definedName>
    <definedName name="Z_B8283716_285A_45D5_8283_DCA7A3C9CFC7_.wvu.FilterData" localSheetId="0" hidden="1">'на 01.06.2018'!$A$7:$J$397</definedName>
    <definedName name="Z_B858041A_E0C9_4C5A_A736_A0DA4684B712_.wvu.FilterData" localSheetId="0" hidden="1">'на 01.06.2018'!$A$7:$J$397</definedName>
    <definedName name="Z_B8EDA240_D337_4165_927F_4408D011F4B1_.wvu.FilterData" localSheetId="0" hidden="1">'на 01.06.2018'!$A$7:$J$397</definedName>
    <definedName name="Z_B9FDB936_DEDC_405B_AC55_3262523808BE_.wvu.FilterData" localSheetId="0" hidden="1">'на 01.06.2018'!$A$7:$J$397</definedName>
    <definedName name="Z_BAB4825B_2E54_4A6C_A72D_1F8E7B4FEFFB_.wvu.FilterData" localSheetId="0" hidden="1">'на 01.06.2018'!$A$7:$J$397</definedName>
    <definedName name="Z_BAFB3A8F_5ACD_4C4A_A33C_831C754D88C0_.wvu.FilterData" localSheetId="0" hidden="1">'на 01.06.2018'!$A$7:$J$397</definedName>
    <definedName name="Z_BC09D690_D177_4FC8_AE1F_8F0F0D5C6ECD_.wvu.FilterData" localSheetId="0" hidden="1">'на 01.06.2018'!$A$7:$J$397</definedName>
    <definedName name="Z_BC6910FC_42F8_457B_8F8D_9BC0111CE283_.wvu.FilterData" localSheetId="0" hidden="1">'на 01.06.2018'!$A$7:$J$397</definedName>
    <definedName name="Z_BD707806_8F10_492F_81AE_A7900A187828_.wvu.FilterData" localSheetId="0" hidden="1">'на 01.06.2018'!$A$3:$K$194</definedName>
    <definedName name="Z_BDD573CF_BFE0_4002_B5F7_E438A5DAD635_.wvu.FilterData" localSheetId="0" hidden="1">'на 01.06.2018'!$A$7:$J$397</definedName>
    <definedName name="Z_BE3F7214_4B0C_40FA_B4F7_B0F38416BCEF_.wvu.FilterData" localSheetId="0" hidden="1">'на 01.06.2018'!$A$7:$J$397</definedName>
    <definedName name="Z_BE442298_736F_47F5_9592_76FFCCDA59DB_.wvu.FilterData" localSheetId="0" hidden="1">'на 01.06.2018'!$A$7:$H$139</definedName>
    <definedName name="Z_BE842559_6B14_41AC_A92A_4E50A6CE8B79_.wvu.FilterData" localSheetId="0" hidden="1">'на 01.06.2018'!$A$7:$J$397</definedName>
    <definedName name="Z_BE97AC31_BFEB_4520_BC44_68B0C987C70A_.wvu.FilterData" localSheetId="0" hidden="1">'на 01.06.2018'!$A$7:$J$397</definedName>
    <definedName name="Z_BEA0FDBA_BB07_4C19_8BBD_5E57EE395C09_.wvu.FilterData" localSheetId="0" hidden="1">'на 01.06.2018'!$A$7:$J$397</definedName>
    <definedName name="Z_BEA0FDBA_BB07_4C19_8BBD_5E57EE395C09_.wvu.PrintArea" localSheetId="0" hidden="1">'на 01.06.2018'!$A$1:$J$195</definedName>
    <definedName name="Z_BEA0FDBA_BB07_4C19_8BBD_5E57EE395C09_.wvu.PrintTitles" localSheetId="0" hidden="1">'на 01.06.2018'!$5:$8</definedName>
    <definedName name="Z_BF22223F_B516_45E8_9C4B_DD4CB4CE2C48_.wvu.FilterData" localSheetId="0" hidden="1">'на 01.06.2018'!$A$7:$J$397</definedName>
    <definedName name="Z_BF65F093_304D_44F0_BF26_E5F8F9093CF5_.wvu.FilterData" localSheetId="0" hidden="1">'на 01.06.2018'!$A$7:$J$60</definedName>
    <definedName name="Z_C02D2AC3_00AB_4B4C_8299_349FC338B994_.wvu.FilterData" localSheetId="0" hidden="1">'на 01.06.2018'!$A$7:$J$397</definedName>
    <definedName name="Z_C0ED18A2_48B4_4C82_979B_4B80DB79BC08_.wvu.FilterData" localSheetId="0" hidden="1">'на 01.06.2018'!$A$7:$J$397</definedName>
    <definedName name="Z_C140C6EF_B272_4886_8555_3A3DB8A6C4A0_.wvu.FilterData" localSheetId="0" hidden="1">'на 01.06.2018'!$A$7:$J$397</definedName>
    <definedName name="Z_C14C28B9_3A8B_4F55_AC1E_B6D3DA6398D5_.wvu.FilterData" localSheetId="0" hidden="1">'на 01.06.2018'!$A$7:$J$397</definedName>
    <definedName name="Z_C276A679_E43E_444B_B0E9_B307A301A03A_.wvu.FilterData" localSheetId="0" hidden="1">'на 01.06.2018'!$A$7:$J$397</definedName>
    <definedName name="Z_C2E7FF11_4F7B_4EA9_AD45_A8385AC4BC24_.wvu.FilterData" localSheetId="0" hidden="1">'на 01.06.2018'!$A$7:$H$139</definedName>
    <definedName name="Z_C3E7B974_7E68_49C9_8A66_DEBBC3D71CB8_.wvu.FilterData" localSheetId="0" hidden="1">'на 01.06.2018'!$A$7:$H$139</definedName>
    <definedName name="Z_C3E97E4D_03A9_422E_8E65_116E90E7DE0A_.wvu.FilterData" localSheetId="0" hidden="1">'на 01.06.2018'!$A$7:$J$397</definedName>
    <definedName name="Z_C47D5376_4107_461D_B353_0F0CCA5A27B8_.wvu.FilterData" localSheetId="0" hidden="1">'на 01.06.2018'!$A$7:$H$139</definedName>
    <definedName name="Z_C4A81194_E272_4927_9E06_D47C43E50753_.wvu.FilterData" localSheetId="0" hidden="1">'на 01.06.2018'!$A$7:$J$397</definedName>
    <definedName name="Z_C4E388F3_F33E_45AF_8E75_3BD450853C20_.wvu.FilterData" localSheetId="0" hidden="1">'на 01.06.2018'!$A$7:$J$397</definedName>
    <definedName name="Z_C55D9313_9108_41CA_AD0E_FE2F7292C638_.wvu.FilterData" localSheetId="0" hidden="1">'на 01.06.2018'!$A$7:$H$139</definedName>
    <definedName name="Z_C5D84F85_3611_4C2A_903D_ECFF3A3DA3D9_.wvu.FilterData" localSheetId="0" hidden="1">'на 01.06.2018'!$A$7:$H$139</definedName>
    <definedName name="Z_C636DE0B_BC5D_45AA_89BD_B628CA1FE119_.wvu.FilterData" localSheetId="0" hidden="1">'на 01.06.2018'!$A$7:$J$397</definedName>
    <definedName name="Z_C70C85CF_5ADB_4631_87C7_BA23E9BE3196_.wvu.FilterData" localSheetId="0" hidden="1">'на 01.06.2018'!$A$7:$J$397</definedName>
    <definedName name="Z_C74598AC_1D4B_466D_8455_294C1A2E69BB_.wvu.FilterData" localSheetId="0" hidden="1">'на 01.06.2018'!$A$7:$H$139</definedName>
    <definedName name="Z_C7DB809B_EB90_4CA8_929B_8A5AA3E83B84_.wvu.FilterData" localSheetId="0" hidden="1">'на 01.06.2018'!$A$7:$J$397</definedName>
    <definedName name="Z_C8579552_11B1_4140_9659_E1DA02EF9DD1_.wvu.FilterData" localSheetId="0" hidden="1">'на 01.06.2018'!$A$7:$J$397</definedName>
    <definedName name="Z_C8C7D91A_0101_429D_A7C4_25C2A366909A_.wvu.Cols" localSheetId="0" hidden="1">'на 01.06.2018'!#REF!,'на 01.06.2018'!#REF!</definedName>
    <definedName name="Z_C8C7D91A_0101_429D_A7C4_25C2A366909A_.wvu.FilterData" localSheetId="0" hidden="1">'на 01.06.2018'!$A$7:$J$60</definedName>
    <definedName name="Z_C8C7D91A_0101_429D_A7C4_25C2A366909A_.wvu.Rows" localSheetId="0" hidden="1">'на 01.06.2018'!#REF!,'на 01.06.2018'!#REF!,'на 01.06.2018'!#REF!,'на 01.06.2018'!#REF!,'на 01.06.2018'!#REF!,'на 01.06.2018'!#REF!,'на 01.06.2018'!#REF!,'на 01.06.2018'!#REF!,'на 01.06.2018'!#REF!,'на 01.06.2018'!#REF!</definedName>
    <definedName name="Z_C9081176_529C_43E8_8E20_8AC24E7C2D35_.wvu.FilterData" localSheetId="0" hidden="1">'на 01.06.2018'!$A$7:$J$397</definedName>
    <definedName name="Z_C94FB5D5_E515_4327_B4DC_AC3D7C1A6363_.wvu.FilterData" localSheetId="0" hidden="1">'на 01.06.2018'!$A$7:$J$397</definedName>
    <definedName name="Z_C97ACF3E_ACD3_4C9D_94FA_EA6F3D46505E_.wvu.FilterData" localSheetId="0" hidden="1">'на 01.06.2018'!$A$7:$J$397</definedName>
    <definedName name="Z_C98B4A4E_FC1F_45B3_ABB0_7DC9BD4B8057_.wvu.FilterData" localSheetId="0" hidden="1">'на 01.06.2018'!$A$7:$H$139</definedName>
    <definedName name="Z_C9A5AE8B_0A38_4D54_B36F_AFD2A577F3EF_.wvu.FilterData" localSheetId="0" hidden="1">'на 01.06.2018'!$A$7:$J$397</definedName>
    <definedName name="Z_CA384592_0CFD_4322_A4EB_34EC04693944_.wvu.FilterData" localSheetId="0" hidden="1">'на 01.06.2018'!$A$7:$J$397</definedName>
    <definedName name="Z_CA384592_0CFD_4322_A4EB_34EC04693944_.wvu.PrintArea" localSheetId="0" hidden="1">'на 01.06.2018'!$A$1:$J$195</definedName>
    <definedName name="Z_CA384592_0CFD_4322_A4EB_34EC04693944_.wvu.PrintTitles" localSheetId="0" hidden="1">'на 01.06.2018'!$5:$8</definedName>
    <definedName name="Z_CAAD7F8A_A328_4C0A_9ECF_2AD83A08D699_.wvu.FilterData" localSheetId="0" hidden="1">'на 01.06.2018'!$A$7:$H$139</definedName>
    <definedName name="Z_CB1A56DC_A135_41E6_8A02_AE4E518C879F_.wvu.FilterData" localSheetId="0" hidden="1">'на 01.06.2018'!$A$7:$J$397</definedName>
    <definedName name="Z_CB4880DD_CE83_4DFC_BBA7_70687256D5A4_.wvu.FilterData" localSheetId="0" hidden="1">'на 01.06.2018'!$A$7:$H$139</definedName>
    <definedName name="Z_CBDBA949_FA00_4560_8001_BD00E63FCCA4_.wvu.FilterData" localSheetId="0" hidden="1">'на 01.06.2018'!$A$7:$J$397</definedName>
    <definedName name="Z_CBF12BD1_A071_4448_8003_32E74F40E3E3_.wvu.FilterData" localSheetId="0" hidden="1">'на 01.06.2018'!$A$7:$H$139</definedName>
    <definedName name="Z_CBF9D894_3FD2_4B68_BAC8_643DB23851C0_.wvu.FilterData" localSheetId="0" hidden="1">'на 01.06.2018'!$A$7:$H$139</definedName>
    <definedName name="Z_CBF9D894_3FD2_4B68_BAC8_643DB23851C0_.wvu.Rows" localSheetId="0" hidden="1">'на 01.06.2018'!#REF!,'на 01.06.2018'!#REF!,'на 01.06.2018'!#REF!,'на 01.06.2018'!#REF!</definedName>
    <definedName name="Z_CCC17219_B1A3_4C6B_B903_0E4550432FD0_.wvu.FilterData" localSheetId="0" hidden="1">'на 01.06.2018'!$A$7:$H$139</definedName>
    <definedName name="Z_CCF533A2_322B_40E2_88B2_065E6D1D35B4_.wvu.FilterData" localSheetId="0" hidden="1">'на 01.06.2018'!$A$7:$J$397</definedName>
    <definedName name="Z_CCF533A2_322B_40E2_88B2_065E6D1D35B4_.wvu.PrintArea" localSheetId="0" hidden="1">'на 01.06.2018'!$A$1:$J$193</definedName>
    <definedName name="Z_CCF533A2_322B_40E2_88B2_065E6D1D35B4_.wvu.PrintTitles" localSheetId="0" hidden="1">'на 01.06.2018'!$5:$8</definedName>
    <definedName name="Z_CD10AFE5_EACD_43E3_B0AD_1FCFF7EEADC3_.wvu.FilterData" localSheetId="0" hidden="1">'на 01.06.2018'!$A$7:$J$397</definedName>
    <definedName name="Z_CDABDA6A_CEAA_4779_9390_A07E787E5F1B_.wvu.FilterData" localSheetId="0" hidden="1">'на 01.06.2018'!$A$7:$J$397</definedName>
    <definedName name="Z_CDBBEB40_4DC8_4F8A_B0B0_EE0E987A2098_.wvu.FilterData" localSheetId="0" hidden="1">'на 01.06.2018'!$A$7:$J$397</definedName>
    <definedName name="Z_CEF22FD3_C3E9_4C31_B864_568CAC74A486_.wvu.FilterData" localSheetId="0" hidden="1">'на 01.06.2018'!$A$7:$J$397</definedName>
    <definedName name="Z_CFEB7053_3C1D_451D_9A86_5940DFCF964A_.wvu.FilterData" localSheetId="0" hidden="1">'на 01.06.2018'!$A$7:$J$397</definedName>
    <definedName name="Z_D165341F_496A_48CE_829A_555B16787041_.wvu.FilterData" localSheetId="0" hidden="1">'на 01.06.2018'!$A$7:$J$397</definedName>
    <definedName name="Z_D20DFCFE_63F9_4265_B37B_4F36C46DF159_.wvu.Cols" localSheetId="0" hidden="1">'на 01.06.2018'!#REF!,'на 01.06.2018'!#REF!</definedName>
    <definedName name="Z_D20DFCFE_63F9_4265_B37B_4F36C46DF159_.wvu.FilterData" localSheetId="0" hidden="1">'на 01.06.2018'!$A$7:$J$397</definedName>
    <definedName name="Z_D20DFCFE_63F9_4265_B37B_4F36C46DF159_.wvu.PrintArea" localSheetId="0" hidden="1">'на 01.06.2018'!$A$1:$J$189</definedName>
    <definedName name="Z_D20DFCFE_63F9_4265_B37B_4F36C46DF159_.wvu.PrintTitles" localSheetId="0" hidden="1">'на 01.06.2018'!$5:$8</definedName>
    <definedName name="Z_D20DFCFE_63F9_4265_B37B_4F36C46DF159_.wvu.Rows" localSheetId="0" hidden="1">'на 01.06.2018'!#REF!,'на 01.06.2018'!#REF!,'на 01.06.2018'!#REF!,'на 01.06.2018'!#REF!,'на 01.06.2018'!#REF!</definedName>
    <definedName name="Z_D2422493_0DF6_4923_AFF9_1CE532FC9E0E_.wvu.FilterData" localSheetId="0" hidden="1">'на 01.06.2018'!$A$7:$J$397</definedName>
    <definedName name="Z_D26EAC32_42CC_46AF_8D27_8094727B2B8E_.wvu.FilterData" localSheetId="0" hidden="1">'на 01.06.2018'!$A$7:$J$397</definedName>
    <definedName name="Z_D298563F_7459_410D_A6E1_6B1CDFA6DAA7_.wvu.FilterData" localSheetId="0" hidden="1">'на 01.06.2018'!$A$7:$J$397</definedName>
    <definedName name="Z_D2D627FD_8F1D_4B0C_A4A1_1A515A2831A8_.wvu.FilterData" localSheetId="0" hidden="1">'на 01.06.2018'!$A$7:$J$397</definedName>
    <definedName name="Z_D343F548_3DE6_4716_9B8B_0FF1DF1B1DE3_.wvu.FilterData" localSheetId="0" hidden="1">'на 01.06.2018'!$A$7:$H$139</definedName>
    <definedName name="Z_D3607008_88A4_4735_BF9B_0D60A732D98C_.wvu.FilterData" localSheetId="0" hidden="1">'на 01.06.2018'!$A$7:$J$397</definedName>
    <definedName name="Z_D3C3EFC2_493C_4B9B_BC16_8147B08F8F65_.wvu.FilterData" localSheetId="0" hidden="1">'на 01.06.2018'!$A$7:$H$139</definedName>
    <definedName name="Z_D3D848E7_EB88_4E73_985E_C45B9AE68145_.wvu.FilterData" localSheetId="0" hidden="1">'на 01.06.2018'!$A$7:$J$397</definedName>
    <definedName name="Z_D3E86F4B_12A8_47CC_AEBE_74534991E315_.wvu.FilterData" localSheetId="0" hidden="1">'на 01.06.2018'!$A$7:$J$397</definedName>
    <definedName name="Z_D3F31BC4_4CDA_431B_BA5F_ADE76A923760_.wvu.FilterData" localSheetId="0" hidden="1">'на 01.06.2018'!$A$7:$H$139</definedName>
    <definedName name="Z_D41FF341_5913_4A9E_9CE5_B058CA00C0C7_.wvu.FilterData" localSheetId="0" hidden="1">'на 01.06.2018'!$A$7:$J$397</definedName>
    <definedName name="Z_D45ABB34_16CC_462D_8459_2034D47F465D_.wvu.FilterData" localSheetId="0" hidden="1">'на 01.06.2018'!$A$7:$H$139</definedName>
    <definedName name="Z_D479007E_A9E8_4307_A3E8_18A2BB5C55F2_.wvu.FilterData" localSheetId="0" hidden="1">'на 01.06.2018'!$A$7:$J$397</definedName>
    <definedName name="Z_D48CEF89_B01B_4E1D_92B4_235EA4A40F11_.wvu.FilterData" localSheetId="0" hidden="1">'на 01.06.2018'!$A$7:$J$397</definedName>
    <definedName name="Z_D4B24D18_8D1D_47A1_AE9B_21E3F9EF98EE_.wvu.FilterData" localSheetId="0" hidden="1">'на 01.06.2018'!$A$7:$J$397</definedName>
    <definedName name="Z_D4D3E883_F6A4_4364_94CA_00BA6BEEBB0B_.wvu.FilterData" localSheetId="0" hidden="1">'на 01.06.2018'!$A$7:$J$397</definedName>
    <definedName name="Z_D4E20E73_FD07_4BE4_B8FA_FE6B214643C4_.wvu.FilterData" localSheetId="0" hidden="1">'на 01.06.2018'!$A$7:$J$397</definedName>
    <definedName name="Z_D5317C3A_3EDA_404B_818D_EAF558810951_.wvu.FilterData" localSheetId="0" hidden="1">'на 01.06.2018'!$A$7:$H$139</definedName>
    <definedName name="Z_D537FB3B_712D_486A_BA32_4F73BEB2AA19_.wvu.FilterData" localSheetId="0" hidden="1">'на 01.06.2018'!$A$7:$H$139</definedName>
    <definedName name="Z_D6730C21_0555_4F4D_B589_9DE5CFF9C442_.wvu.FilterData" localSheetId="0" hidden="1">'на 01.06.2018'!$A$7:$H$139</definedName>
    <definedName name="Z_D6D7FE80_F340_4943_9CA8_381604446690_.wvu.FilterData" localSheetId="0" hidden="1">'на 01.06.2018'!$A$7:$J$397</definedName>
    <definedName name="Z_D7104B72_13BA_47A2_BD7D_6C7C814EB74F_.wvu.FilterData" localSheetId="0" hidden="1">'на 01.06.2018'!$A$7:$J$397</definedName>
    <definedName name="Z_D7BC8E82_4392_4806_9DAE_D94253790B9C_.wvu.Cols" localSheetId="0" hidden="1">'на 01.06.2018'!#REF!,'на 01.06.2018'!#REF!,'на 01.06.2018'!$K:$BN</definedName>
    <definedName name="Z_D7BC8E82_4392_4806_9DAE_D94253790B9C_.wvu.FilterData" localSheetId="0" hidden="1">'на 01.06.2018'!$A$7:$J$397</definedName>
    <definedName name="Z_D7BC8E82_4392_4806_9DAE_D94253790B9C_.wvu.PrintArea" localSheetId="0" hidden="1">'на 01.06.2018'!$A$1:$BN$189</definedName>
    <definedName name="Z_D7BC8E82_4392_4806_9DAE_D94253790B9C_.wvu.PrintTitles" localSheetId="0" hidden="1">'на 01.06.2018'!$5:$7</definedName>
    <definedName name="Z_D7DA24ED_ABB7_4D6E_ACD6_4B88F5184AF8_.wvu.FilterData" localSheetId="0" hidden="1">'на 01.06.2018'!$A$7:$J$397</definedName>
    <definedName name="Z_D8418465_ECB6_40A4_8538_9D6D02B4E5CE_.wvu.FilterData" localSheetId="0" hidden="1">'на 01.06.2018'!$A$7:$H$139</definedName>
    <definedName name="Z_D8836A46_4276_4875_86A1_BB0E2B53006C_.wvu.FilterData" localSheetId="0" hidden="1">'на 01.06.2018'!$A$7:$H$139</definedName>
    <definedName name="Z_D8EBE17E_7A1A_4392_901C_A4C8DD4BAF28_.wvu.FilterData" localSheetId="0" hidden="1">'на 01.06.2018'!$A$7:$H$139</definedName>
    <definedName name="Z_D917D9C8_DA24_43F6_B702_2D065DC4F3EA_.wvu.FilterData" localSheetId="0" hidden="1">'на 01.06.2018'!$A$7:$J$397</definedName>
    <definedName name="Z_D921BCFE_106A_48C3_8051_F877509D5A90_.wvu.FilterData" localSheetId="0" hidden="1">'на 01.06.2018'!$A$7:$J$397</definedName>
    <definedName name="Z_D930048B_C8C6_498D_B7FD_C4CFAF447C25_.wvu.FilterData" localSheetId="0" hidden="1">'на 01.06.2018'!$A$7:$J$397</definedName>
    <definedName name="Z_D93C7415_B321_4E66_84AD_0490D011FDE7_.wvu.FilterData" localSheetId="0" hidden="1">'на 01.06.2018'!$A$7:$J$397</definedName>
    <definedName name="Z_D952F92C_16FA_49C0_ACE1_EEFE2012130A_.wvu.FilterData" localSheetId="0" hidden="1">'на 01.06.2018'!$A$7:$J$397</definedName>
    <definedName name="Z_D954D534_B88D_4A21_85D6_C0757B597D1E_.wvu.FilterData" localSheetId="0" hidden="1">'на 01.06.2018'!$A$7:$J$397</definedName>
    <definedName name="Z_D95852A1_B0FC_4AC5_B62B_5CCBE05B0D15_.wvu.FilterData" localSheetId="0" hidden="1">'на 01.06.2018'!$A$7:$J$397</definedName>
    <definedName name="Z_D97BC9A1_860C_45CB_8FAD_B69CEE39193C_.wvu.FilterData" localSheetId="0" hidden="1">'на 01.06.2018'!$A$7:$H$139</definedName>
    <definedName name="Z_D981844C_3450_4227_997A_DB8016618FC0_.wvu.FilterData" localSheetId="0" hidden="1">'на 01.06.2018'!$A$7:$J$397</definedName>
    <definedName name="Z_D9E7CF58_1888_4559_99D1_C71D21E76828_.wvu.FilterData" localSheetId="0" hidden="1">'на 01.06.2018'!$A$7:$J$397</definedName>
    <definedName name="Z_DA3033F1_502F_4BCA_B468_CBA3E20E7254_.wvu.FilterData" localSheetId="0" hidden="1">'на 01.06.2018'!$A$7:$J$397</definedName>
    <definedName name="Z_DA5DFA2D_C1AA_42F5_8828_D1905F1C9BD0_.wvu.FilterData" localSheetId="0" hidden="1">'на 01.06.2018'!$A$7:$J$397</definedName>
    <definedName name="Z_DAB9487C_F291_4A20_8CE8_A04CF6419B39_.wvu.FilterData" localSheetId="0" hidden="1">'на 01.06.2018'!$A$7:$J$397</definedName>
    <definedName name="Z_DB55315D_56C8_4F2C_9317_AA25AA5EAC9E_.wvu.FilterData" localSheetId="0" hidden="1">'на 01.06.2018'!$A$7:$J$397</definedName>
    <definedName name="Z_DBB88EE7_5C30_443C_A427_07BA2C7C58DA_.wvu.FilterData" localSheetId="0" hidden="1">'на 01.06.2018'!$A$7:$J$397</definedName>
    <definedName name="Z_DBF40914_927D_466F_8B6B_F333D1AFC9B0_.wvu.FilterData" localSheetId="0" hidden="1">'на 01.06.2018'!$A$7:$J$397</definedName>
    <definedName name="Z_DC263B7F_7E05_4E66_AE9F_05D6DDE635B1_.wvu.FilterData" localSheetId="0" hidden="1">'на 01.06.2018'!$A$7:$H$139</definedName>
    <definedName name="Z_DC796824_ECED_4590_A3E8_8D5A3534C637_.wvu.FilterData" localSheetId="0" hidden="1">'на 01.06.2018'!$A$7:$H$139</definedName>
    <definedName name="Z_DCC1B134_1BA2_418E_B1D0_0938D8743370_.wvu.FilterData" localSheetId="0" hidden="1">'на 01.06.2018'!$A$7:$H$139</definedName>
    <definedName name="Z_DD479BCC_48E3_497E_81BC_9A58CD7AC8EF_.wvu.FilterData" localSheetId="0" hidden="1">'на 01.06.2018'!$A$7:$J$397</definedName>
    <definedName name="Z_DDA68DE5_EF86_4A52_97CD_589088C5FE7A_.wvu.FilterData" localSheetId="0" hidden="1">'на 01.06.2018'!$A$7:$H$139</definedName>
    <definedName name="Z_DE210091_3D77_4964_B6B2_443A728CBE9E_.wvu.FilterData" localSheetId="0" hidden="1">'на 01.06.2018'!$A$7:$J$397</definedName>
    <definedName name="Z_DE2C3999_6F3E_4D24_86CF_8803BF5FAA48_.wvu.FilterData" localSheetId="0" hidden="1">'на 01.06.2018'!$A$7:$J$60</definedName>
    <definedName name="Z_DEA6EDB2_F27D_4C8F_B061_FD80BEC5543F_.wvu.FilterData" localSheetId="0" hidden="1">'на 01.06.2018'!$A$7:$H$139</definedName>
    <definedName name="Z_DECE3245_1BE4_4A3F_B644_E8DE80612C1E_.wvu.FilterData" localSheetId="0" hidden="1">'на 01.06.2018'!$A$7:$J$397</definedName>
    <definedName name="Z_DF6B7D46_D8DB_447A_83A4_53EE18358CF2_.wvu.FilterData" localSheetId="0" hidden="1">'на 01.06.2018'!$A$7:$J$397</definedName>
    <definedName name="Z_DFB08918_D5A4_4224_AEA5_63620C0D53DD_.wvu.FilterData" localSheetId="0" hidden="1">'на 01.06.2018'!$A$7:$J$397</definedName>
    <definedName name="Z_E0178566_B0D6_4A04_941F_723DE4642B4A_.wvu.FilterData" localSheetId="0" hidden="1">'на 01.06.2018'!$A$7:$J$397</definedName>
    <definedName name="Z_E0415026_A3A4_4408_93D6_8180A1256A98_.wvu.FilterData" localSheetId="0" hidden="1">'на 01.06.2018'!$A$7:$J$397</definedName>
    <definedName name="Z_E0B34E03_0754_4713_9A98_5ACEE69C9E71_.wvu.FilterData" localSheetId="0" hidden="1">'на 01.06.2018'!$A$7:$H$139</definedName>
    <definedName name="Z_E1E7843B_3EC3_4FFF_9B1C_53E7DE6A4004_.wvu.FilterData" localSheetId="0" hidden="1">'на 01.06.2018'!$A$7:$H$139</definedName>
    <definedName name="Z_E25FE844_1AD8_4E16_B2DB_9033A702F13A_.wvu.FilterData" localSheetId="0" hidden="1">'на 01.06.2018'!$A$7:$H$139</definedName>
    <definedName name="Z_E2861A4E_263A_4BE6_9223_2DA352B0AD2D_.wvu.FilterData" localSheetId="0" hidden="1">'на 01.06.2018'!$A$7:$H$139</definedName>
    <definedName name="Z_E2FB76DF_1C94_4620_8087_FEE12FDAA3D2_.wvu.FilterData" localSheetId="0" hidden="1">'на 01.06.2018'!$A$7:$H$139</definedName>
    <definedName name="Z_E3C6ECC1_0F12_435D_9B36_B23F6133337F_.wvu.FilterData" localSheetId="0" hidden="1">'на 01.06.2018'!$A$7:$H$139</definedName>
    <definedName name="Z_E437F2F2_3B79_49F0_9901_D31498A163D7_.wvu.FilterData" localSheetId="0" hidden="1">'на 01.06.2018'!$A$7:$J$397</definedName>
    <definedName name="Z_E531BAEE_E556_4AEF_B35B_C675BD99939C_.wvu.FilterData" localSheetId="0" hidden="1">'на 01.06.2018'!$A$7:$J$397</definedName>
    <definedName name="Z_E5EC7523_F88D_4AD4_9A8D_84C16AB7BFC1_.wvu.FilterData" localSheetId="0" hidden="1">'на 01.06.2018'!$A$7:$J$397</definedName>
    <definedName name="Z_E6B0F607_AC37_4539_B427_EA5DBDA71490_.wvu.FilterData" localSheetId="0" hidden="1">'на 01.06.2018'!$A$7:$J$397</definedName>
    <definedName name="Z_E6F2229B_648C_45EB_AFDD_48E1933E9057_.wvu.FilterData" localSheetId="0" hidden="1">'на 01.06.2018'!$A$7:$J$397</definedName>
    <definedName name="Z_E79ABD49_719F_4887_A43D_3DE66BF8AD95_.wvu.FilterData" localSheetId="0" hidden="1">'на 01.06.2018'!$A$7:$J$397</definedName>
    <definedName name="Z_E818C85D_F563_4BCC_9747_0856B0207D9A_.wvu.FilterData" localSheetId="0" hidden="1">'на 01.06.2018'!$A$7:$J$397</definedName>
    <definedName name="Z_E85A9955_A3DD_46D7_A4A3_9B67A0E2B00C_.wvu.FilterData" localSheetId="0" hidden="1">'на 01.06.2018'!$A$7:$J$397</definedName>
    <definedName name="Z_E85CF805_B7EC_4B8E_BF6B_2D35F453C813_.wvu.FilterData" localSheetId="0" hidden="1">'на 01.06.2018'!$A$7:$J$397</definedName>
    <definedName name="Z_E8619C4F_9D0C_40CF_8636_CF30BDB53D78_.wvu.FilterData" localSheetId="0" hidden="1">'на 01.06.2018'!$A$7:$J$397</definedName>
    <definedName name="Z_E86B59AB_8419_4B63_BADC_4C4DB9795CAA_.wvu.FilterData" localSheetId="0" hidden="1">'на 01.06.2018'!$A$7:$J$397</definedName>
    <definedName name="Z_E88E1D11_18C0_4724_9D4F_2C85DDF57564_.wvu.FilterData" localSheetId="0" hidden="1">'на 01.06.2018'!$A$7:$H$139</definedName>
    <definedName name="Z_E8E447B7_386A_4449_A267_EA8A8ED2E9DF_.wvu.FilterData" localSheetId="0" hidden="1">'на 01.06.2018'!$A$7:$J$397</definedName>
    <definedName name="Z_E952215A_EF2B_4724_A091_1F77A330F7A6_.wvu.FilterData" localSheetId="0" hidden="1">'на 01.06.2018'!$A$7:$J$397</definedName>
    <definedName name="Z_E9A4F66F_BB40_4C19_8750_6E61AF1D74A1_.wvu.FilterData" localSheetId="0" hidden="1">'на 01.06.2018'!$A$7:$J$397</definedName>
    <definedName name="Z_EA234825_5817_4C50_AC45_83D70F061045_.wvu.FilterData" localSheetId="0" hidden="1">'на 01.06.2018'!$A$7:$J$397</definedName>
    <definedName name="Z_EA26BD39_D295_43F0_9554_645E38E73803_.wvu.FilterData" localSheetId="0" hidden="1">'на 01.06.2018'!$A$7:$J$397</definedName>
    <definedName name="Z_EA769D6D_3269_481D_9974_BC10C6C55FF6_.wvu.FilterData" localSheetId="0" hidden="1">'на 01.06.2018'!$A$7:$H$139</definedName>
    <definedName name="Z_EB2D8BE6_72BC_4D23_BEC7_DBF109493B0C_.wvu.FilterData" localSheetId="0" hidden="1">'на 01.06.2018'!$A$7:$J$397</definedName>
    <definedName name="Z_EBCDBD63_50FE_4D52_B280_2A723FA77236_.wvu.FilterData" localSheetId="0" hidden="1">'на 01.06.2018'!$A$7:$H$139</definedName>
    <definedName name="Z_EC6B58CC_C695_4EAF_B026_DA7CE6279D7A_.wvu.FilterData" localSheetId="0" hidden="1">'на 01.06.2018'!$A$7:$J$397</definedName>
    <definedName name="Z_EC741CE0_C720_481D_9CFE_596247B0CF36_.wvu.FilterData" localSheetId="0" hidden="1">'на 01.06.2018'!$A$7:$J$397</definedName>
    <definedName name="Z_EC7DFC56_670B_4634_9C36_1A0E9779A8AB_.wvu.FilterData" localSheetId="0" hidden="1">'на 01.06.2018'!$A$7:$J$397</definedName>
    <definedName name="Z_ED74FBD3_DF35_4798_8C2A_7ADA46D140AA_.wvu.FilterData" localSheetId="0" hidden="1">'на 01.06.2018'!$A$7:$H$139</definedName>
    <definedName name="Z_EF1610FE_843B_4864_9DAD_05F697DD47DC_.wvu.FilterData" localSheetId="0" hidden="1">'на 01.06.2018'!$A$7:$J$397</definedName>
    <definedName name="Z_EFFADE78_6F23_4B5D_AE74_3E82BA29B398_.wvu.FilterData" localSheetId="0" hidden="1">'на 01.06.2018'!$A$7:$H$139</definedName>
    <definedName name="Z_F0EB967D_F079_4FD4_AD5F_5BA84E405B49_.wvu.FilterData" localSheetId="0" hidden="1">'на 01.06.2018'!$A$7:$J$397</definedName>
    <definedName name="Z_F140A98E_30AA_4FD0_8B93_08F8951EDE5E_.wvu.FilterData" localSheetId="0" hidden="1">'на 01.06.2018'!$A$7:$H$139</definedName>
    <definedName name="Z_F2110B0B_AAE7_42F0_B553_C360E9249AD4_.wvu.Cols" localSheetId="0" hidden="1">'на 01.06.2018'!#REF!,'на 01.06.2018'!#REF!,'на 01.06.2018'!$K:$BN</definedName>
    <definedName name="Z_F2110B0B_AAE7_42F0_B553_C360E9249AD4_.wvu.FilterData" localSheetId="0" hidden="1">'на 01.06.2018'!$A$7:$J$397</definedName>
    <definedName name="Z_F2110B0B_AAE7_42F0_B553_C360E9249AD4_.wvu.PrintArea" localSheetId="0" hidden="1">'на 01.06.2018'!$A$1:$BN$189</definedName>
    <definedName name="Z_F2110B0B_AAE7_42F0_B553_C360E9249AD4_.wvu.PrintTitles" localSheetId="0" hidden="1">'на 01.06.2018'!$5:$7</definedName>
    <definedName name="Z_F2B210B3_A608_46A5_94E1_E525F8F6A2C4_.wvu.FilterData" localSheetId="0" hidden="1">'на 01.06.2018'!$A$7:$J$397</definedName>
    <definedName name="Z_F30FADD4_07E9_4B4F_B53A_86E542EF0570_.wvu.FilterData" localSheetId="0" hidden="1">'на 01.06.2018'!$A$7:$J$397</definedName>
    <definedName name="Z_F34EC6B1_390D_4B75_852C_F8775ACC3B29_.wvu.FilterData" localSheetId="0" hidden="1">'на 01.06.2018'!$A$7:$J$397</definedName>
    <definedName name="Z_F3E148B1_ED1B_4330_84E7_EFC4722C807A_.wvu.FilterData" localSheetId="0" hidden="1">'на 01.06.2018'!$A$7:$J$397</definedName>
    <definedName name="Z_F3F1BB49_52AF_48BB_95BC_060170851629_.wvu.FilterData" localSheetId="0" hidden="1">'на 01.06.2018'!$A$7:$J$397</definedName>
    <definedName name="Z_F413BB5D_EA53_42FB_84EF_A630DFA6E3CE_.wvu.FilterData" localSheetId="0" hidden="1">'на 01.06.2018'!$A$7:$J$397</definedName>
    <definedName name="Z_F4D51502_0CCD_4E1C_8387_D94D30666E39_.wvu.FilterData" localSheetId="0" hidden="1">'на 01.06.2018'!$A$7:$J$397</definedName>
    <definedName name="Z_F52002B9_A233_461F_9C02_2195A969869E_.wvu.FilterData" localSheetId="0" hidden="1">'на 01.06.2018'!$A$7:$J$397</definedName>
    <definedName name="Z_F5904F57_BE1E_4C1A_B9F2_3334C6090028_.wvu.FilterData" localSheetId="0" hidden="1">'на 01.06.2018'!$A$7:$J$397</definedName>
    <definedName name="Z_F5F50589_1DF0_4A91_A5AE_A081904AF6B0_.wvu.FilterData" localSheetId="0" hidden="1">'на 01.06.2018'!$A$7:$J$397</definedName>
    <definedName name="Z_F675BEC0_5D51_42CD_8359_31DF2F226166_.wvu.FilterData" localSheetId="0" hidden="1">'на 01.06.2018'!$A$7:$J$397</definedName>
    <definedName name="Z_F6F4D1CA_4991_462D_A51D_FD0D91822706_.wvu.FilterData" localSheetId="0" hidden="1">'на 01.06.2018'!$A$7:$J$397</definedName>
    <definedName name="Z_F7FC106B_79FE_40D3_AA43_206A7284AC4B_.wvu.FilterData" localSheetId="0" hidden="1">'на 01.06.2018'!$A$7:$J$397</definedName>
    <definedName name="Z_F8CD48ED_A67F_492E_A417_09D352E93E12_.wvu.FilterData" localSheetId="0" hidden="1">'на 01.06.2018'!$A$7:$H$139</definedName>
    <definedName name="Z_F8E4304E_2CC4_4F73_A08A_BA6FE8EB77EF_.wvu.FilterData" localSheetId="0" hidden="1">'на 01.06.2018'!$A$7:$J$397</definedName>
    <definedName name="Z_F9AF50D2_05C8_4D13_9F15_43FAA7F1CB7A_.wvu.FilterData" localSheetId="0" hidden="1">'на 01.06.2018'!$A$7:$J$397</definedName>
    <definedName name="Z_F9F96D65_7E5D_4EDB_B47B_CD800EE8793F_.wvu.FilterData" localSheetId="0" hidden="1">'на 01.06.2018'!$A$7:$H$139</definedName>
    <definedName name="Z_FA263ADC_F7F9_4F21_8D0A_B162CFE58321_.wvu.FilterData" localSheetId="0" hidden="1">'на 01.06.2018'!$A$7:$J$397</definedName>
    <definedName name="Z_FA47CA05_CCF1_4EDC_AAF6_26967695B1D8_.wvu.FilterData" localSheetId="0" hidden="1">'на 01.06.2018'!$A$7:$J$397</definedName>
    <definedName name="Z_FAEA1540_FB92_4A7F_8E18_381E2C6FAF74_.wvu.FilterData" localSheetId="0" hidden="1">'на 01.06.2018'!$A$7:$H$139</definedName>
    <definedName name="Z_FB2B2898_07E8_4F64_9660_A5CFE0C3B2A1_.wvu.FilterData" localSheetId="0" hidden="1">'на 01.06.2018'!$A$7:$J$397</definedName>
    <definedName name="Z_FBEEEF36_B47B_4551_8D8A_904E9E1222D4_.wvu.FilterData" localSheetId="0" hidden="1">'на 01.06.2018'!$A$7:$H$139</definedName>
    <definedName name="Z_FC5D3D29_E6B6_4724_B01C_EFC5C58D36F7_.wvu.FilterData" localSheetId="0" hidden="1">'на 01.06.2018'!$A$7:$J$397</definedName>
    <definedName name="Z_FC921717_EFFF_4C5F_AE15_5DB48A6B2DDC_.wvu.FilterData" localSheetId="0" hidden="1">'на 01.06.2018'!$A$7:$J$397</definedName>
    <definedName name="Z_FCFEE462_86B3_4D22_A291_C53135F468F2_.wvu.FilterData" localSheetId="0" hidden="1">'на 01.06.2018'!$A$7:$J$397</definedName>
    <definedName name="Z_FD01F790_1BBF_4238_916B_FA56833C331E_.wvu.FilterData" localSheetId="0" hidden="1">'на 01.06.2018'!$A$7:$J$397</definedName>
    <definedName name="Z_FD0E1B66_1ED2_4768_AEAA_4813773FCD1B_.wvu.FilterData" localSheetId="0" hidden="1">'на 01.06.2018'!$A$7:$H$139</definedName>
    <definedName name="Z_FD5CEF9A_4499_4018_A32D_B5C5AF11D935_.wvu.FilterData" localSheetId="0" hidden="1">'на 01.06.2018'!$A$7:$J$397</definedName>
    <definedName name="Z_FD66CF31_1A62_4649_ABF8_67009C9EEFA8_.wvu.FilterData" localSheetId="0" hidden="1">'на 01.06.2018'!$A$7:$J$397</definedName>
    <definedName name="Z_FDE37E7A_0D62_48F6_B80B_D6356ECC791B_.wvu.FilterData" localSheetId="0" hidden="1">'на 01.06.2018'!$A$7:$J$397</definedName>
    <definedName name="Z_FE9D531A_F987_4486_AC6F_37568587E0CC_.wvu.FilterData" localSheetId="0" hidden="1">'на 01.06.2018'!$A$7:$J$397</definedName>
    <definedName name="Z_FEE18FC2_E5D2_4C59_B7D0_FDF82F2008D4_.wvu.FilterData" localSheetId="0" hidden="1">'на 01.06.2018'!$A$7:$J$397</definedName>
    <definedName name="Z_FEF0FD9C_0AF1_4157_A391_071CD507BEBA_.wvu.FilterData" localSheetId="0" hidden="1">'на 01.06.2018'!$A$7:$J$397</definedName>
    <definedName name="Z_FEFFCD5F_F237_4316_B50A_6C71D0FF3363_.wvu.FilterData" localSheetId="0" hidden="1">'на 01.06.2018'!$A$7:$J$397</definedName>
    <definedName name="Z_FF7CC20D_CA9E_46D2_A113_9EB09E8A7DF6_.wvu.FilterData" localSheetId="0" hidden="1">'на 01.06.2018'!$A$7:$H$139</definedName>
    <definedName name="Z_FF7F531F_28CE_4C28_BA81_DE242DB82E03_.wvu.FilterData" localSheetId="0" hidden="1">'на 01.06.2018'!$A$7:$J$397</definedName>
    <definedName name="Z_FF9EFDBE_F5FD_432E_96BA_C22D4E9B91D4_.wvu.FilterData" localSheetId="0" hidden="1">'на 01.06.2018'!$A$7:$J$397</definedName>
    <definedName name="Z_FFBF84C0_8EC1_41E5_A130_1EB26E22D86E_.wvu.FilterData" localSheetId="0" hidden="1">'на 01.06.2018'!$A$7:$J$397</definedName>
    <definedName name="_xlnm.Print_Titles" localSheetId="0">'на 01.06.2018'!$5:$8</definedName>
    <definedName name="_xlnm.Print_Area" localSheetId="0">'на 01.06.2018'!$A$1:$J$199</definedName>
  </definedNames>
  <calcPr calcId="162913" fullPrecision="0"/>
  <customWorkbookViews>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Рогожина Ольга Сергеевна - Личное представление" guid="{BEA0FDBA-BB07-4C19-8BBD-5E57EE395C09}" mergeInterval="0" personalView="1" maximized="1" windowWidth="1276" windowHeight="823" tabRatio="518" activeSheetId="1"/>
    <customWorkbookView name="Астахова Анна Владимировна - Личное представление" guid="{13BE7114-35DF-4699-8779-61985C68F6C3}" mergeInterval="0" personalView="1" maximized="1" xWindow="-8" yWindow="-8" windowWidth="1296" windowHeight="1000" tabRatio="518" activeSheetId="1" showComments="commIndAndComment"/>
    <customWorkbookView name="Перевощикова Анна Васильевна - Личное представление" guid="{CCF533A2-322B-40E2-88B2-065E6D1D35B4}" mergeInterval="0" personalView="1" maximized="1" xWindow="-8" yWindow="-8" windowWidth="1936" windowHeight="1056" tabRatio="440"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kou - Личное представление" guid="{998B8119-4FF3-4A16-838D-539C6AE34D55}" mergeInterval="0" personalView="1" maximized="1" windowWidth="1148" windowHeight="645"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Козлова Анастасия Сергеевна - Личное представление" guid="{0CCCFAED-79CE-4449-BC23-D60C794B65C2}" mergeInterval="0" personalView="1" maximized="1" windowWidth="1276" windowHeight="759"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 name="Вершинина Мария Игоревна - Личное представление" guid="{A0A3CD9B-2436-40D7-91DB-589A95FBBF00}" mergeInterval="0" personalView="1" maximized="1" windowWidth="1276" windowHeight="759"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Маганёва Екатерина Николаевна - Личное представление" guid="{CA384592-0CFD-4322-A4EB-34EC04693944}" mergeInterval="0" personalView="1" maximized="1" xWindow="-8" yWindow="-8" windowWidth="1296" windowHeight="1000" tabRatio="355" activeSheetId="1"/>
  </customWorkbookViews>
  <fileRecoveryPr autoRecover="0"/>
</workbook>
</file>

<file path=xl/calcChain.xml><?xml version="1.0" encoding="utf-8"?>
<calcChain xmlns="http://schemas.openxmlformats.org/spreadsheetml/2006/main">
  <c r="E40" i="1" l="1"/>
  <c r="I26" i="1"/>
  <c r="E190" i="1" l="1"/>
  <c r="E189" i="1" s="1"/>
  <c r="I129" i="1" l="1"/>
  <c r="I128" i="1" s="1"/>
  <c r="G29" i="1"/>
  <c r="I95" i="1"/>
  <c r="G95" i="1"/>
  <c r="D95" i="1"/>
  <c r="E95" i="1"/>
  <c r="I94" i="1"/>
  <c r="G94" i="1"/>
  <c r="D94" i="1"/>
  <c r="E94" i="1"/>
  <c r="I57" i="1" l="1"/>
  <c r="F192" i="1" l="1"/>
  <c r="H192" i="1"/>
  <c r="C189" i="1" l="1"/>
  <c r="D189" i="1" l="1"/>
  <c r="I76" i="1" l="1"/>
  <c r="I77" i="1"/>
  <c r="D76" i="1"/>
  <c r="D77" i="1"/>
  <c r="C76" i="1"/>
  <c r="C77" i="1"/>
  <c r="H88" i="1"/>
  <c r="F88" i="1"/>
  <c r="I86" i="1"/>
  <c r="G86" i="1"/>
  <c r="E86" i="1"/>
  <c r="D86" i="1"/>
  <c r="C86" i="1"/>
  <c r="F86" i="1" l="1"/>
  <c r="H86" i="1"/>
  <c r="D32" i="1"/>
  <c r="I32" i="1"/>
  <c r="I25" i="1" l="1"/>
  <c r="I150" i="1" l="1"/>
  <c r="I51" i="1"/>
  <c r="C169" i="1"/>
  <c r="I123" i="1"/>
  <c r="D123" i="1"/>
  <c r="C123" i="1" l="1"/>
  <c r="E152" i="1"/>
  <c r="E151" i="1"/>
  <c r="E169" i="1"/>
  <c r="H83" i="1" l="1"/>
  <c r="F83" i="1"/>
  <c r="H82" i="1"/>
  <c r="F82" i="1"/>
  <c r="I80" i="1"/>
  <c r="G80" i="1"/>
  <c r="E80" i="1"/>
  <c r="D80" i="1"/>
  <c r="C80" i="1"/>
  <c r="F80" i="1" l="1"/>
  <c r="H80" i="1"/>
  <c r="F40" i="1"/>
  <c r="C140" i="1" l="1"/>
  <c r="C21" i="1" l="1"/>
  <c r="I69" i="1" l="1"/>
  <c r="H69" i="1"/>
  <c r="G69" i="1"/>
  <c r="F69" i="1"/>
  <c r="I73" i="1"/>
  <c r="H73" i="1"/>
  <c r="G73" i="1"/>
  <c r="F73" i="1"/>
  <c r="H40" i="1"/>
  <c r="G37" i="1" l="1"/>
  <c r="H38" i="1" l="1"/>
  <c r="F38" i="1"/>
  <c r="E37" i="1"/>
  <c r="H77" i="1" l="1"/>
  <c r="F77" i="1"/>
  <c r="H76" i="1"/>
  <c r="F76" i="1"/>
  <c r="I74" i="1"/>
  <c r="G74" i="1"/>
  <c r="E74" i="1"/>
  <c r="D74" i="1"/>
  <c r="C74" i="1"/>
  <c r="F74" i="1" l="1"/>
  <c r="H74" i="1"/>
  <c r="F142" i="1" l="1"/>
  <c r="E33" i="1" l="1"/>
  <c r="E26" i="1"/>
  <c r="F26" i="1" l="1"/>
  <c r="H162" i="1"/>
  <c r="G106" i="1" l="1"/>
  <c r="G107" i="1"/>
  <c r="E107" i="1"/>
  <c r="G116" i="1"/>
  <c r="F112" i="1"/>
  <c r="F111" i="1"/>
  <c r="H112" i="1"/>
  <c r="H111" i="1"/>
  <c r="F162" i="1" l="1"/>
  <c r="H142" i="1" l="1"/>
  <c r="H143" i="1"/>
  <c r="D140" i="1"/>
  <c r="C37" i="1" l="1"/>
  <c r="C106" i="1" l="1"/>
  <c r="F149" i="1"/>
  <c r="H149" i="1"/>
  <c r="E144" i="1" l="1"/>
  <c r="F144" i="1" s="1"/>
  <c r="I29" i="1" l="1"/>
  <c r="I38" i="1"/>
  <c r="D37" i="1"/>
  <c r="C43" i="1" l="1"/>
  <c r="H191" i="1" l="1"/>
  <c r="H190" i="1"/>
  <c r="F190" i="1"/>
  <c r="F45" i="1" l="1"/>
  <c r="I106" i="1" l="1"/>
  <c r="C105" i="1"/>
  <c r="D166" i="1" l="1"/>
  <c r="C29" i="1"/>
  <c r="I134" i="1" l="1"/>
  <c r="I189" i="1" l="1"/>
  <c r="G189" i="1"/>
  <c r="F191" i="1"/>
  <c r="H189" i="1" l="1"/>
  <c r="F189" i="1"/>
  <c r="H113" i="1" l="1"/>
  <c r="I37" i="1" l="1"/>
  <c r="H45" i="1"/>
  <c r="H46" i="1"/>
  <c r="E34" i="1" l="1"/>
  <c r="D160" i="1"/>
  <c r="E160" i="1"/>
  <c r="G160" i="1"/>
  <c r="I160" i="1"/>
  <c r="C160" i="1"/>
  <c r="E29" i="1" l="1"/>
  <c r="H160" i="1"/>
  <c r="F160" i="1"/>
  <c r="D43" i="1" l="1"/>
  <c r="G122" i="1"/>
  <c r="C122" i="1"/>
  <c r="G13" i="1" l="1"/>
  <c r="H101" i="1"/>
  <c r="F101" i="1"/>
  <c r="H100" i="1"/>
  <c r="F100" i="1"/>
  <c r="I98" i="1"/>
  <c r="G98" i="1"/>
  <c r="E98" i="1"/>
  <c r="D98" i="1"/>
  <c r="C98" i="1"/>
  <c r="E97" i="1"/>
  <c r="E73" i="1" s="1"/>
  <c r="D97" i="1"/>
  <c r="C97" i="1"/>
  <c r="C73" i="1" s="1"/>
  <c r="I96" i="1"/>
  <c r="G96" i="1"/>
  <c r="E96" i="1"/>
  <c r="D96" i="1"/>
  <c r="C96" i="1"/>
  <c r="I71" i="1"/>
  <c r="G71" i="1"/>
  <c r="E71" i="1"/>
  <c r="C95" i="1"/>
  <c r="C71" i="1" s="1"/>
  <c r="I70" i="1"/>
  <c r="E70" i="1"/>
  <c r="C94" i="1"/>
  <c r="C70" i="1" s="1"/>
  <c r="E93" i="1"/>
  <c r="E69" i="1" s="1"/>
  <c r="D93" i="1"/>
  <c r="C93" i="1"/>
  <c r="I67" i="1"/>
  <c r="D70" i="1" l="1"/>
  <c r="D71" i="1"/>
  <c r="C69" i="1"/>
  <c r="C63" i="1" s="1"/>
  <c r="C10" i="1" s="1"/>
  <c r="D69" i="1"/>
  <c r="D73" i="1"/>
  <c r="H26" i="1"/>
  <c r="I92" i="1"/>
  <c r="D92" i="1"/>
  <c r="E92" i="1"/>
  <c r="C92" i="1"/>
  <c r="F94" i="1"/>
  <c r="F70" i="1" s="1"/>
  <c r="F95" i="1"/>
  <c r="F71" i="1" s="1"/>
  <c r="H95" i="1"/>
  <c r="H71" i="1" s="1"/>
  <c r="G70" i="1"/>
  <c r="F98" i="1"/>
  <c r="H98" i="1"/>
  <c r="C68" i="1" l="1"/>
  <c r="E65" i="1"/>
  <c r="C64" i="1"/>
  <c r="I66" i="1"/>
  <c r="I68" i="1"/>
  <c r="D68" i="1"/>
  <c r="F92" i="1"/>
  <c r="E68" i="1"/>
  <c r="H94" i="1"/>
  <c r="H70" i="1" s="1"/>
  <c r="G92" i="1"/>
  <c r="H92" i="1" s="1"/>
  <c r="F68" i="1" l="1"/>
  <c r="G68" i="1"/>
  <c r="H68" i="1" s="1"/>
  <c r="F32" i="1" l="1"/>
  <c r="G105" i="1"/>
  <c r="G63" i="1" s="1"/>
  <c r="G10" i="1" s="1"/>
  <c r="G110" i="1" l="1"/>
  <c r="I43" i="1" l="1"/>
  <c r="I21" i="1"/>
  <c r="G21" i="1"/>
  <c r="D21" i="1" l="1"/>
  <c r="E170" i="1"/>
  <c r="H168" i="1"/>
  <c r="F168" i="1"/>
  <c r="H21" i="1" l="1"/>
  <c r="H169" i="1"/>
  <c r="I170" i="1"/>
  <c r="I13" i="1" l="1"/>
  <c r="F169" i="1"/>
  <c r="I166" i="1"/>
  <c r="G14" i="1" l="1"/>
  <c r="C147" i="1" l="1"/>
  <c r="I173" i="1"/>
  <c r="E176" i="1"/>
  <c r="G43" i="1" l="1"/>
  <c r="F46" i="1"/>
  <c r="E43" i="1"/>
  <c r="E58" i="1" l="1"/>
  <c r="E12" i="1" s="1"/>
  <c r="E21" i="1" l="1"/>
  <c r="F21" i="1" s="1"/>
  <c r="I49" i="1" l="1"/>
  <c r="G166" i="1" l="1"/>
  <c r="I107" i="1" l="1"/>
  <c r="I65" i="1" s="1"/>
  <c r="I12" i="1" s="1"/>
  <c r="I64" i="1"/>
  <c r="I11" i="1" s="1"/>
  <c r="I105" i="1"/>
  <c r="I63" i="1" s="1"/>
  <c r="I10" i="1" s="1"/>
  <c r="I122" i="1"/>
  <c r="I62" i="1" l="1"/>
  <c r="I104" i="1"/>
  <c r="H152" i="1" l="1"/>
  <c r="F152" i="1"/>
  <c r="H176" i="1" l="1"/>
  <c r="G180" i="1" l="1"/>
  <c r="I180" i="1" l="1"/>
  <c r="D55" i="1"/>
  <c r="I14" i="1" l="1"/>
  <c r="I9" i="1" s="1"/>
  <c r="E180" i="1"/>
  <c r="D180" i="1"/>
  <c r="C180" i="1"/>
  <c r="I110" i="1" l="1"/>
  <c r="H39" i="1"/>
  <c r="F39" i="1"/>
  <c r="I116" i="1"/>
  <c r="H51" i="1"/>
  <c r="G49" i="1"/>
  <c r="D49" i="1"/>
  <c r="C49" i="1"/>
  <c r="F176" i="1"/>
  <c r="F51" i="1"/>
  <c r="E49" i="1" l="1"/>
  <c r="F37" i="1"/>
  <c r="H37" i="1"/>
  <c r="H49" i="1"/>
  <c r="F49" i="1" l="1"/>
  <c r="F43" i="1"/>
  <c r="H43" i="1"/>
  <c r="H25" i="1"/>
  <c r="H146" i="1"/>
  <c r="F146" i="1"/>
  <c r="I140" i="1"/>
  <c r="I55" i="1"/>
  <c r="F151" i="1"/>
  <c r="F150" i="1"/>
  <c r="H151" i="1"/>
  <c r="H150" i="1"/>
  <c r="I147" i="1"/>
  <c r="G147" i="1"/>
  <c r="E147" i="1"/>
  <c r="D147" i="1"/>
  <c r="F25" i="1"/>
  <c r="G140" i="1" l="1"/>
  <c r="H147" i="1"/>
  <c r="H144" i="1"/>
  <c r="F147" i="1"/>
  <c r="D29" i="1"/>
  <c r="H32" i="1"/>
  <c r="H29" i="1" l="1"/>
  <c r="F29" i="1"/>
  <c r="H140" i="1"/>
  <c r="E166" i="1" l="1"/>
  <c r="C166" i="1"/>
  <c r="G55" i="1"/>
  <c r="H166" i="1" l="1"/>
  <c r="F166" i="1"/>
  <c r="D173" i="1"/>
  <c r="E173" i="1"/>
  <c r="G173" i="1"/>
  <c r="C173" i="1"/>
  <c r="H175" i="1"/>
  <c r="F175" i="1"/>
  <c r="F143" i="1" l="1"/>
  <c r="E140" i="1"/>
  <c r="H173" i="1"/>
  <c r="F173" i="1"/>
  <c r="G134" i="1"/>
  <c r="E134" i="1"/>
  <c r="D134" i="1"/>
  <c r="C134" i="1"/>
  <c r="H130" i="1"/>
  <c r="H129" i="1"/>
  <c r="D128" i="1"/>
  <c r="C128" i="1"/>
  <c r="H123" i="1"/>
  <c r="F123" i="1"/>
  <c r="E122" i="1"/>
  <c r="D122" i="1"/>
  <c r="H118" i="1"/>
  <c r="F118" i="1"/>
  <c r="E116" i="1"/>
  <c r="D116" i="1"/>
  <c r="C116" i="1"/>
  <c r="F113" i="1"/>
  <c r="E110" i="1"/>
  <c r="D110" i="1"/>
  <c r="C110" i="1"/>
  <c r="E109" i="1"/>
  <c r="D109" i="1"/>
  <c r="C109" i="1"/>
  <c r="C67" i="1" s="1"/>
  <c r="E108" i="1"/>
  <c r="D108" i="1"/>
  <c r="C108" i="1"/>
  <c r="C66" i="1" s="1"/>
  <c r="C13" i="1" s="1"/>
  <c r="G65" i="1"/>
  <c r="G12" i="1" s="1"/>
  <c r="D107" i="1"/>
  <c r="C107" i="1"/>
  <c r="C65" i="1" s="1"/>
  <c r="C12" i="1" s="1"/>
  <c r="G64" i="1"/>
  <c r="G11" i="1" s="1"/>
  <c r="D106" i="1"/>
  <c r="C11" i="1"/>
  <c r="D105" i="1"/>
  <c r="D64" i="1" l="1"/>
  <c r="D65" i="1"/>
  <c r="D63" i="1"/>
  <c r="E67" i="1"/>
  <c r="E106" i="1"/>
  <c r="F140" i="1"/>
  <c r="E66" i="1"/>
  <c r="E13" i="1" s="1"/>
  <c r="E105" i="1"/>
  <c r="F105" i="1" s="1"/>
  <c r="D67" i="1"/>
  <c r="D66" i="1"/>
  <c r="C62" i="1"/>
  <c r="C104" i="1"/>
  <c r="F110" i="1"/>
  <c r="F122" i="1"/>
  <c r="H107" i="1"/>
  <c r="G104" i="1"/>
  <c r="C14" i="1"/>
  <c r="D104" i="1"/>
  <c r="H106" i="1"/>
  <c r="F107" i="1"/>
  <c r="H110" i="1"/>
  <c r="H105" i="1"/>
  <c r="F116" i="1"/>
  <c r="H116" i="1"/>
  <c r="H122" i="1"/>
  <c r="H128" i="1"/>
  <c r="D13" i="1" l="1"/>
  <c r="D12" i="1"/>
  <c r="D10" i="1"/>
  <c r="H10" i="1" s="1"/>
  <c r="D11" i="1"/>
  <c r="H11" i="1" s="1"/>
  <c r="D62" i="1"/>
  <c r="C9" i="1"/>
  <c r="E104" i="1"/>
  <c r="F104" i="1" s="1"/>
  <c r="E14" i="1"/>
  <c r="E64" i="1"/>
  <c r="E11" i="1" s="1"/>
  <c r="F128" i="1"/>
  <c r="E63" i="1"/>
  <c r="E10" i="1" s="1"/>
  <c r="D14" i="1"/>
  <c r="F106" i="1"/>
  <c r="H104" i="1"/>
  <c r="H13" i="1" l="1"/>
  <c r="H14" i="1"/>
  <c r="F11" i="1"/>
  <c r="F10" i="1"/>
  <c r="F14" i="1"/>
  <c r="H12" i="1"/>
  <c r="F12" i="1"/>
  <c r="F13" i="1"/>
  <c r="D9" i="1"/>
  <c r="E62" i="1"/>
  <c r="F62" i="1" s="1"/>
  <c r="F64" i="1"/>
  <c r="F63" i="1"/>
  <c r="H63" i="1"/>
  <c r="G62" i="1"/>
  <c r="H62" i="1" s="1"/>
  <c r="H64" i="1"/>
  <c r="G9" i="1"/>
  <c r="H65" i="1"/>
  <c r="F65" i="1"/>
  <c r="H9" i="1" l="1"/>
  <c r="E9" i="1"/>
  <c r="F9" i="1" s="1"/>
  <c r="H57" i="1" l="1"/>
  <c r="F57" i="1"/>
  <c r="E55" i="1"/>
  <c r="C55" i="1"/>
  <c r="H17" i="1"/>
  <c r="I15" i="1"/>
  <c r="G15" i="1"/>
  <c r="D15" i="1"/>
  <c r="E15" i="1"/>
  <c r="C15" i="1"/>
  <c r="F17" i="1"/>
  <c r="H15" i="1" l="1"/>
  <c r="F15" i="1"/>
  <c r="H55" i="1"/>
  <c r="F55" i="1"/>
</calcChain>
</file>

<file path=xl/sharedStrings.xml><?xml version="1.0" encoding="utf-8"?>
<sst xmlns="http://schemas.openxmlformats.org/spreadsheetml/2006/main" count="268" uniqueCount="124">
  <si>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</si>
  <si>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</si>
  <si>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</si>
  <si>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</si>
  <si>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</si>
  <si>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</si>
  <si>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</si>
  <si>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</si>
  <si>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</si>
  <si>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</si>
  <si>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</si>
  <si>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</si>
  <si>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</si>
  <si>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</si>
  <si>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</si>
  <si>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</si>
  <si>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</si>
  <si>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</si>
  <si>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</si>
  <si>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</si>
  <si>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</si>
  <si>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</si>
  <si>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</si>
  <si>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</si>
  <si>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</si>
  <si>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</si>
  <si>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</si>
  <si>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</si>
  <si>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</si>
  <si>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</si>
  <si>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</si>
  <si>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</si>
  <si>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</si>
  <si>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</si>
  <si>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</si>
  <si>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</si>
  <si>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</si>
  <si>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</si>
  <si>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</si>
  <si>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</si>
  <si>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</si>
  <si>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Великой Отечественной войны (ДАиГ)</t>
  </si>
  <si>
    <t>11.1.</t>
  </si>
  <si>
    <t>11.1.1.</t>
  </si>
  <si>
    <t>11.2.</t>
  </si>
  <si>
    <t>11.2.1.</t>
  </si>
  <si>
    <t>11.2.2.</t>
  </si>
  <si>
    <t>11.2.3.</t>
  </si>
  <si>
    <t>11.2.4.</t>
  </si>
  <si>
    <t>11.2.5.</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</si>
  <si>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</si>
  <si>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</si>
  <si>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</si>
  <si>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</si>
  <si>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</si>
  <si>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Обеспечение жильем граждан, уволенных с военной службы и приравненных к ним лиц (УУиРЖ)</t>
  </si>
  <si>
    <t>Улица Киртбая от  ул. 1 "З" до ул. 3 "З"(ДАиГ)</t>
  </si>
  <si>
    <t>26.</t>
  </si>
  <si>
    <t xml:space="preserve">Государственная программа «Доступная среда в Ханты-Мансийском автономном округе – Югре на 2016-2020 годы» </t>
  </si>
  <si>
    <t xml:space="preserve">Государственная программа «Оказание содействия добровольному переселению в Ханты-Мансийский автономный округ – Югру соотечественников, проживающих за рубежом, на 2016–2020 годы» </t>
  </si>
  <si>
    <t>11.1.2.</t>
  </si>
  <si>
    <r>
      <t xml:space="preserve">Государственная программа "Развитие здравоохранения  на 2018-2025 годы и на период до 2030 года" 
</t>
    </r>
    <r>
      <rPr>
        <sz val="16"/>
        <rFont val="Times New Roman"/>
        <family val="2"/>
        <charset val="204"/>
      </rPr>
      <t>(1. Субвенции на организацию осуществления мероприятий по проведению дезинсекции и дератизации.)</t>
    </r>
  </si>
  <si>
    <r>
      <t xml:space="preserve">Финансовые затраты на реализацию программы в </t>
    </r>
    <r>
      <rPr>
        <u/>
        <sz val="18"/>
        <color theme="1"/>
        <rFont val="Times New Roman"/>
        <family val="2"/>
        <charset val="204"/>
      </rPr>
      <t>2018</t>
    </r>
    <r>
      <rPr>
        <sz val="18"/>
        <color theme="1"/>
        <rFont val="Times New Roman"/>
        <family val="2"/>
        <charset val="204"/>
      </rPr>
      <t xml:space="preserve"> году  </t>
    </r>
  </si>
  <si>
    <t xml:space="preserve">Утвержденный план 
на 2018 год </t>
  </si>
  <si>
    <t xml:space="preserve">Уточненный план 
на 2018 год </t>
  </si>
  <si>
    <t>Ожидаемое исполнение на 01.01.2019</t>
  </si>
  <si>
    <r>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на 2018-2025 годы и на период до 2030 года»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по поддержку животноводства, переработку и реализацию продукции животноводства;
3.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r>
  </si>
  <si>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t>
    </r>
    <r>
      <rPr>
        <sz val="16"/>
        <rFont val="Times New Roman"/>
        <family val="2"/>
        <charset val="204"/>
      </rPr>
      <t>(1.Субвенции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поддержку государственных программ субъектов Российской Федерации и муниципальных программ формирования современной городской среды;
3.Субсидии на реализацию полномочий в сфере жилищно-коммунального комплекса;
4.Субсидии на поддержку государственных программ субъектов Российской Федерации и муниципальных программ формирования современной городской среды</t>
    </r>
  </si>
  <si>
    <r>
      <t xml:space="preserve">Государственная программа "Развитие транспортной системы Ханты-Мансийского автономного округа - Югры на 2018-2025 годы и на период до 2030 года"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t>
    </r>
  </si>
  <si>
    <t>11.1.2.1.</t>
  </si>
  <si>
    <t>В 2018 году из средств окружного бюджета предусмотрены расходы на приобретение конвертов и бумаги.</t>
  </si>
  <si>
    <t xml:space="preserve">Государственная программа «Социально-экономическое развитие коренных малочисленных народов Севера Ханты-Мансийского автономного округа – Югры на 2018–2025 годы и на период до 2030 года» </t>
  </si>
  <si>
    <t xml:space="preserve">Государственная программа «Защита населения и территорий от чрезвычайных ситуаций, обеспечение пожарной безопасности в Ханты-Мансийском автономном округе – Югре на 2018–2025 годы и на период до 2030 года» </t>
  </si>
  <si>
    <t xml:space="preserve">Государственная программа «Информационное общество Ханты-Мансийского автономного округа – Югры на 2018–2025 годы и на период до 2030 года» </t>
  </si>
  <si>
    <t xml:space="preserve">Государственная программа «Управление государственными финансами в Ханты-Мансийском автономном округе – Югре на 2018–2025 годы и на период до 2030 года» </t>
  </si>
  <si>
    <t>Государственная программа «Развитие гражданского общества Ханты-Мансийского автономного округа – Югры на 2018–2025 годы и на период до 2030 года»</t>
  </si>
  <si>
    <t xml:space="preserve">Государственная программа «Управление государственным имуществом Ханты-Мансийского автономного округа – Югры на 2018–2025 годы и на период до 2030 года» </t>
  </si>
  <si>
    <t>25.</t>
  </si>
  <si>
    <t xml:space="preserve">Государственная программа "Воспроизводство и использование природных ресурсов Ханты-Мансийского автономного округа – Югры в 2018–2025 годах и на период до 2030 года"
</t>
  </si>
  <si>
    <t>27.</t>
  </si>
  <si>
    <t>Государственная программа "Развитие промышленности, инноваций и туризма в Ханты-Мансийском автономном округе – Югре в 2018–2025 годах и на период до 2030 года"</t>
  </si>
  <si>
    <t>28.</t>
  </si>
  <si>
    <r>
      <t xml:space="preserve">Государственная программа «Обеспечение экологической безопасности Ханты-Мансийского автономного округа -Югры на 2018-2025 годы и на период до 2030 года"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</si>
  <si>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t>Подпрограмма II "Содействие развитию жилищного строительства"</t>
  </si>
  <si>
    <t>Приобретение жилых помещений в целях обеспечения жильём граждан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</si>
  <si>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t>
  </si>
  <si>
    <t xml:space="preserve">Подпрограмма  IV "Обеспечение мерами государственной поддержки по улучшению жилищных условий отдельных категорий граждан"
</t>
  </si>
  <si>
    <t>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  (УУиРЖ)</t>
  </si>
  <si>
    <t>Предоставление субсидий органам местного самоуправления муниципальных образований для реализации полномочий в области строительства и жилищных отношений
 (ДАиГ)</t>
  </si>
  <si>
    <t>11.1.1.1</t>
  </si>
  <si>
    <t xml:space="preserve">На 01.01.2018 участниками мероприятия числится 437  человек. В 2018 году субсидию за счет средств федерального бюджета на приобретение (строительство) жилья планируется  предоставить 9 ветеранам боевых действий и 1 инвалиду. </t>
  </si>
  <si>
    <t>11.1.1.2</t>
  </si>
  <si>
    <t>ДАиГ (выполнение работ по подготовке изменений в проект межевания и проект планировки территории улично - дорожной сети города Сургута в части "красных" линий)</t>
  </si>
  <si>
    <t>Размещение закупки на выполнение работ по  подготовке изменений в проект межевания и проект планировки территории улично - дорожной сети города Сургута в части "красных" линий запланировано на III квартал 2018года</t>
  </si>
  <si>
    <t xml:space="preserve">В связи с отсутствием на 01.01.2018 участников подпрограммы, бюджетные ассигнования  до муниципального образования не доведены. </t>
  </si>
  <si>
    <t>на 01.06.2018</t>
  </si>
  <si>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t>
    </r>
  </si>
  <si>
    <t xml:space="preserve">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Общая готовность по объекту - 39,9%, по сетям - 72,4% </t>
  </si>
  <si>
    <t>В апреле, мае 2018 года аукционы на приобретение жилых помещений признаны не состоявшимися по причине отсутствия заявок на участие. Подведение итогов акциона по заявкам, размещенным 29-30 мая 2018 года, согласно плану-графику, состоится в июне 2018 года (15 - 1 комн.квартир, 11 - 2-х комнт.квартир)</t>
  </si>
  <si>
    <r>
      <rPr>
        <sz val="16"/>
        <rFont val="Times New Roman"/>
        <family val="1"/>
        <charset val="204"/>
      </rPr>
      <t xml:space="preserve">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1 834,645 тыс.руб (1 565,1 тыс.руб. - фед.ср-ва, 269,545 тыс.руб. - ср-ва окруж.бюджета).                          
Уведомлением ДФ ХМАО от 30.03.2018 доведены дополнительные средства: 490,6 тыс.руб. - средства окружного бюджета, 1605,8 тыс.руб. - средства федерального бюджета. </t>
    </r>
    <r>
      <rPr>
        <sz val="16"/>
        <color rgb="FFFF0000"/>
        <rFont val="Times New Roman"/>
        <family val="1"/>
        <charset val="204"/>
      </rPr>
      <t xml:space="preserve">
</t>
    </r>
    <r>
      <rPr>
        <sz val="16"/>
        <rFont val="Times New Roman"/>
        <family val="1"/>
        <charset val="204"/>
      </rPr>
      <t>24.04.2018 повторно размещена заявка на проведение аукциона. По итогам аукциона будет заключен муниципальный контракт на сумму 1 585,4 тыс.руб. - фед.ср-ва.
Остаток средств - экономия, сложившаяся в резельтате проведения торгов.</t>
    </r>
  </si>
  <si>
    <r>
      <t>Государственная программа «Социальная поддержка жителей Ханты-Мансийского автономного округа - Югры на 2018 - 2025 годы и на период до 2030 года»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</si>
  <si>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
</t>
    </r>
    <r>
      <rPr>
        <sz val="16"/>
        <rFont val="Times New Roman"/>
        <family val="2"/>
        <charset val="204"/>
      </rPr>
      <t>(1.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</si>
  <si>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(ДГХ)</t>
    </r>
    <r>
      <rPr>
        <sz val="16"/>
        <color rgb="FFFF0000"/>
        <rFont val="Times New Roman"/>
        <family val="2"/>
        <charset val="204"/>
      </rPr>
      <t xml:space="preserve">
</t>
    </r>
    <r>
      <rPr>
        <sz val="16"/>
        <rFont val="Times New Roman"/>
        <family val="1"/>
        <charset val="204"/>
      </rPr>
      <t>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2"/>
        <charset val="204"/>
      </rPr>
      <t xml:space="preserve">
</t>
    </r>
    <r>
      <rPr>
        <sz val="16"/>
        <rFont val="Times New Roman"/>
        <family val="1"/>
        <charset val="204"/>
      </rPr>
      <t xml:space="preserve">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2"/>
        <charset val="204"/>
      </rPr>
      <t xml:space="preserve">
</t>
    </r>
    <r>
      <rPr>
        <sz val="24"/>
        <color rgb="FFFF0000"/>
        <rFont val="Times New Roman"/>
        <family val="2"/>
        <charset val="204"/>
      </rPr>
      <t xml:space="preserve">
                   </t>
    </r>
    <r>
      <rPr>
        <sz val="16"/>
        <color rgb="FFFF0000"/>
        <rFont val="Times New Roman"/>
        <family val="2"/>
        <charset val="204"/>
      </rPr>
      <t xml:space="preserve">                                                                                         </t>
    </r>
  </si>
  <si>
    <r>
      <t>Государственная программа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t>
    </r>
  </si>
  <si>
    <r>
      <t>Государственная программа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2018–2025 годы и на период до 2030 года"</t>
    </r>
    <r>
      <rPr>
        <sz val="16"/>
        <rFont val="Times New Roman"/>
        <family val="2"/>
        <charset val="204"/>
      </rPr>
      <t xml:space="preserve"> 
</t>
    </r>
  </si>
  <si>
    <r>
      <t xml:space="preserve">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 
</t>
    </r>
    <r>
      <rPr>
        <sz val="16"/>
        <rFont val="Times New Roman"/>
        <family val="2"/>
        <charset val="204"/>
      </rPr>
      <t>(1.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</si>
  <si>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 xml:space="preserve">Государственная программа  "Обеспечение доступным и комфортным жильем жителей Ханты-Мансийского автономного округа - Югры в 2018 - 2025 годах и на период до 2030 года"
</t>
    </r>
    <r>
      <rPr>
        <sz val="16"/>
        <rFont val="Times New Roman"/>
        <family val="2"/>
        <charset val="204"/>
      </rPr>
      <t xml:space="preserve">
</t>
    </r>
  </si>
  <si>
    <r>
      <t>Государственная программа "Развитие культуры в Ханты-Мансийском автономном округе - Югре на 2018-2025 годы и на период до 2030 года"</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
</t>
    </r>
  </si>
  <si>
    <r>
      <t>Государственная программа "Развитие физической культуры и спорта в Ханты-Мансийском автономном округе — Югре на 2018 — 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</si>
  <si>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r>
      <rPr>
        <sz val="16"/>
        <color rgb="FFFF0000"/>
        <rFont val="Times New Roman"/>
        <family val="2"/>
        <charset val="204"/>
      </rPr>
      <t xml:space="preserve">                                             </t>
    </r>
  </si>
  <si>
    <r>
      <t>Государственная программа «Содействие занятости населения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</si>
  <si>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</si>
  <si>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</si>
  <si>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01.06.2018 участниками мероприятия числится 55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3 606 876 руб., 1 молодой семье отказано в выдаче Свидетельства по причине утраты права на получение социальной выплаты.                                                                                             
    </t>
  </si>
  <si>
    <t>Информация о реализации государственных программ Ханты-Мансийского автономного округа - Югры
на территории городского округа город Сургут на 01.06.2017 года</t>
  </si>
  <si>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01.06.2018 произведена выплата заработной платы за январь - апрель и первую половину мая месяца 2018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t>
    </r>
  </si>
  <si>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 78 800,00 рублей. </t>
    </r>
  </si>
  <si>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01.06.2018 года по работникам муниципальных учреждений культуры составило 71 774,00 рублей.                                             
  </t>
    </r>
    <r>
      <rPr>
        <sz val="16"/>
        <color rgb="FFFF0000"/>
        <rFont val="Times New Roman"/>
        <family val="2"/>
        <charset val="204"/>
      </rPr>
      <t xml:space="preserve">
</t>
    </r>
    <r>
      <rPr>
        <u/>
        <sz val="20"/>
        <rFont val="Times New Roman"/>
        <family val="1"/>
        <charset val="204"/>
      </rPr>
      <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</si>
  <si>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Проведено городское мероприятие в рамках молодежного проекта "Среда обитания" фестиваль КВН. Освоение средств планируется в течение 2018 года.                                                                                                   
</t>
    </r>
  </si>
  <si>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 развитие инновационного и молодежного предпринимательства.
          В мае проведен ежегодный городской конкурс "Предприниматель года".
</t>
    </r>
  </si>
  <si>
    <r>
      <rPr>
        <u/>
        <sz val="16"/>
        <rFont val="Times New Roman"/>
        <family val="2"/>
        <charset val="204"/>
      </rPr>
      <t>УППЭК:</t>
    </r>
    <r>
      <rPr>
        <sz val="16"/>
        <rFont val="Times New Roman"/>
        <family val="2"/>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направлены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денежных средств планируется в сентябре - октябре 2018 года.      </t>
    </r>
  </si>
  <si>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использованы в полном объеме.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sz val="16"/>
        <color rgb="FFFF0000"/>
        <rFont val="Times New Roman"/>
        <family val="2"/>
        <charset val="204"/>
      </rPr>
      <t xml:space="preserve">
</t>
    </r>
    <r>
      <rPr>
        <u/>
        <sz val="18"/>
        <rFont val="Times New Roman"/>
        <family val="2"/>
        <charset val="204"/>
      </rPr>
      <t/>
    </r>
  </si>
  <si>
    <r>
      <rPr>
        <u/>
        <sz val="16"/>
        <rFont val="Times New Roman"/>
        <family val="1"/>
        <charset val="204"/>
      </rPr>
      <t>ДГХ</t>
    </r>
    <r>
      <rPr>
        <sz val="16"/>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172 321,8 тыс.руб.за работы, выполненные в 2017 году.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плану-графику аукцион запланирован в июле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- 39,9%, по дороге - 9,9 %</t>
    </r>
  </si>
  <si>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</sst>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47"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0"/>
      <color theme="1"/>
      <name val="Times New Roman"/>
      <family val="2"/>
      <charset val="204"/>
    </font>
    <font>
      <b/>
      <sz val="20"/>
      <color theme="1"/>
      <name val="Times New Roman"/>
      <family val="2"/>
      <charset val="204"/>
    </font>
    <font>
      <b/>
      <sz val="20"/>
      <name val="Times New Roman"/>
      <family val="2"/>
      <charset val="204"/>
    </font>
    <font>
      <sz val="20"/>
      <name val="Times New Roman"/>
      <family val="2"/>
      <charset val="204"/>
    </font>
    <font>
      <sz val="18"/>
      <name val="Times New Roman"/>
      <family val="2"/>
      <charset val="204"/>
    </font>
    <font>
      <u/>
      <sz val="20"/>
      <name val="Times New Roman"/>
      <family val="1"/>
      <charset val="204"/>
    </font>
    <font>
      <u/>
      <sz val="18"/>
      <color theme="1"/>
      <name val="Times New Roman"/>
      <family val="2"/>
      <charset val="204"/>
    </font>
    <font>
      <i/>
      <sz val="20"/>
      <name val="Times New Roman"/>
      <family val="2"/>
      <charset val="204"/>
    </font>
    <font>
      <b/>
      <sz val="20"/>
      <color rgb="FFFF0000"/>
      <name val="Times New Roman"/>
      <family val="2"/>
      <charset val="204"/>
    </font>
    <font>
      <sz val="20"/>
      <color rgb="FFFF0000"/>
      <name val="Times New Roman"/>
      <family val="2"/>
      <charset val="204"/>
    </font>
    <font>
      <u/>
      <sz val="18"/>
      <name val="Times New Roman"/>
      <family val="2"/>
      <charset val="204"/>
    </font>
    <font>
      <i/>
      <sz val="16"/>
      <name val="Times New Roman"/>
      <family val="2"/>
      <charset val="204"/>
    </font>
    <font>
      <sz val="24"/>
      <color rgb="FFFF0000"/>
      <name val="Times New Roman"/>
      <family val="2"/>
      <charset val="204"/>
    </font>
    <font>
      <b/>
      <i/>
      <sz val="20"/>
      <color rgb="FFFF0000"/>
      <name val="Times New Roman"/>
      <family val="2"/>
      <charset val="204"/>
    </font>
    <font>
      <b/>
      <sz val="16"/>
      <name val="Times New Roman"/>
      <family val="2"/>
      <charset val="204"/>
    </font>
    <font>
      <sz val="16"/>
      <name val="Times New Roman"/>
      <family val="2"/>
      <charset val="204"/>
    </font>
    <font>
      <sz val="16"/>
      <color rgb="FFFF0000"/>
      <name val="Times New Roman"/>
      <family val="2"/>
      <charset val="204"/>
    </font>
    <font>
      <b/>
      <sz val="16"/>
      <color rgb="FFFF0000"/>
      <name val="Times New Roman"/>
      <family val="2"/>
      <charset val="204"/>
    </font>
    <font>
      <u/>
      <sz val="16"/>
      <color rgb="FFFF0000"/>
      <name val="Times New Roman"/>
      <family val="2"/>
      <charset val="204"/>
    </font>
    <font>
      <i/>
      <sz val="20"/>
      <color rgb="FFFF0000"/>
      <name val="Times New Roman"/>
      <family val="2"/>
      <charset val="204"/>
    </font>
    <font>
      <sz val="18"/>
      <color rgb="FFFF0000"/>
      <name val="Times New Roman"/>
      <family val="2"/>
      <charset val="204"/>
    </font>
    <font>
      <b/>
      <sz val="18"/>
      <color rgb="FFFF0000"/>
      <name val="Times New Roman"/>
      <family val="2"/>
      <charset val="204"/>
    </font>
    <font>
      <b/>
      <i/>
      <sz val="18"/>
      <name val="Times New Roman"/>
      <family val="2"/>
      <charset val="204"/>
    </font>
    <font>
      <i/>
      <sz val="18"/>
      <name val="Times New Roman"/>
      <family val="2"/>
      <charset val="204"/>
    </font>
    <font>
      <sz val="24"/>
      <name val="Times New Roman"/>
      <family val="2"/>
      <charset val="204"/>
    </font>
    <font>
      <u/>
      <sz val="16"/>
      <name val="Times New Roman"/>
      <family val="1"/>
      <charset val="204"/>
    </font>
    <font>
      <sz val="16"/>
      <name val="Times New Roman"/>
      <family val="1"/>
      <charset val="204"/>
    </font>
    <font>
      <sz val="16"/>
      <color rgb="FFFF0000"/>
      <name val="Times New Roman"/>
      <family val="1"/>
      <charset val="204"/>
    </font>
    <font>
      <b/>
      <i/>
      <sz val="16"/>
      <color rgb="FFFF0000"/>
      <name val="Times New Roman"/>
      <family val="2"/>
      <charset val="204"/>
    </font>
    <font>
      <i/>
      <sz val="18"/>
      <color rgb="FFFF0000"/>
      <name val="Times New Roman"/>
      <family val="2"/>
      <charset val="204"/>
    </font>
    <font>
      <b/>
      <i/>
      <sz val="20"/>
      <name val="Times New Roman"/>
      <family val="2"/>
      <charset val="204"/>
    </font>
    <font>
      <u/>
      <sz val="16"/>
      <name val="Times New Roman"/>
      <family val="2"/>
      <charset val="204"/>
    </font>
    <font>
      <b/>
      <i/>
      <sz val="16"/>
      <name val="Times New Roman"/>
      <family val="2"/>
      <charset val="204"/>
    </font>
    <font>
      <u/>
      <sz val="16"/>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3">
    <xf numFmtId="0" fontId="0" fillId="0" borderId="0" xfId="0"/>
    <xf numFmtId="0" fontId="13" fillId="0" borderId="0" xfId="0" applyFont="1" applyFill="1" applyBorder="1" applyAlignment="1">
      <alignment horizontal="center" wrapText="1"/>
    </xf>
    <xf numFmtId="0" fontId="13" fillId="0" borderId="0" xfId="0" applyFont="1" applyFill="1" applyBorder="1" applyAlignment="1">
      <alignment wrapText="1"/>
    </xf>
    <xf numFmtId="4" fontId="13" fillId="0" borderId="0" xfId="0" applyNumberFormat="1" applyFont="1" applyFill="1" applyBorder="1" applyAlignment="1">
      <alignment wrapText="1"/>
    </xf>
    <xf numFmtId="2" fontId="13" fillId="0" borderId="0" xfId="0" applyNumberFormat="1" applyFont="1" applyFill="1" applyBorder="1" applyAlignment="1">
      <alignment wrapText="1"/>
    </xf>
    <xf numFmtId="9" fontId="13" fillId="0" borderId="0" xfId="0" applyNumberFormat="1" applyFont="1" applyFill="1" applyBorder="1" applyAlignment="1">
      <alignment wrapText="1"/>
    </xf>
    <xf numFmtId="0" fontId="13" fillId="0" borderId="0" xfId="0" applyFont="1" applyFill="1" applyAlignment="1">
      <alignment wrapText="1"/>
    </xf>
    <xf numFmtId="0" fontId="13" fillId="0" borderId="0" xfId="0" applyFont="1" applyFill="1" applyAlignment="1">
      <alignment horizontal="center" wrapText="1"/>
    </xf>
    <xf numFmtId="4" fontId="13" fillId="0" borderId="0" xfId="0" applyNumberFormat="1" applyFont="1" applyFill="1" applyAlignment="1">
      <alignment wrapText="1"/>
    </xf>
    <xf numFmtId="2" fontId="13" fillId="0" borderId="0" xfId="0" applyNumberFormat="1" applyFont="1" applyFill="1" applyAlignment="1">
      <alignment wrapText="1"/>
    </xf>
    <xf numFmtId="9" fontId="13" fillId="0" borderId="0" xfId="0" applyNumberFormat="1" applyFont="1" applyFill="1" applyAlignment="1">
      <alignment wrapText="1"/>
    </xf>
    <xf numFmtId="0" fontId="13" fillId="0" borderId="0" xfId="0" applyFont="1" applyFill="1" applyAlignment="1">
      <alignment horizontal="left" vertical="top" wrapText="1"/>
    </xf>
    <xf numFmtId="0" fontId="13" fillId="0" borderId="0" xfId="0" applyFont="1" applyFill="1" applyAlignment="1">
      <alignment horizontal="justify" wrapText="1"/>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0" fontId="13" fillId="0" borderId="0" xfId="0" applyFont="1" applyFill="1" applyBorder="1" applyAlignment="1">
      <alignment horizontal="justify" wrapText="1"/>
    </xf>
    <xf numFmtId="0" fontId="13" fillId="0" borderId="0" xfId="0" applyFont="1" applyFill="1" applyAlignment="1">
      <alignment horizontal="left" vertical="center" wrapText="1"/>
    </xf>
    <xf numFmtId="0" fontId="13" fillId="0" borderId="0" xfId="0" applyFont="1" applyFill="1" applyBorder="1" applyAlignment="1">
      <alignment horizontal="left" vertical="center" wrapText="1"/>
    </xf>
    <xf numFmtId="4" fontId="14" fillId="0" borderId="0" xfId="0" applyNumberFormat="1" applyFont="1" applyFill="1" applyAlignment="1">
      <alignment horizontal="left" vertical="center" wrapText="1"/>
    </xf>
    <xf numFmtId="4" fontId="14" fillId="0" borderId="0" xfId="0" applyNumberFormat="1" applyFont="1" applyFill="1" applyAlignment="1">
      <alignment horizontal="left" vertical="top" wrapText="1"/>
    </xf>
    <xf numFmtId="4" fontId="22" fillId="0" borderId="1" xfId="0" applyNumberFormat="1" applyFont="1" applyFill="1" applyBorder="1" applyAlignment="1" applyProtection="1">
      <alignment horizontal="center" vertical="center" wrapText="1"/>
      <protection locked="0"/>
    </xf>
    <xf numFmtId="4" fontId="22" fillId="2" borderId="1" xfId="0" applyNumberFormat="1" applyFont="1" applyFill="1" applyBorder="1" applyAlignment="1" applyProtection="1">
      <alignment horizontal="center" vertical="center" wrapText="1"/>
      <protection locked="0"/>
    </xf>
    <xf numFmtId="4" fontId="13" fillId="2" borderId="0" xfId="0" applyNumberFormat="1" applyFont="1" applyFill="1" applyBorder="1" applyAlignment="1">
      <alignment wrapText="1"/>
    </xf>
    <xf numFmtId="4" fontId="12" fillId="2" borderId="1" xfId="0" applyNumberFormat="1" applyFont="1" applyFill="1" applyBorder="1" applyAlignment="1" applyProtection="1">
      <alignment horizontal="center" vertical="top" wrapText="1"/>
      <protection locked="0"/>
    </xf>
    <xf numFmtId="4" fontId="13" fillId="2" borderId="0" xfId="0" applyNumberFormat="1" applyFont="1" applyFill="1" applyAlignment="1">
      <alignment wrapText="1"/>
    </xf>
    <xf numFmtId="0" fontId="25" fillId="0" borderId="0" xfId="0" applyFont="1" applyFill="1" applyAlignment="1">
      <alignment horizontal="justify" wrapText="1"/>
    </xf>
    <xf numFmtId="0" fontId="22" fillId="0" borderId="0" xfId="0" applyFont="1" applyFill="1" applyAlignment="1">
      <alignment horizontal="justify" wrapText="1"/>
    </xf>
    <xf numFmtId="4" fontId="16" fillId="0" borderId="0" xfId="0" applyNumberFormat="1" applyFont="1" applyFill="1" applyBorder="1" applyAlignment="1" applyProtection="1">
      <alignment horizontal="right" wrapText="1"/>
      <protection locked="0"/>
    </xf>
    <xf numFmtId="0" fontId="20"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3" fontId="20" fillId="0" borderId="1" xfId="0" applyNumberFormat="1" applyFont="1" applyFill="1" applyBorder="1" applyAlignment="1" applyProtection="1">
      <alignment horizontal="center" vertical="center" wrapText="1"/>
      <protection locked="0"/>
    </xf>
    <xf numFmtId="1" fontId="20" fillId="0" borderId="1" xfId="0" applyNumberFormat="1" applyFont="1" applyFill="1" applyBorder="1" applyAlignment="1" applyProtection="1">
      <alignment horizontal="center" vertical="center" wrapText="1"/>
      <protection locked="0"/>
    </xf>
    <xf numFmtId="3" fontId="20" fillId="2" borderId="1" xfId="0" applyNumberFormat="1" applyFont="1" applyFill="1" applyBorder="1" applyAlignment="1" applyProtection="1">
      <alignment horizontal="center" vertical="center" wrapText="1"/>
      <protection locked="0"/>
    </xf>
    <xf numFmtId="0" fontId="20" fillId="0" borderId="0" xfId="0" applyFont="1" applyFill="1" applyAlignment="1">
      <alignment horizontal="left" vertical="center" wrapText="1"/>
    </xf>
    <xf numFmtId="0" fontId="20" fillId="0" borderId="0" xfId="0" applyFont="1" applyFill="1" applyAlignment="1">
      <alignment horizontal="left" vertical="top" wrapText="1"/>
    </xf>
    <xf numFmtId="4" fontId="16" fillId="2" borderId="1" xfId="0" applyNumberFormat="1" applyFont="1" applyFill="1" applyBorder="1" applyAlignment="1" applyProtection="1">
      <alignment horizontal="center" vertical="center" wrapText="1"/>
      <protection locked="0"/>
    </xf>
    <xf numFmtId="0" fontId="27" fillId="2" borderId="1" xfId="0" applyFont="1" applyFill="1" applyBorder="1" applyAlignment="1" applyProtection="1">
      <alignment horizontal="justify" vertical="top" wrapText="1"/>
      <protection locked="0"/>
    </xf>
    <xf numFmtId="10" fontId="16"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justify" vertical="top" wrapText="1"/>
      <protection locked="0"/>
    </xf>
    <xf numFmtId="4" fontId="21" fillId="0" borderId="0" xfId="0" applyNumberFormat="1" applyFont="1" applyFill="1" applyAlignment="1">
      <alignment horizontal="left" vertical="center" wrapText="1"/>
    </xf>
    <xf numFmtId="4" fontId="21" fillId="0" borderId="0" xfId="0" applyNumberFormat="1" applyFont="1" applyFill="1" applyAlignment="1">
      <alignment horizontal="left" vertical="top" wrapText="1"/>
    </xf>
    <xf numFmtId="0" fontId="21" fillId="0" borderId="0" xfId="0" applyFont="1" applyFill="1" applyAlignment="1">
      <alignment horizontal="left" vertical="top" wrapText="1"/>
    </xf>
    <xf numFmtId="0" fontId="22" fillId="0" borderId="0" xfId="0" applyFont="1" applyFill="1" applyAlignment="1">
      <alignment horizontal="left" vertical="top" wrapText="1"/>
    </xf>
    <xf numFmtId="0" fontId="22" fillId="0" borderId="0" xfId="0" applyFont="1" applyFill="1" applyAlignment="1">
      <alignment wrapText="1"/>
    </xf>
    <xf numFmtId="4" fontId="21" fillId="2" borderId="0" xfId="0" applyNumberFormat="1" applyFont="1" applyFill="1" applyAlignment="1">
      <alignment horizontal="left" vertical="center" wrapText="1"/>
    </xf>
    <xf numFmtId="4" fontId="21" fillId="2" borderId="0" xfId="0" applyNumberFormat="1" applyFont="1" applyFill="1" applyAlignment="1">
      <alignment horizontal="left" vertical="top" wrapText="1"/>
    </xf>
    <xf numFmtId="0" fontId="22" fillId="2" borderId="0" xfId="0" applyFont="1" applyFill="1" applyAlignment="1">
      <alignment wrapText="1"/>
    </xf>
    <xf numFmtId="0" fontId="21" fillId="0" borderId="0" xfId="0" applyFont="1" applyFill="1" applyAlignment="1">
      <alignment horizontal="left" vertical="center" wrapText="1"/>
    </xf>
    <xf numFmtId="4" fontId="22" fillId="0" borderId="0" xfId="0" applyNumberFormat="1" applyFont="1" applyFill="1" applyAlignment="1">
      <alignment horizontal="left" vertical="center" wrapText="1"/>
    </xf>
    <xf numFmtId="4" fontId="22" fillId="0" borderId="0" xfId="0" applyNumberFormat="1" applyFont="1" applyFill="1" applyAlignment="1">
      <alignment horizontal="left" vertical="top" wrapText="1"/>
    </xf>
    <xf numFmtId="4" fontId="32" fillId="2" borderId="1" xfId="0" applyNumberFormat="1" applyFont="1" applyFill="1" applyBorder="1" applyAlignment="1" applyProtection="1">
      <alignment horizontal="center" vertical="center" wrapText="1"/>
      <protection locked="0"/>
    </xf>
    <xf numFmtId="0" fontId="32" fillId="0" borderId="0" xfId="0" applyFont="1" applyFill="1" applyAlignment="1">
      <alignment horizontal="left" vertical="center" wrapText="1"/>
    </xf>
    <xf numFmtId="0" fontId="26" fillId="0" borderId="0" xfId="0" applyFont="1" applyFill="1" applyAlignment="1">
      <alignment horizontal="left" vertical="center" wrapText="1"/>
    </xf>
    <xf numFmtId="0" fontId="33" fillId="0" borderId="0" xfId="0" applyFont="1" applyFill="1" applyAlignment="1">
      <alignment horizontal="left" vertical="top" wrapText="1"/>
    </xf>
    <xf numFmtId="0" fontId="34" fillId="3" borderId="0" xfId="0" applyFont="1" applyFill="1" applyAlignment="1">
      <alignment horizontal="left" vertical="center" wrapText="1"/>
    </xf>
    <xf numFmtId="0" fontId="22" fillId="2" borderId="0" xfId="0" applyFont="1" applyFill="1" applyAlignment="1">
      <alignment horizontal="left" vertical="top" wrapText="1"/>
    </xf>
    <xf numFmtId="0" fontId="32" fillId="3" borderId="0" xfId="0" applyFont="1" applyFill="1" applyAlignment="1">
      <alignment horizontal="left" vertical="center" wrapText="1"/>
    </xf>
    <xf numFmtId="4" fontId="21" fillId="0" borderId="0" xfId="0" applyNumberFormat="1" applyFont="1" applyFill="1" applyAlignment="1">
      <alignment horizontal="left" wrapText="1"/>
    </xf>
    <xf numFmtId="0" fontId="22" fillId="0" borderId="0" xfId="0" applyFont="1" applyFill="1" applyAlignment="1">
      <alignment horizontal="left" wrapText="1"/>
    </xf>
    <xf numFmtId="4" fontId="15" fillId="2" borderId="0" xfId="0" applyNumberFormat="1" applyFont="1" applyFill="1" applyAlignment="1">
      <alignment horizontal="left" vertical="center" wrapText="1"/>
    </xf>
    <xf numFmtId="4" fontId="15" fillId="2" borderId="0" xfId="0" applyNumberFormat="1" applyFont="1" applyFill="1" applyAlignment="1">
      <alignment horizontal="left" vertical="top" wrapText="1"/>
    </xf>
    <xf numFmtId="0" fontId="35" fillId="2" borderId="0" xfId="0" applyFont="1" applyFill="1" applyAlignment="1">
      <alignment horizontal="left" vertical="center" wrapText="1"/>
    </xf>
    <xf numFmtId="0" fontId="17" fillId="2" borderId="0" xfId="0" applyFont="1" applyFill="1" applyAlignment="1">
      <alignment horizontal="left" vertical="top" wrapText="1"/>
    </xf>
    <xf numFmtId="4" fontId="35" fillId="2" borderId="0" xfId="0" applyNumberFormat="1" applyFont="1" applyFill="1" applyAlignment="1">
      <alignment horizontal="left" vertical="center" wrapText="1"/>
    </xf>
    <xf numFmtId="0" fontId="36" fillId="2" borderId="0" xfId="0" applyFont="1" applyFill="1" applyAlignment="1">
      <alignment horizontal="left" vertical="center" wrapText="1"/>
    </xf>
    <xf numFmtId="4" fontId="15" fillId="0" borderId="0" xfId="0" applyNumberFormat="1" applyFont="1" applyFill="1" applyAlignment="1">
      <alignment horizontal="left" vertical="center" wrapText="1"/>
    </xf>
    <xf numFmtId="4" fontId="15" fillId="0" borderId="0" xfId="0" applyNumberFormat="1" applyFont="1" applyFill="1" applyAlignment="1">
      <alignment horizontal="left" vertical="top" wrapText="1"/>
    </xf>
    <xf numFmtId="0" fontId="35" fillId="0" borderId="0" xfId="0" applyFont="1" applyFill="1" applyAlignment="1">
      <alignment horizontal="left" vertical="center" wrapText="1"/>
    </xf>
    <xf numFmtId="0" fontId="17" fillId="0" borderId="0" xfId="0" applyFont="1" applyFill="1" applyAlignment="1">
      <alignment horizontal="left" vertical="top" wrapText="1"/>
    </xf>
    <xf numFmtId="0" fontId="36" fillId="3" borderId="0" xfId="0" applyFont="1" applyFill="1" applyAlignment="1">
      <alignment horizontal="left" vertical="center" wrapText="1"/>
    </xf>
    <xf numFmtId="0" fontId="36" fillId="0" borderId="0" xfId="0" applyFont="1" applyFill="1" applyAlignment="1">
      <alignment horizontal="left" vertical="center" wrapText="1"/>
    </xf>
    <xf numFmtId="0" fontId="16" fillId="0" borderId="0" xfId="0"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justify" vertical="center" wrapText="1"/>
      <protection locked="0"/>
    </xf>
    <xf numFmtId="9" fontId="16" fillId="0" borderId="0" xfId="0" applyNumberFormat="1" applyFont="1" applyFill="1" applyBorder="1" applyAlignment="1" applyProtection="1">
      <alignment horizontal="right" vertical="center" wrapText="1"/>
      <protection locked="0"/>
    </xf>
    <xf numFmtId="1" fontId="16" fillId="0" borderId="0" xfId="0" applyNumberFormat="1" applyFont="1" applyFill="1" applyBorder="1" applyAlignment="1" applyProtection="1">
      <alignment horizontal="right" vertical="center" wrapText="1"/>
      <protection locked="0"/>
    </xf>
    <xf numFmtId="0" fontId="14" fillId="0" borderId="0" xfId="0" applyFont="1" applyFill="1" applyAlignment="1">
      <alignment horizontal="left" vertical="top" wrapText="1"/>
    </xf>
    <xf numFmtId="10" fontId="21" fillId="0" borderId="1" xfId="0" applyNumberFormat="1" applyFont="1" applyFill="1" applyBorder="1" applyAlignment="1" applyProtection="1">
      <alignment horizontal="center" vertical="center" wrapText="1"/>
      <protection locked="0"/>
    </xf>
    <xf numFmtId="10" fontId="22" fillId="0" borderId="1" xfId="0" applyNumberFormat="1" applyFont="1" applyFill="1" applyBorder="1" applyAlignment="1" applyProtection="1">
      <alignment horizontal="center" vertical="center" wrapText="1"/>
      <protection locked="0"/>
    </xf>
    <xf numFmtId="10" fontId="22" fillId="2" borderId="1" xfId="0" applyNumberFormat="1"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center" vertical="center" wrapText="1"/>
      <protection locked="0"/>
    </xf>
    <xf numFmtId="4" fontId="16" fillId="2" borderId="0"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2" fontId="15" fillId="2" borderId="1" xfId="0" applyNumberFormat="1" applyFont="1" applyFill="1" applyBorder="1" applyAlignment="1" applyProtection="1">
      <alignment horizontal="center" vertical="center" wrapText="1"/>
      <protection locked="0"/>
    </xf>
    <xf numFmtId="9" fontId="15"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center" wrapText="1"/>
      <protection locked="0"/>
    </xf>
    <xf numFmtId="0" fontId="20" fillId="2" borderId="0" xfId="0" applyFont="1" applyFill="1" applyAlignment="1">
      <alignment horizontal="left" vertical="top" wrapText="1"/>
    </xf>
    <xf numFmtId="0" fontId="16" fillId="2" borderId="0" xfId="0" applyFont="1" applyFill="1" applyAlignment="1">
      <alignment horizontal="left" vertical="top" wrapText="1"/>
    </xf>
    <xf numFmtId="0" fontId="15" fillId="0" borderId="0" xfId="0" applyFont="1" applyFill="1" applyAlignment="1">
      <alignment horizontal="left" vertical="center" wrapText="1"/>
    </xf>
    <xf numFmtId="4" fontId="21" fillId="2"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wrapText="1"/>
      <protection locked="0"/>
    </xf>
    <xf numFmtId="10" fontId="16" fillId="0"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0" fontId="42" fillId="2" borderId="1" xfId="0" applyFont="1" applyFill="1" applyBorder="1" applyAlignment="1">
      <alignment horizontal="left" vertical="center" wrapText="1"/>
    </xf>
    <xf numFmtId="0" fontId="16" fillId="2" borderId="1" xfId="0" applyFont="1" applyFill="1" applyBorder="1" applyAlignment="1">
      <alignment horizontal="left" vertical="top" wrapText="1"/>
    </xf>
    <xf numFmtId="0" fontId="43" fillId="0" borderId="0" xfId="0" applyFont="1" applyFill="1" applyAlignment="1">
      <alignment horizontal="left" vertical="top" wrapText="1"/>
    </xf>
    <xf numFmtId="0" fontId="16" fillId="0" borderId="0" xfId="0" applyFont="1" applyFill="1" applyAlignment="1">
      <alignment wrapText="1"/>
    </xf>
    <xf numFmtId="4" fontId="15"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10" fontId="15" fillId="0"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0" fontId="29" fillId="0" borderId="1" xfId="0" applyFont="1" applyFill="1" applyBorder="1" applyAlignment="1" applyProtection="1">
      <alignment horizontal="justify" vertical="top" wrapText="1"/>
      <protection locked="0"/>
    </xf>
    <xf numFmtId="10" fontId="15"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top" wrapText="1"/>
      <protection locked="0"/>
    </xf>
    <xf numFmtId="0" fontId="28" fillId="2" borderId="1" xfId="0" applyFont="1" applyFill="1" applyBorder="1" applyAlignment="1" applyProtection="1">
      <alignment horizontal="justify" vertical="top" wrapText="1"/>
      <protection locked="0"/>
    </xf>
    <xf numFmtId="9" fontId="41" fillId="2"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0" fontId="21" fillId="0" borderId="3" xfId="0" applyFont="1" applyFill="1" applyBorder="1" applyAlignment="1" applyProtection="1">
      <alignment horizontal="justify" vertical="top" wrapText="1"/>
      <protection locked="0"/>
    </xf>
    <xf numFmtId="10" fontId="21" fillId="2"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49" fontId="24" fillId="2" borderId="1" xfId="0" applyNumberFormat="1" applyFont="1" applyFill="1" applyBorder="1" applyAlignment="1" applyProtection="1">
      <alignment horizontal="justify" vertical="center" wrapText="1"/>
      <protection locked="0"/>
    </xf>
    <xf numFmtId="0" fontId="24" fillId="2" borderId="1" xfId="0" applyFont="1" applyFill="1" applyBorder="1" applyAlignment="1" applyProtection="1">
      <alignment horizontal="justify" vertical="center" wrapText="1"/>
      <protection locked="0"/>
    </xf>
    <xf numFmtId="4" fontId="20" fillId="2" borderId="1" xfId="0" applyNumberFormat="1" applyFont="1" applyFill="1" applyBorder="1" applyAlignment="1" applyProtection="1">
      <alignment horizontal="center" vertical="center" wrapText="1"/>
      <protection locked="0"/>
    </xf>
    <xf numFmtId="10" fontId="20" fillId="2" borderId="1" xfId="0" applyNumberFormat="1" applyFont="1" applyFill="1" applyBorder="1" applyAlignment="1" applyProtection="1">
      <alignment horizontal="center" vertical="center" wrapText="1"/>
      <protection locked="0"/>
    </xf>
    <xf numFmtId="49" fontId="24" fillId="2" borderId="1" xfId="0" applyNumberFormat="1" applyFont="1" applyFill="1" applyBorder="1" applyAlignment="1" applyProtection="1">
      <alignment horizontal="justify" vertical="top" wrapText="1"/>
      <protection locked="0"/>
    </xf>
    <xf numFmtId="9" fontId="28" fillId="2" borderId="1" xfId="0" applyNumberFormat="1" applyFont="1" applyFill="1" applyBorder="1" applyAlignment="1" applyProtection="1">
      <alignment horizontal="justify" vertical="center" wrapText="1"/>
      <protection locked="0"/>
    </xf>
    <xf numFmtId="49" fontId="45" fillId="2" borderId="1" xfId="0" applyNumberFormat="1" applyFont="1" applyFill="1" applyBorder="1" applyAlignment="1" applyProtection="1">
      <alignment horizontal="justify" vertical="top" wrapText="1"/>
      <protection locked="0"/>
    </xf>
    <xf numFmtId="0" fontId="45" fillId="2" borderId="1" xfId="0" applyFont="1" applyFill="1" applyBorder="1" applyAlignment="1" applyProtection="1">
      <alignment horizontal="justify" vertical="top" wrapText="1"/>
      <protection locked="0"/>
    </xf>
    <xf numFmtId="4" fontId="43" fillId="2" borderId="1" xfId="0" applyNumberFormat="1" applyFont="1" applyFill="1" applyBorder="1" applyAlignment="1" applyProtection="1">
      <alignment horizontal="center" vertical="center" wrapText="1"/>
      <protection locked="0"/>
    </xf>
    <xf numFmtId="10" fontId="43" fillId="2" borderId="1" xfId="0" applyNumberFormat="1" applyFont="1" applyFill="1" applyBorder="1" applyAlignment="1" applyProtection="1">
      <alignment horizontal="center" vertical="center" wrapText="1"/>
      <protection locked="0"/>
    </xf>
    <xf numFmtId="0" fontId="24" fillId="2" borderId="1" xfId="0" applyFont="1" applyFill="1" applyBorder="1" applyAlignment="1" applyProtection="1">
      <alignment horizontal="justify" vertical="top" wrapText="1"/>
      <protection locked="0"/>
    </xf>
    <xf numFmtId="49" fontId="20" fillId="2" borderId="1" xfId="0" applyNumberFormat="1" applyFont="1" applyFill="1" applyBorder="1" applyAlignment="1" applyProtection="1">
      <alignment horizontal="justify" vertical="top" wrapText="1"/>
      <protection locked="0"/>
    </xf>
    <xf numFmtId="9" fontId="16" fillId="2" borderId="1" xfId="0" applyNumberFormat="1" applyFont="1" applyFill="1" applyBorder="1" applyAlignment="1" applyProtection="1">
      <alignment horizontal="center" vertical="center" wrapText="1"/>
      <protection locked="0"/>
    </xf>
    <xf numFmtId="49" fontId="45" fillId="2" borderId="1" xfId="0" applyNumberFormat="1" applyFont="1" applyFill="1" applyBorder="1" applyAlignment="1" applyProtection="1">
      <alignment horizontal="justify" vertical="center" wrapText="1"/>
      <protection locked="0"/>
    </xf>
    <xf numFmtId="0" fontId="45" fillId="2" borderId="1" xfId="0" applyFont="1" applyFill="1" applyBorder="1" applyAlignment="1" applyProtection="1">
      <alignment horizontal="justify" vertical="center" wrapText="1"/>
      <protection locked="0"/>
    </xf>
    <xf numFmtId="49" fontId="15" fillId="2" borderId="1" xfId="0" applyNumberFormat="1"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0" fontId="15" fillId="0" borderId="4"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4" fontId="15" fillId="0"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2" fontId="15" fillId="0" borderId="1" xfId="0" applyNumberFormat="1" applyFont="1" applyFill="1" applyBorder="1" applyAlignment="1" applyProtection="1">
      <alignment horizontal="center" vertical="center" wrapText="1"/>
      <protection locked="0"/>
    </xf>
    <xf numFmtId="9" fontId="15" fillId="0" borderId="1" xfId="0" applyNumberFormat="1" applyFont="1" applyFill="1" applyBorder="1" applyAlignment="1" applyProtection="1">
      <alignment horizontal="center" vertical="center" wrapText="1"/>
      <protection locked="0"/>
    </xf>
    <xf numFmtId="0" fontId="43" fillId="0" borderId="0" xfId="0" applyFont="1" applyFill="1" applyAlignment="1">
      <alignment horizontal="left" vertical="center" wrapText="1"/>
    </xf>
    <xf numFmtId="0" fontId="28" fillId="0" borderId="1" xfId="0" applyFont="1" applyFill="1" applyBorder="1" applyAlignment="1" applyProtection="1">
      <alignment horizontal="justify" vertical="top" wrapText="1"/>
      <protection locked="0"/>
    </xf>
    <xf numFmtId="0" fontId="15" fillId="2" borderId="1" xfId="0" quotePrefix="1" applyFont="1" applyFill="1" applyBorder="1" applyAlignment="1" applyProtection="1">
      <alignment horizontal="justify" vertical="top" wrapText="1"/>
      <protection locked="0"/>
    </xf>
    <xf numFmtId="49" fontId="20" fillId="0" borderId="1" xfId="0" applyNumberFormat="1"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4" fontId="20" fillId="0" borderId="1" xfId="0" applyNumberFormat="1" applyFont="1" applyFill="1" applyBorder="1" applyAlignment="1" applyProtection="1">
      <alignment horizontal="center" vertical="center" wrapText="1"/>
      <protection locked="0"/>
    </xf>
    <xf numFmtId="10" fontId="20" fillId="0" borderId="1" xfId="0" applyNumberFormat="1"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49" fontId="43" fillId="0" borderId="1" xfId="0" applyNumberFormat="1" applyFont="1" applyFill="1" applyBorder="1" applyAlignment="1" applyProtection="1">
      <alignment horizontal="justify" vertical="top" wrapText="1"/>
      <protection locked="0"/>
    </xf>
    <xf numFmtId="0" fontId="45" fillId="0" borderId="1" xfId="0" applyFont="1" applyFill="1" applyBorder="1" applyAlignment="1" applyProtection="1">
      <alignment horizontal="justify" vertical="top" wrapText="1"/>
      <protection locked="0"/>
    </xf>
    <xf numFmtId="4" fontId="43" fillId="0" borderId="1" xfId="0" applyNumberFormat="1" applyFont="1" applyFill="1" applyBorder="1" applyAlignment="1" applyProtection="1">
      <alignment horizontal="center" vertical="center" wrapText="1"/>
      <protection locked="0"/>
    </xf>
    <xf numFmtId="10" fontId="43" fillId="0" borderId="1"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justify" vertical="top" wrapText="1"/>
      <protection locked="0"/>
    </xf>
    <xf numFmtId="0" fontId="16" fillId="0" borderId="4" xfId="0" applyFont="1" applyFill="1" applyBorder="1" applyAlignment="1" applyProtection="1">
      <alignment horizontal="justify" vertical="top" wrapText="1"/>
      <protection locked="0"/>
    </xf>
    <xf numFmtId="0" fontId="15" fillId="0" borderId="1" xfId="0" quotePrefix="1" applyFont="1" applyFill="1" applyBorder="1" applyAlignment="1" applyProtection="1">
      <alignment horizontal="justify" vertical="top" wrapText="1"/>
      <protection locked="0"/>
    </xf>
    <xf numFmtId="0" fontId="40" fillId="0" borderId="1" xfId="0" applyFont="1" applyFill="1" applyBorder="1" applyAlignment="1" applyProtection="1">
      <alignment horizontal="justify" vertical="top" wrapText="1"/>
      <protection locked="0"/>
    </xf>
    <xf numFmtId="0" fontId="29" fillId="0" borderId="1" xfId="0" applyFont="1" applyFill="1" applyBorder="1" applyAlignment="1" applyProtection="1">
      <alignment horizontal="justify" vertical="top" wrapText="1"/>
      <protection locked="0"/>
    </xf>
    <xf numFmtId="0" fontId="46" fillId="0" borderId="1" xfId="0" applyFont="1" applyFill="1" applyBorder="1" applyAlignment="1" applyProtection="1">
      <alignment horizontal="justify" vertical="top" wrapText="1"/>
      <protection locked="0"/>
    </xf>
    <xf numFmtId="4" fontId="27"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9" fontId="29" fillId="2" borderId="1" xfId="0" applyNumberFormat="1" applyFont="1" applyFill="1" applyBorder="1" applyAlignment="1" applyProtection="1">
      <alignment horizontal="center" vertical="center" wrapText="1"/>
      <protection locked="0"/>
    </xf>
    <xf numFmtId="9" fontId="41" fillId="2" borderId="1" xfId="0" applyNumberFormat="1" applyFont="1" applyFill="1" applyBorder="1" applyAlignment="1" applyProtection="1">
      <alignment horizontal="center" vertical="center" wrapText="1"/>
      <protection locked="0"/>
    </xf>
    <xf numFmtId="9" fontId="28" fillId="0" borderId="1" xfId="0" applyNumberFormat="1" applyFont="1" applyFill="1" applyBorder="1" applyAlignment="1" applyProtection="1">
      <alignment horizontal="left" vertical="top" wrapText="1"/>
      <protection locked="0"/>
    </xf>
    <xf numFmtId="9" fontId="45" fillId="0" borderId="1" xfId="0" applyNumberFormat="1" applyFont="1" applyFill="1" applyBorder="1" applyAlignment="1" applyProtection="1">
      <alignment horizontal="center" vertical="center" wrapText="1"/>
      <protection locked="0"/>
    </xf>
    <xf numFmtId="0" fontId="40" fillId="2" borderId="1" xfId="0" applyFont="1" applyFill="1" applyBorder="1" applyAlignment="1" applyProtection="1">
      <alignment horizontal="justify" vertical="top" wrapText="1"/>
      <protection locked="0"/>
    </xf>
    <xf numFmtId="0" fontId="29" fillId="2" borderId="1" xfId="0" applyFont="1" applyFill="1" applyBorder="1" applyAlignment="1" applyProtection="1">
      <alignment horizontal="justify" vertical="top" wrapText="1"/>
      <protection locked="0"/>
    </xf>
    <xf numFmtId="9" fontId="28" fillId="0" borderId="1" xfId="0" applyNumberFormat="1" applyFont="1" applyFill="1" applyBorder="1" applyAlignment="1" applyProtection="1">
      <alignment horizontal="justify" vertical="center" wrapText="1"/>
      <protection locked="0"/>
    </xf>
    <xf numFmtId="165" fontId="12" fillId="0" borderId="1" xfId="0" quotePrefix="1" applyNumberFormat="1" applyFont="1" applyFill="1" applyBorder="1" applyAlignment="1" applyProtection="1">
      <alignment horizontal="center" vertical="center" wrapText="1"/>
      <protection locked="0"/>
    </xf>
    <xf numFmtId="4" fontId="30" fillId="0" borderId="1" xfId="0" applyNumberFormat="1" applyFont="1" applyFill="1" applyBorder="1" applyAlignment="1" applyProtection="1">
      <alignment horizontal="center" vertical="top" wrapText="1"/>
      <protection locked="0"/>
    </xf>
    <xf numFmtId="0" fontId="28" fillId="0" borderId="1" xfId="0" applyFont="1" applyFill="1" applyBorder="1" applyAlignment="1" applyProtection="1">
      <alignment horizontal="left" vertical="top" wrapText="1"/>
      <protection locked="0"/>
    </xf>
    <xf numFmtId="0" fontId="39" fillId="0" borderId="1" xfId="0" applyFont="1" applyFill="1" applyBorder="1" applyAlignment="1" applyProtection="1">
      <alignment horizontal="left" vertical="top" wrapText="1"/>
      <protection locked="0"/>
    </xf>
    <xf numFmtId="0" fontId="29" fillId="0" borderId="1" xfId="0" applyFont="1" applyFill="1" applyBorder="1" applyAlignment="1" applyProtection="1">
      <alignment horizontal="left" vertical="top" wrapText="1"/>
      <protection locked="0"/>
    </xf>
    <xf numFmtId="10" fontId="15" fillId="2"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0" fontId="15" fillId="0" borderId="3" xfId="0" applyFont="1" applyFill="1" applyBorder="1" applyAlignment="1" applyProtection="1">
      <alignment horizontal="justify" vertical="top" wrapText="1"/>
      <protection locked="0"/>
    </xf>
    <xf numFmtId="0" fontId="37" fillId="0" borderId="0" xfId="0" quotePrefix="1" applyFont="1" applyFill="1" applyBorder="1" applyAlignment="1" applyProtection="1">
      <alignment horizontal="center" vertical="center" wrapText="1"/>
      <protection locked="0"/>
    </xf>
    <xf numFmtId="165" fontId="1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top" wrapText="1"/>
      <protection locked="0"/>
    </xf>
    <xf numFmtId="0" fontId="13"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39" fillId="0" borderId="1" xfId="0" applyFont="1" applyFill="1" applyBorder="1" applyAlignment="1" applyProtection="1">
      <alignment horizontal="justify"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485" Type="http://schemas.openxmlformats.org/officeDocument/2006/relationships/revisionLog" Target="revisionLog97.xml"/><Relationship Id="rId480" Type="http://schemas.openxmlformats.org/officeDocument/2006/relationships/revisionLog" Target="revisionLog92.xml"/><Relationship Id="rId515" Type="http://schemas.openxmlformats.org/officeDocument/2006/relationships/revisionLog" Target="revisionLog120.xml"/><Relationship Id="rId510" Type="http://schemas.openxmlformats.org/officeDocument/2006/relationships/revisionLog" Target="revisionLog115.xml"/><Relationship Id="rId412" Type="http://schemas.openxmlformats.org/officeDocument/2006/relationships/revisionLog" Target="revisionLog8.xml"/><Relationship Id="rId433" Type="http://schemas.openxmlformats.org/officeDocument/2006/relationships/revisionLog" Target="revisionLog45.xml"/><Relationship Id="rId459" Type="http://schemas.openxmlformats.org/officeDocument/2006/relationships/revisionLog" Target="revisionLog71.xml"/><Relationship Id="rId417" Type="http://schemas.openxmlformats.org/officeDocument/2006/relationships/revisionLog" Target="revisionLog29.xml"/><Relationship Id="rId438" Type="http://schemas.openxmlformats.org/officeDocument/2006/relationships/revisionLog" Target="revisionLog50.xml"/><Relationship Id="rId454" Type="http://schemas.openxmlformats.org/officeDocument/2006/relationships/revisionLog" Target="revisionLog66.xml"/><Relationship Id="rId475" Type="http://schemas.openxmlformats.org/officeDocument/2006/relationships/revisionLog" Target="revisionLog87.xml"/><Relationship Id="rId496" Type="http://schemas.openxmlformats.org/officeDocument/2006/relationships/revisionLog" Target="revisionLog13.xml"/><Relationship Id="rId491" Type="http://schemas.openxmlformats.org/officeDocument/2006/relationships/revisionLog" Target="revisionLog103.xml"/><Relationship Id="rId470" Type="http://schemas.openxmlformats.org/officeDocument/2006/relationships/revisionLog" Target="revisionLog82.xml"/><Relationship Id="rId505" Type="http://schemas.openxmlformats.org/officeDocument/2006/relationships/revisionLog" Target="revisionLog110.xml"/><Relationship Id="rId500" Type="http://schemas.openxmlformats.org/officeDocument/2006/relationships/revisionLog" Target="revisionLog105.xml"/><Relationship Id="rId513" Type="http://schemas.openxmlformats.org/officeDocument/2006/relationships/revisionLog" Target="revisionLog118.xml"/><Relationship Id="rId407" Type="http://schemas.openxmlformats.org/officeDocument/2006/relationships/revisionLog" Target="revisionLog3.xml"/><Relationship Id="rId423" Type="http://schemas.openxmlformats.org/officeDocument/2006/relationships/revisionLog" Target="revisionLog35.xml"/><Relationship Id="rId428" Type="http://schemas.openxmlformats.org/officeDocument/2006/relationships/revisionLog" Target="revisionLog40.xml"/><Relationship Id="rId449" Type="http://schemas.openxmlformats.org/officeDocument/2006/relationships/revisionLog" Target="revisionLog61.xml"/><Relationship Id="rId457" Type="http://schemas.openxmlformats.org/officeDocument/2006/relationships/revisionLog" Target="revisionLog69.xml"/><Relationship Id="rId436" Type="http://schemas.openxmlformats.org/officeDocument/2006/relationships/revisionLog" Target="revisionLog48.xml"/><Relationship Id="rId415" Type="http://schemas.openxmlformats.org/officeDocument/2006/relationships/revisionLog" Target="revisionLog27.xml"/><Relationship Id="rId444" Type="http://schemas.openxmlformats.org/officeDocument/2006/relationships/revisionLog" Target="revisionLog56.xml"/><Relationship Id="rId465" Type="http://schemas.openxmlformats.org/officeDocument/2006/relationships/revisionLog" Target="revisionLog77.xml"/><Relationship Id="rId486" Type="http://schemas.openxmlformats.org/officeDocument/2006/relationships/revisionLog" Target="revisionLog98.xml"/><Relationship Id="rId481" Type="http://schemas.openxmlformats.org/officeDocument/2006/relationships/revisionLog" Target="revisionLog93.xml"/><Relationship Id="rId460" Type="http://schemas.openxmlformats.org/officeDocument/2006/relationships/revisionLog" Target="revisionLog72.xml"/><Relationship Id="rId516" Type="http://schemas.openxmlformats.org/officeDocument/2006/relationships/revisionLog" Target="revisionLog121.xml"/><Relationship Id="rId410" Type="http://schemas.openxmlformats.org/officeDocument/2006/relationships/revisionLog" Target="revisionLog6.xml"/><Relationship Id="rId431" Type="http://schemas.openxmlformats.org/officeDocument/2006/relationships/revisionLog" Target="revisionLog43.xml"/><Relationship Id="rId452" Type="http://schemas.openxmlformats.org/officeDocument/2006/relationships/revisionLog" Target="revisionLog64.xml"/><Relationship Id="rId473" Type="http://schemas.openxmlformats.org/officeDocument/2006/relationships/revisionLog" Target="revisionLog85.xml"/><Relationship Id="rId478" Type="http://schemas.openxmlformats.org/officeDocument/2006/relationships/revisionLog" Target="revisionLog90.xml"/><Relationship Id="rId494" Type="http://schemas.openxmlformats.org/officeDocument/2006/relationships/revisionLog" Target="revisionLog11.xml"/><Relationship Id="rId499" Type="http://schemas.openxmlformats.org/officeDocument/2006/relationships/revisionLog" Target="revisionLog16.xml"/><Relationship Id="rId508" Type="http://schemas.openxmlformats.org/officeDocument/2006/relationships/revisionLog" Target="revisionLog113.xml"/><Relationship Id="rId511" Type="http://schemas.openxmlformats.org/officeDocument/2006/relationships/revisionLog" Target="revisionLog116.xml"/><Relationship Id="rId503" Type="http://schemas.openxmlformats.org/officeDocument/2006/relationships/revisionLog" Target="revisionLog108.xml"/><Relationship Id="rId413" Type="http://schemas.openxmlformats.org/officeDocument/2006/relationships/revisionLog" Target="revisionLog9.xml"/><Relationship Id="rId439" Type="http://schemas.openxmlformats.org/officeDocument/2006/relationships/revisionLog" Target="revisionLog51.xml"/><Relationship Id="rId418" Type="http://schemas.openxmlformats.org/officeDocument/2006/relationships/revisionLog" Target="revisionLog30.xml"/><Relationship Id="rId447" Type="http://schemas.openxmlformats.org/officeDocument/2006/relationships/revisionLog" Target="revisionLog59.xml"/><Relationship Id="rId426" Type="http://schemas.openxmlformats.org/officeDocument/2006/relationships/revisionLog" Target="revisionLog38.xml"/><Relationship Id="rId405" Type="http://schemas.openxmlformats.org/officeDocument/2006/relationships/revisionLog" Target="revisionLog1.xml"/><Relationship Id="rId434" Type="http://schemas.openxmlformats.org/officeDocument/2006/relationships/revisionLog" Target="revisionLog46.xml"/><Relationship Id="rId455" Type="http://schemas.openxmlformats.org/officeDocument/2006/relationships/revisionLog" Target="revisionLog67.xml"/><Relationship Id="rId476" Type="http://schemas.openxmlformats.org/officeDocument/2006/relationships/revisionLog" Target="revisionLog88.xml"/><Relationship Id="rId450" Type="http://schemas.openxmlformats.org/officeDocument/2006/relationships/revisionLog" Target="revisionLog62.xml"/><Relationship Id="rId471" Type="http://schemas.openxmlformats.org/officeDocument/2006/relationships/revisionLog" Target="revisionLog83.xml"/><Relationship Id="rId497" Type="http://schemas.openxmlformats.org/officeDocument/2006/relationships/revisionLog" Target="revisionLog14.xml"/><Relationship Id="rId506" Type="http://schemas.openxmlformats.org/officeDocument/2006/relationships/revisionLog" Target="revisionLog111.xml"/><Relationship Id="rId489" Type="http://schemas.openxmlformats.org/officeDocument/2006/relationships/revisionLog" Target="revisionLog101.xml"/><Relationship Id="rId484" Type="http://schemas.openxmlformats.org/officeDocument/2006/relationships/revisionLog" Target="revisionLog96.xml"/><Relationship Id="rId421" Type="http://schemas.openxmlformats.org/officeDocument/2006/relationships/revisionLog" Target="revisionLog33.xml"/><Relationship Id="rId442" Type="http://schemas.openxmlformats.org/officeDocument/2006/relationships/revisionLog" Target="revisionLog54.xml"/><Relationship Id="rId463" Type="http://schemas.openxmlformats.org/officeDocument/2006/relationships/revisionLog" Target="revisionLog75.xml"/><Relationship Id="rId468" Type="http://schemas.openxmlformats.org/officeDocument/2006/relationships/revisionLog" Target="revisionLog80.xml"/><Relationship Id="rId519" Type="http://schemas.openxmlformats.org/officeDocument/2006/relationships/revisionLog" Target="revisionLog17.xml"/><Relationship Id="rId492" Type="http://schemas.openxmlformats.org/officeDocument/2006/relationships/revisionLog" Target="revisionLog104.xml"/><Relationship Id="rId501" Type="http://schemas.openxmlformats.org/officeDocument/2006/relationships/revisionLog" Target="revisionLog106.xml"/><Relationship Id="rId514" Type="http://schemas.openxmlformats.org/officeDocument/2006/relationships/revisionLog" Target="revisionLog119.xml"/><Relationship Id="rId408" Type="http://schemas.openxmlformats.org/officeDocument/2006/relationships/revisionLog" Target="revisionLog4.xml"/><Relationship Id="rId429" Type="http://schemas.openxmlformats.org/officeDocument/2006/relationships/revisionLog" Target="revisionLog41.xml"/><Relationship Id="rId416" Type="http://schemas.openxmlformats.org/officeDocument/2006/relationships/revisionLog" Target="revisionLog28.xml"/><Relationship Id="rId424" Type="http://schemas.openxmlformats.org/officeDocument/2006/relationships/revisionLog" Target="revisionLog36.xml"/><Relationship Id="rId445" Type="http://schemas.openxmlformats.org/officeDocument/2006/relationships/revisionLog" Target="revisionLog57.xml"/><Relationship Id="rId466" Type="http://schemas.openxmlformats.org/officeDocument/2006/relationships/revisionLog" Target="revisionLog78.xml"/><Relationship Id="rId487" Type="http://schemas.openxmlformats.org/officeDocument/2006/relationships/revisionLog" Target="revisionLog99.xml"/><Relationship Id="rId440" Type="http://schemas.openxmlformats.org/officeDocument/2006/relationships/revisionLog" Target="revisionLog52.xml"/><Relationship Id="rId411" Type="http://schemas.openxmlformats.org/officeDocument/2006/relationships/revisionLog" Target="revisionLog7.xml"/><Relationship Id="rId432" Type="http://schemas.openxmlformats.org/officeDocument/2006/relationships/revisionLog" Target="revisionLog44.xml"/><Relationship Id="rId437" Type="http://schemas.openxmlformats.org/officeDocument/2006/relationships/revisionLog" Target="revisionLog49.xml"/><Relationship Id="rId453" Type="http://schemas.openxmlformats.org/officeDocument/2006/relationships/revisionLog" Target="revisionLog65.xml"/><Relationship Id="rId458" Type="http://schemas.openxmlformats.org/officeDocument/2006/relationships/revisionLog" Target="revisionLog70.xml"/><Relationship Id="rId474" Type="http://schemas.openxmlformats.org/officeDocument/2006/relationships/revisionLog" Target="revisionLog86.xml"/><Relationship Id="rId479" Type="http://schemas.openxmlformats.org/officeDocument/2006/relationships/revisionLog" Target="revisionLog91.xml"/><Relationship Id="rId509" Type="http://schemas.openxmlformats.org/officeDocument/2006/relationships/revisionLog" Target="revisionLog114.xml"/><Relationship Id="rId461" Type="http://schemas.openxmlformats.org/officeDocument/2006/relationships/revisionLog" Target="revisionLog73.xml"/><Relationship Id="rId482" Type="http://schemas.openxmlformats.org/officeDocument/2006/relationships/revisionLog" Target="revisionLog94.xml"/><Relationship Id="rId512" Type="http://schemas.openxmlformats.org/officeDocument/2006/relationships/revisionLog" Target="revisionLog117.xml"/><Relationship Id="rId517" Type="http://schemas.openxmlformats.org/officeDocument/2006/relationships/revisionLog" Target="revisionLog122.xml"/><Relationship Id="rId490" Type="http://schemas.openxmlformats.org/officeDocument/2006/relationships/revisionLog" Target="revisionLog102.xml"/><Relationship Id="rId495" Type="http://schemas.openxmlformats.org/officeDocument/2006/relationships/revisionLog" Target="revisionLog12.xml"/><Relationship Id="rId504" Type="http://schemas.openxmlformats.org/officeDocument/2006/relationships/revisionLog" Target="revisionLog109.xml"/><Relationship Id="rId419" Type="http://schemas.openxmlformats.org/officeDocument/2006/relationships/revisionLog" Target="revisionLog31.xml"/><Relationship Id="rId406" Type="http://schemas.openxmlformats.org/officeDocument/2006/relationships/revisionLog" Target="revisionLog2.xml"/><Relationship Id="rId414" Type="http://schemas.openxmlformats.org/officeDocument/2006/relationships/revisionLog" Target="revisionLog26.xml"/><Relationship Id="rId435" Type="http://schemas.openxmlformats.org/officeDocument/2006/relationships/revisionLog" Target="revisionLog47.xml"/><Relationship Id="rId456" Type="http://schemas.openxmlformats.org/officeDocument/2006/relationships/revisionLog" Target="revisionLog68.xml"/><Relationship Id="rId477" Type="http://schemas.openxmlformats.org/officeDocument/2006/relationships/revisionLog" Target="revisionLog89.xml"/><Relationship Id="rId430" Type="http://schemas.openxmlformats.org/officeDocument/2006/relationships/revisionLog" Target="revisionLog42.xml"/><Relationship Id="rId498" Type="http://schemas.openxmlformats.org/officeDocument/2006/relationships/revisionLog" Target="revisionLog15.xml"/><Relationship Id="rId469" Type="http://schemas.openxmlformats.org/officeDocument/2006/relationships/revisionLog" Target="revisionLog81.xml"/><Relationship Id="rId464" Type="http://schemas.openxmlformats.org/officeDocument/2006/relationships/revisionLog" Target="revisionLog76.xml"/><Relationship Id="rId422" Type="http://schemas.openxmlformats.org/officeDocument/2006/relationships/revisionLog" Target="revisionLog34.xml"/><Relationship Id="rId427" Type="http://schemas.openxmlformats.org/officeDocument/2006/relationships/revisionLog" Target="revisionLog39.xml"/><Relationship Id="rId443" Type="http://schemas.openxmlformats.org/officeDocument/2006/relationships/revisionLog" Target="revisionLog55.xml"/><Relationship Id="rId448" Type="http://schemas.openxmlformats.org/officeDocument/2006/relationships/revisionLog" Target="revisionLog60.xml"/><Relationship Id="rId472" Type="http://schemas.openxmlformats.org/officeDocument/2006/relationships/revisionLog" Target="revisionLog84.xml"/><Relationship Id="rId451" Type="http://schemas.openxmlformats.org/officeDocument/2006/relationships/revisionLog" Target="revisionLog63.xml"/><Relationship Id="rId493" Type="http://schemas.openxmlformats.org/officeDocument/2006/relationships/revisionLog" Target="revisionLog10.xml"/><Relationship Id="rId502" Type="http://schemas.openxmlformats.org/officeDocument/2006/relationships/revisionLog" Target="revisionLog107.xml"/><Relationship Id="rId507" Type="http://schemas.openxmlformats.org/officeDocument/2006/relationships/revisionLog" Target="revisionLog112.xml"/><Relationship Id="rId409" Type="http://schemas.openxmlformats.org/officeDocument/2006/relationships/revisionLog" Target="revisionLog5.xml"/><Relationship Id="rId467" Type="http://schemas.openxmlformats.org/officeDocument/2006/relationships/revisionLog" Target="revisionLog79.xml"/><Relationship Id="rId446" Type="http://schemas.openxmlformats.org/officeDocument/2006/relationships/revisionLog" Target="revisionLog58.xml"/><Relationship Id="rId420" Type="http://schemas.openxmlformats.org/officeDocument/2006/relationships/revisionLog" Target="revisionLog32.xml"/><Relationship Id="rId425" Type="http://schemas.openxmlformats.org/officeDocument/2006/relationships/revisionLog" Target="revisionLog37.xml"/><Relationship Id="rId488" Type="http://schemas.openxmlformats.org/officeDocument/2006/relationships/revisionLog" Target="revisionLog100.xml"/><Relationship Id="rId483" Type="http://schemas.openxmlformats.org/officeDocument/2006/relationships/revisionLog" Target="revisionLog95.xml"/><Relationship Id="rId441" Type="http://schemas.openxmlformats.org/officeDocument/2006/relationships/revisionLog" Target="revisionLog53.xml"/><Relationship Id="rId462" Type="http://schemas.openxmlformats.org/officeDocument/2006/relationships/revisionLog" Target="revisionLog74.xml"/><Relationship Id="rId518" Type="http://schemas.openxmlformats.org/officeDocument/2006/relationships/revisionLog" Target="revisionLog12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A7EDBBA-170C-4A9B-B5B9-B19567307594}" diskRevisions="1" revisionId="1591" version="519" protected="1">
  <header guid="{6D29304C-43A8-4537-B566-22DB24A8752D}" dateTime="2018-06-04T10:47:22" maxSheetId="2" userName="Перевощикова Анна Васильевна" r:id="rId405" minRId="995">
    <sheetIdMap count="1">
      <sheetId val="1"/>
    </sheetIdMap>
  </header>
  <header guid="{829F6D27-140B-4ADF-9EA0-6E110D4EDEAA}" dateTime="2018-06-04T10:57:45" maxSheetId="2" userName="Перевощикова Анна Васильевна" r:id="rId406">
    <sheetIdMap count="1">
      <sheetId val="1"/>
    </sheetIdMap>
  </header>
  <header guid="{6FAA2A90-9536-4308-ABCF-9F6B729B8066}" dateTime="2018-06-04T10:58:28" maxSheetId="2" userName="Перевощикова Анна Васильевна" r:id="rId407" minRId="996">
    <sheetIdMap count="1">
      <sheetId val="1"/>
    </sheetIdMap>
  </header>
  <header guid="{02F88020-153C-4739-8E6A-9854513327DF}" dateTime="2018-06-04T10:59:34" maxSheetId="2" userName="Перевощикова Анна Васильевна" r:id="rId408" minRId="997">
    <sheetIdMap count="1">
      <sheetId val="1"/>
    </sheetIdMap>
  </header>
  <header guid="{7F14F5AC-C79C-4B30-A79F-2A867E1AB029}" dateTime="2018-06-04T11:00:26" maxSheetId="2" userName="Перевощикова Анна Васильевна" r:id="rId409" minRId="998">
    <sheetIdMap count="1">
      <sheetId val="1"/>
    </sheetIdMap>
  </header>
  <header guid="{F33BFC8A-E7E6-46D1-AE53-C7F8E1BB5A77}" dateTime="2018-06-04T11:01:01" maxSheetId="2" userName="Перевощикова Анна Васильевна" r:id="rId410">
    <sheetIdMap count="1">
      <sheetId val="1"/>
    </sheetIdMap>
  </header>
  <header guid="{DDA77530-908E-430B-89F2-535BDA47F89B}" dateTime="2018-06-04T11:02:19" maxSheetId="2" userName="Перевощикова Анна Васильевна" r:id="rId411" minRId="999" maxRId="1001">
    <sheetIdMap count="1">
      <sheetId val="1"/>
    </sheetIdMap>
  </header>
  <header guid="{AB8C1DC5-23FB-4D26-83E0-C69B0B524C3B}" dateTime="2018-06-04T11:03:49" maxSheetId="2" userName="Перевощикова Анна Васильевна" r:id="rId412">
    <sheetIdMap count="1">
      <sheetId val="1"/>
    </sheetIdMap>
  </header>
  <header guid="{6CD98301-3525-4F56-8387-0D62B178E2DF}" dateTime="2018-06-04T11:07:08" maxSheetId="2" userName="Перевощикова Анна Васильевна" r:id="rId413" minRId="1002">
    <sheetIdMap count="1">
      <sheetId val="1"/>
    </sheetIdMap>
  </header>
  <header guid="{A7178C79-2E6B-4309-A00B-B0C4C7CB691C}" dateTime="2018-06-04T11:09:27" maxSheetId="2" userName="Перевощикова Анна Васильевна" r:id="rId414" minRId="1003">
    <sheetIdMap count="1">
      <sheetId val="1"/>
    </sheetIdMap>
  </header>
  <header guid="{1BCBC53D-C69E-423A-882C-6BBBECFB3FBF}" dateTime="2018-06-04T11:12:26" maxSheetId="2" userName="Перевощикова Анна Васильевна" r:id="rId415" minRId="1004">
    <sheetIdMap count="1">
      <sheetId val="1"/>
    </sheetIdMap>
  </header>
  <header guid="{79910C1C-AF82-4FDE-8F98-709ED2B7A25E}" dateTime="2018-06-04T11:14:53" maxSheetId="2" userName="Перевощикова Анна Васильевна" r:id="rId416" minRId="1005">
    <sheetIdMap count="1">
      <sheetId val="1"/>
    </sheetIdMap>
  </header>
  <header guid="{108902BB-4880-41CC-AD4D-37BFEF9A5084}" dateTime="2018-06-04T11:15:27" maxSheetId="2" userName="Перевощикова Анна Васильевна" r:id="rId417" minRId="1006">
    <sheetIdMap count="1">
      <sheetId val="1"/>
    </sheetIdMap>
  </header>
  <header guid="{C3FB514C-2138-46CA-AC57-59AA407665F8}" dateTime="2018-06-04T11:17:05" maxSheetId="2" userName="Перевощикова Анна Васильевна" r:id="rId418" minRId="1007">
    <sheetIdMap count="1">
      <sheetId val="1"/>
    </sheetIdMap>
  </header>
  <header guid="{FB122D79-EE42-4935-859B-63C2116B6F87}" dateTime="2018-06-04T11:20:26" maxSheetId="2" userName="Перевощикова Анна Васильевна" r:id="rId419" minRId="1008">
    <sheetIdMap count="1">
      <sheetId val="1"/>
    </sheetIdMap>
  </header>
  <header guid="{4C6ED3A8-0CE8-4C3F-8EE8-479134CD96E3}" dateTime="2018-06-04T11:20:42" maxSheetId="2" userName="Перевощикова Анна Васильевна" r:id="rId420">
    <sheetIdMap count="1">
      <sheetId val="1"/>
    </sheetIdMap>
  </header>
  <header guid="{C22A341C-1222-43F0-89A7-F7C8E3A3EE80}" dateTime="2018-06-04T11:24:26" maxSheetId="2" userName="Перевощикова Анна Васильевна" r:id="rId421" minRId="1012" maxRId="1014">
    <sheetIdMap count="1">
      <sheetId val="1"/>
    </sheetIdMap>
  </header>
  <header guid="{B9AE207B-9970-4FBB-BFBC-71FF0AD95336}" dateTime="2018-06-04T11:27:46" maxSheetId="2" userName="Перевощикова Анна Васильевна" r:id="rId422" minRId="1015" maxRId="1017">
    <sheetIdMap count="1">
      <sheetId val="1"/>
    </sheetIdMap>
  </header>
  <header guid="{AA61BEC8-8020-47A9-8BC4-7DBE1B1AB0C0}" dateTime="2018-06-04T11:39:18" maxSheetId="2" userName="Перевощикова Анна Васильевна" r:id="rId423" minRId="1018">
    <sheetIdMap count="1">
      <sheetId val="1"/>
    </sheetIdMap>
  </header>
  <header guid="{E39D8205-1AD9-439C-BCB3-9B60554054E9}" dateTime="2018-06-04T11:39:42" maxSheetId="2" userName="Перевощикова Анна Васильевна" r:id="rId424" minRId="1019">
    <sheetIdMap count="1">
      <sheetId val="1"/>
    </sheetIdMap>
  </header>
  <header guid="{20FBA6B8-BB5C-4D16-905B-584BF5785332}" dateTime="2018-06-04T11:55:31" maxSheetId="2" userName="Перевощикова Анна Васильевна" r:id="rId425" minRId="1020">
    <sheetIdMap count="1">
      <sheetId val="1"/>
    </sheetIdMap>
  </header>
  <header guid="{D48661F2-15F7-4AC5-A295-0C0D9966299B}" dateTime="2018-06-04T13:56:34" maxSheetId="2" userName="Залецкая Ольга Генадьевна" r:id="rId426" minRId="1021">
    <sheetIdMap count="1">
      <sheetId val="1"/>
    </sheetIdMap>
  </header>
  <header guid="{02FC3FA4-303A-4E32-9A13-A9FBAE89F80E}" dateTime="2018-06-04T14:05:46" maxSheetId="2" userName="Залецкая Ольга Генадьевна" r:id="rId427" minRId="1025">
    <sheetIdMap count="1">
      <sheetId val="1"/>
    </sheetIdMap>
  </header>
  <header guid="{521EE033-E890-490A-A616-828700D9A568}" dateTime="2018-06-04T14:17:05" maxSheetId="2" userName="Перевощикова Анна Васильевна" r:id="rId428" minRId="1026">
    <sheetIdMap count="1">
      <sheetId val="1"/>
    </sheetIdMap>
  </header>
  <header guid="{23A5B422-7612-45B0-889E-40854D0C6E58}" dateTime="2018-06-04T14:17:55" maxSheetId="2" userName="Перевощикова Анна Васильевна" r:id="rId429">
    <sheetIdMap count="1">
      <sheetId val="1"/>
    </sheetIdMap>
  </header>
  <header guid="{4986E800-29BC-49EB-8242-A1C2D6732B65}" dateTime="2018-06-04T14:22:26" maxSheetId="2" userName="Залецкая Ольга Генадьевна" r:id="rId430" minRId="1027" maxRId="1028">
    <sheetIdMap count="1">
      <sheetId val="1"/>
    </sheetIdMap>
  </header>
  <header guid="{09CBDF19-355F-4700-9BD3-E016E1784A92}" dateTime="2018-06-04T14:43:41" maxSheetId="2" userName="Залецкая Ольга Генадьевна" r:id="rId431">
    <sheetIdMap count="1">
      <sheetId val="1"/>
    </sheetIdMap>
  </header>
  <header guid="{8759F156-D996-48DE-BD79-BBF6AE1BDC3A}" dateTime="2018-06-04T14:59:14" maxSheetId="2" userName="Залецкая Ольга Генадьевна" r:id="rId432" minRId="1029">
    <sheetIdMap count="1">
      <sheetId val="1"/>
    </sheetIdMap>
  </header>
  <header guid="{65640801-5A92-4E3D-BAC6-26E2C0AF066F}" dateTime="2018-06-04T15:18:33" maxSheetId="2" userName="Залецкая Ольга Генадьевна" r:id="rId433" minRId="1030">
    <sheetIdMap count="1">
      <sheetId val="1"/>
    </sheetIdMap>
  </header>
  <header guid="{98D7B593-0922-458D-8FAA-7621CE5880AA}" dateTime="2018-06-04T16:38:31" maxSheetId="2" userName="Маганёва Екатерина Николаевна" r:id="rId434" minRId="1031">
    <sheetIdMap count="1">
      <sheetId val="1"/>
    </sheetIdMap>
  </header>
  <header guid="{6BFF4DC3-DD02-47CF-9833-ECBEDFB586C5}" dateTime="2018-06-04T16:38:38" maxSheetId="2" userName="Маганёва Екатерина Николаевна" r:id="rId435" minRId="1035">
    <sheetIdMap count="1">
      <sheetId val="1"/>
    </sheetIdMap>
  </header>
  <header guid="{527B6023-EEE1-4F2F-83D5-510986DFFEB3}" dateTime="2018-06-04T16:39:26" maxSheetId="2" userName="Маганёва Екатерина Николаевна" r:id="rId436">
    <sheetIdMap count="1">
      <sheetId val="1"/>
    </sheetIdMap>
  </header>
  <header guid="{A434A91D-63D5-4A9B-9B0D-8E514E8E42EA}" dateTime="2018-06-04T16:44:23" maxSheetId="2" userName="Маганёва Екатерина Николаевна" r:id="rId437">
    <sheetIdMap count="1">
      <sheetId val="1"/>
    </sheetIdMap>
  </header>
  <header guid="{A554AD17-4FAD-44A1-BA32-70DFFE01BF26}" dateTime="2018-06-04T16:47:03" maxSheetId="2" userName="Маганёва Екатерина Николаевна" r:id="rId438" minRId="1039" maxRId="1042">
    <sheetIdMap count="1">
      <sheetId val="1"/>
    </sheetIdMap>
  </header>
  <header guid="{002E0079-D742-40DE-BE2C-5061BE4E88CF}" dateTime="2018-06-04T16:47:37" maxSheetId="2" userName="Маганёва Екатерина Николаевна" r:id="rId439" minRId="1043" maxRId="1050">
    <sheetIdMap count="1">
      <sheetId val="1"/>
    </sheetIdMap>
  </header>
  <header guid="{1B0FC301-D5BA-4AFE-8316-6BE1876738EC}" dateTime="2018-06-04T16:48:29" maxSheetId="2" userName="Маганёва Екатерина Николаевна" r:id="rId440" minRId="1051" maxRId="1055">
    <sheetIdMap count="1">
      <sheetId val="1"/>
    </sheetIdMap>
  </header>
  <header guid="{22DE3DF2-B88C-4A29-A0A8-D2CD33862CB0}" dateTime="2018-06-04T16:49:51" maxSheetId="2" userName="Маганёва Екатерина Николаевна" r:id="rId441">
    <sheetIdMap count="1">
      <sheetId val="1"/>
    </sheetIdMap>
  </header>
  <header guid="{CC58BEED-1CF7-442E-844F-C4AAC8FBA017}" dateTime="2018-06-04T16:53:11" maxSheetId="2" userName="Маганёва Екатерина Николаевна" r:id="rId442" minRId="1059">
    <sheetIdMap count="1">
      <sheetId val="1"/>
    </sheetIdMap>
  </header>
  <header guid="{B89A9C60-F201-4E8D-895F-7E2971AD25EE}" dateTime="2018-06-04T16:54:58" maxSheetId="2" userName="Маганёва Екатерина Николаевна" r:id="rId443" minRId="1060">
    <sheetIdMap count="1">
      <sheetId val="1"/>
    </sheetIdMap>
  </header>
  <header guid="{C4B68A8E-B1B6-4BAE-912D-DF86942FA865}" dateTime="2018-06-04T16:57:06" maxSheetId="2" userName="Маганёва Екатерина Николаевна" r:id="rId444" minRId="1061" maxRId="1062">
    <sheetIdMap count="1">
      <sheetId val="1"/>
    </sheetIdMap>
  </header>
  <header guid="{180F577A-C3ED-4DB5-8581-34314A767DE7}" dateTime="2018-06-04T17:01:05" maxSheetId="2" userName="Маганёва Екатерина Николаевна" r:id="rId445" minRId="1063">
    <sheetIdMap count="1">
      <sheetId val="1"/>
    </sheetIdMap>
  </header>
  <header guid="{DA03DB83-961A-47D3-A652-FD33B1559B53}" dateTime="2018-06-04T17:01:34" maxSheetId="2" userName="Маганёва Екатерина Николаевна" r:id="rId446" minRId="1064">
    <sheetIdMap count="1">
      <sheetId val="1"/>
    </sheetIdMap>
  </header>
  <header guid="{8E93C19C-C815-4315-8F23-99F524418D2C}" dateTime="2018-06-04T17:02:01" maxSheetId="2" userName="Маганёва Екатерина Николаевна" r:id="rId447">
    <sheetIdMap count="1">
      <sheetId val="1"/>
    </sheetIdMap>
  </header>
  <header guid="{6D86D94B-7FDD-4F01-BC02-A8AF8C27993A}" dateTime="2018-06-04T17:04:47" maxSheetId="2" userName="Маганёва Екатерина Николаевна" r:id="rId448" minRId="1068">
    <sheetIdMap count="1">
      <sheetId val="1"/>
    </sheetIdMap>
  </header>
  <header guid="{A815E4C6-A2BC-4650-BAC0-F0881B46EFBA}" dateTime="2018-06-04T17:09:18" maxSheetId="2" userName="Маганёва Екатерина Николаевна" r:id="rId449" minRId="1069">
    <sheetIdMap count="1">
      <sheetId val="1"/>
    </sheetIdMap>
  </header>
  <header guid="{BF9272FE-243B-4022-95E7-2237A6B24F77}" dateTime="2018-06-04T17:15:23" maxSheetId="2" userName="Маганёва Екатерина Николаевна" r:id="rId450" minRId="1070" maxRId="1071">
    <sheetIdMap count="1">
      <sheetId val="1"/>
    </sheetIdMap>
  </header>
  <header guid="{86F0598B-2EBB-46B4-B2BD-AE64E5E96A84}" dateTime="2018-06-04T17:18:30" maxSheetId="2" userName="Маганёва Екатерина Николаевна" r:id="rId451" minRId="1072" maxRId="1075">
    <sheetIdMap count="1">
      <sheetId val="1"/>
    </sheetIdMap>
  </header>
  <header guid="{AEA1CE2B-00C3-4BB1-BCD0-872F768A37BF}" dateTime="2018-06-05T09:08:14" maxSheetId="2" userName="Перевощикова Анна Васильевна" r:id="rId452" minRId="1076" maxRId="1077">
    <sheetIdMap count="1">
      <sheetId val="1"/>
    </sheetIdMap>
  </header>
  <header guid="{D6864CC6-4A69-40FA-B3B2-F43495232EDE}" dateTime="2018-06-05T09:14:37" maxSheetId="2" userName="Залецкая Ольга Генадьевна" r:id="rId453" minRId="1078" maxRId="1079">
    <sheetIdMap count="1">
      <sheetId val="1"/>
    </sheetIdMap>
  </header>
  <header guid="{181FA701-4AAE-412C-8684-6F83383C755C}" dateTime="2018-06-05T10:00:10" maxSheetId="2" userName="Перевощикова Анна Васильевна" r:id="rId454" minRId="1080">
    <sheetIdMap count="1">
      <sheetId val="1"/>
    </sheetIdMap>
  </header>
  <header guid="{7D863272-B752-4CAA-8551-F1D70ADF65DB}" dateTime="2018-06-05T10:22:58" maxSheetId="2" userName="Залецкая Ольга Генадьевна" r:id="rId455" minRId="1084" maxRId="1093">
    <sheetIdMap count="1">
      <sheetId val="1"/>
    </sheetIdMap>
  </header>
  <header guid="{B0F37A91-95A1-4455-B358-C375DC21B6F4}" dateTime="2018-06-05T10:31:22" maxSheetId="2" userName="Залецкая Ольга Генадьевна" r:id="rId456" minRId="1097" maxRId="1100">
    <sheetIdMap count="1">
      <sheetId val="1"/>
    </sheetIdMap>
  </header>
  <header guid="{8A408E70-F783-4C9C-872A-B3261839551A}" dateTime="2018-06-05T10:36:32" maxSheetId="2" userName="Залецкая Ольга Генадьевна" r:id="rId457" minRId="1104" maxRId="1106">
    <sheetIdMap count="1">
      <sheetId val="1"/>
    </sheetIdMap>
  </header>
  <header guid="{10EC6B35-40E8-4F1A-AF7D-9D5C94AF6D18}" dateTime="2018-06-05T11:05:53" maxSheetId="2" userName="Залецкая Ольга Генадьевна" r:id="rId458" minRId="1107" maxRId="1109">
    <sheetIdMap count="1">
      <sheetId val="1"/>
    </sheetIdMap>
  </header>
  <header guid="{69C68B5D-862B-425F-BA16-31B8631AD711}" dateTime="2018-06-05T11:08:27" maxSheetId="2" userName="Астахова Анна Владимировна" r:id="rId459" minRId="1113">
    <sheetIdMap count="1">
      <sheetId val="1"/>
    </sheetIdMap>
  </header>
  <header guid="{C0F5C425-E479-489E-AD3F-DFB9D89F5939}" dateTime="2018-06-05T11:09:06" maxSheetId="2" userName="Залецкая Ольга Генадьевна" r:id="rId460">
    <sheetIdMap count="1">
      <sheetId val="1"/>
    </sheetIdMap>
  </header>
  <header guid="{39EDFF34-CD90-4E64-A34F-D64622BF7459}" dateTime="2018-06-05T11:14:22" maxSheetId="2" userName="Астахова Анна Владимировна" r:id="rId461" minRId="1114" maxRId="1116">
    <sheetIdMap count="1">
      <sheetId val="1"/>
    </sheetIdMap>
  </header>
  <header guid="{F7573F07-57AC-4D2A-B782-D325BD0B5DCE}" dateTime="2018-06-05T11:14:42" maxSheetId="2" userName="Астахова Анна Владимировна" r:id="rId462">
    <sheetIdMap count="1">
      <sheetId val="1"/>
    </sheetIdMap>
  </header>
  <header guid="{1974E6F3-7567-4DF3-AF95-91E9BA210888}" dateTime="2018-06-05T11:16:47" maxSheetId="2" userName="Залецкая Ольга Генадьевна" r:id="rId463">
    <sheetIdMap count="1">
      <sheetId val="1"/>
    </sheetIdMap>
  </header>
  <header guid="{7D50BDE0-4F3A-41AC-BE7C-37A8AA9FCCEE}" dateTime="2018-06-05T11:17:35" maxSheetId="2" userName="Астахова Анна Владимировна" r:id="rId464">
    <sheetIdMap count="1">
      <sheetId val="1"/>
    </sheetIdMap>
  </header>
  <header guid="{060665CF-4D9E-43E0-A1F7-D2A89F5F4C39}" dateTime="2018-06-05T11:19:11" maxSheetId="2" userName="Астахова Анна Владимировна" r:id="rId465" minRId="1117">
    <sheetIdMap count="1">
      <sheetId val="1"/>
    </sheetIdMap>
  </header>
  <header guid="{9BF660D9-109B-46F6-A9F5-FC977167FC1C}" dateTime="2018-06-05T11:24:09" maxSheetId="2" userName="Астахова Анна Владимировна" r:id="rId466" minRId="1118">
    <sheetIdMap count="1">
      <sheetId val="1"/>
    </sheetIdMap>
  </header>
  <header guid="{F235485B-3D73-4DBF-AEFD-E29001BBF9ED}" dateTime="2018-06-05T11:27:08" maxSheetId="2" userName="Астахова Анна Владимировна" r:id="rId467" minRId="1119">
    <sheetIdMap count="1">
      <sheetId val="1"/>
    </sheetIdMap>
  </header>
  <header guid="{45FA2562-2443-4C1E-958C-48DE35917180}" dateTime="2018-06-05T11:27:58" maxSheetId="2" userName="Астахова Анна Владимировна" r:id="rId468" minRId="1120">
    <sheetIdMap count="1">
      <sheetId val="1"/>
    </sheetIdMap>
  </header>
  <header guid="{1CFDEA34-9B0F-43D1-854A-D84EAF63BFAE}" dateTime="2018-06-05T11:45:50" maxSheetId="2" userName="Астахова Анна Владимировна" r:id="rId469" minRId="1121" maxRId="1124">
    <sheetIdMap count="1">
      <sheetId val="1"/>
    </sheetIdMap>
  </header>
  <header guid="{3B1C73DC-B8DC-464E-8029-5989841EE703}" dateTime="2018-06-05T13:05:13" maxSheetId="2" userName="Астахова Анна Владимировна" r:id="rId470" minRId="1125">
    <sheetIdMap count="1">
      <sheetId val="1"/>
    </sheetIdMap>
  </header>
  <header guid="{E8C6C543-99E0-4390-8237-87226F0A8A22}" dateTime="2018-06-05T13:11:51" maxSheetId="2" userName="Астахова Анна Владимировна" r:id="rId471" minRId="1126">
    <sheetIdMap count="1">
      <sheetId val="1"/>
    </sheetIdMap>
  </header>
  <header guid="{DE4C4202-03FA-4584-A01E-ED711F1D8F00}" dateTime="2018-06-05T13:12:59" maxSheetId="2" userName="Астахова Анна Владимировна" r:id="rId472" minRId="1127">
    <sheetIdMap count="1">
      <sheetId val="1"/>
    </sheetIdMap>
  </header>
  <header guid="{768A9DBB-327F-4C87-957C-B29418AC29AA}" dateTime="2018-06-05T13:30:53" maxSheetId="2" userName="Маганёва Екатерина Николаевна" r:id="rId473">
    <sheetIdMap count="1">
      <sheetId val="1"/>
    </sheetIdMap>
  </header>
  <header guid="{37567401-FAA0-45F1-AC91-1D4BD0863782}" dateTime="2018-06-05T13:50:03" maxSheetId="2" userName="Астахова Анна Владимировна" r:id="rId474" minRId="1131">
    <sheetIdMap count="1">
      <sheetId val="1"/>
    </sheetIdMap>
  </header>
  <header guid="{73D68F74-0809-4140-910E-3A3D77E32FFF}" dateTime="2018-06-05T13:50:10" maxSheetId="2" userName="Астахова Анна Владимировна" r:id="rId475">
    <sheetIdMap count="1">
      <sheetId val="1"/>
    </sheetIdMap>
  </header>
  <header guid="{9E67C387-75B2-40A0-8744-3C3D2E9B0168}" dateTime="2018-06-05T13:52:27" maxSheetId="2" userName="Астахова Анна Владимировна" r:id="rId476" minRId="1132">
    <sheetIdMap count="1">
      <sheetId val="1"/>
    </sheetIdMap>
  </header>
  <header guid="{E032FA0D-B6AE-4C81-BCC3-29F38AEAE9A4}" dateTime="2018-06-05T13:55:12" maxSheetId="2" userName="Астахова Анна Владимировна" r:id="rId477" minRId="1133" maxRId="1134">
    <sheetIdMap count="1">
      <sheetId val="1"/>
    </sheetIdMap>
  </header>
  <header guid="{A8399BED-BAD4-4836-990D-A78FA0441BDC}" dateTime="2018-06-05T13:56:52" maxSheetId="2" userName="Астахова Анна Владимировна" r:id="rId478" minRId="1135">
    <sheetIdMap count="1">
      <sheetId val="1"/>
    </sheetIdMap>
  </header>
  <header guid="{AADAEBAD-49BC-4785-A665-239C5112D932}" dateTime="2018-06-05T14:10:51" maxSheetId="2" userName="Астахова Анна Владимировна" r:id="rId479" minRId="1136">
    <sheetIdMap count="1">
      <sheetId val="1"/>
    </sheetIdMap>
  </header>
  <header guid="{69DA38E8-E2BF-4625-A779-D2D41C5862CF}" dateTime="2018-06-05T14:11:10" maxSheetId="2" userName="Астахова Анна Владимировна" r:id="rId480" minRId="1140">
    <sheetIdMap count="1">
      <sheetId val="1"/>
    </sheetIdMap>
  </header>
  <header guid="{3EDB99C3-97F6-4C37-8A86-16A76B2B277D}" dateTime="2018-06-05T14:11:20" maxSheetId="2" userName="Астахова Анна Владимировна" r:id="rId481" minRId="1141">
    <sheetIdMap count="1">
      <sheetId val="1"/>
    </sheetIdMap>
  </header>
  <header guid="{FEA903A0-9DEA-477F-B79C-9E05D28262C8}" dateTime="2018-06-05T14:11:29" maxSheetId="2" userName="Астахова Анна Владимировна" r:id="rId482" minRId="1142">
    <sheetIdMap count="1">
      <sheetId val="1"/>
    </sheetIdMap>
  </header>
  <header guid="{1F0A8AC6-82A8-4931-B439-6676B4DA02A3}" dateTime="2018-06-05T14:11:43" maxSheetId="2" userName="Астахова Анна Владимировна" r:id="rId483" minRId="1143">
    <sheetIdMap count="1">
      <sheetId val="1"/>
    </sheetIdMap>
  </header>
  <header guid="{5D30C5A2-89AE-4CDF-A490-C7E9B2DB18A5}" dateTime="2018-06-05T14:12:00" maxSheetId="2" userName="Астахова Анна Владимировна" r:id="rId484" minRId="1144">
    <sheetIdMap count="1">
      <sheetId val="1"/>
    </sheetIdMap>
  </header>
  <header guid="{16F4C59F-30C2-49CE-A841-CA6C33594D41}" dateTime="2018-06-05T14:14:09" maxSheetId="2" userName="Астахова Анна Владимировна" r:id="rId485" minRId="1145">
    <sheetIdMap count="1">
      <sheetId val="1"/>
    </sheetIdMap>
  </header>
  <header guid="{BB15B8C5-8E70-402A-92CB-727C816FE5B1}" dateTime="2018-06-05T14:29:52" maxSheetId="2" userName="Астахова Анна Владимировна" r:id="rId486" minRId="1146">
    <sheetIdMap count="1">
      <sheetId val="1"/>
    </sheetIdMap>
  </header>
  <header guid="{41C5C32F-3004-4162-BAA3-2FB7603586E9}" dateTime="2018-06-05T14:38:09" maxSheetId="2" userName="Астахова Анна Владимировна" r:id="rId487" minRId="1147">
    <sheetIdMap count="1">
      <sheetId val="1"/>
    </sheetIdMap>
  </header>
  <header guid="{653A72FE-8AEA-476B-9852-261A6D6D208E}" dateTime="2018-06-05T14:39:30" maxSheetId="2" userName="Астахова Анна Владимировна" r:id="rId488" minRId="1151">
    <sheetIdMap count="1">
      <sheetId val="1"/>
    </sheetIdMap>
  </header>
  <header guid="{7A7480A9-A631-4468-8B4C-1575F9AAF133}" dateTime="2018-06-06T09:28:43" maxSheetId="2" userName="Шулепова Ольга Анатольевна" r:id="rId489" minRId="1152">
    <sheetIdMap count="1">
      <sheetId val="1"/>
    </sheetIdMap>
  </header>
  <header guid="{44206AAE-C2D6-4683-A467-E803B12A1BB4}" dateTime="2018-06-06T09:30:44" maxSheetId="2" userName="Шулепова Ольга Анатольевна" r:id="rId490" minRId="1157">
    <sheetIdMap count="1">
      <sheetId val="1"/>
    </sheetIdMap>
  </header>
  <header guid="{30E2A889-2A43-462A-9D59-B4AA25DBA869}" dateTime="2018-06-06T09:32:40" maxSheetId="2" userName="Шулепова Ольга Анатольевна" r:id="rId491" minRId="1158">
    <sheetIdMap count="1">
      <sheetId val="1"/>
    </sheetIdMap>
  </header>
  <header guid="{4B6C4845-355E-480F-8396-B6E6E618D808}" dateTime="2018-06-06T09:38:00" maxSheetId="2" userName="Шулепова Ольга Анатольевна" r:id="rId492">
    <sheetIdMap count="1">
      <sheetId val="1"/>
    </sheetIdMap>
  </header>
  <header guid="{2F4201F1-0C24-43E5-BAEF-ADC253BC4F32}" dateTime="2018-06-06T10:04:26" maxSheetId="2" userName="Рогожина Ольга Сергеевна" r:id="rId493" minRId="1163">
    <sheetIdMap count="1">
      <sheetId val="1"/>
    </sheetIdMap>
  </header>
  <header guid="{AA38049D-D5BF-4078-AE19-B555F5F5ABB5}" dateTime="2018-06-06T10:11:18" maxSheetId="2" userName="Рогожина Ольга Сергеевна" r:id="rId494">
    <sheetIdMap count="1">
      <sheetId val="1"/>
    </sheetIdMap>
  </header>
  <header guid="{0A04D709-8AD5-46C0-8C6F-B263D21754D1}" dateTime="2018-06-06T10:30:25" maxSheetId="2" userName="Рогожина Ольга Сергеевна" r:id="rId495" minRId="1170">
    <sheetIdMap count="1">
      <sheetId val="1"/>
    </sheetIdMap>
  </header>
  <header guid="{B95E74BE-52E2-46FD-8258-CF9F88D191EE}" dateTime="2018-06-06T10:59:26" maxSheetId="2" userName="Залецкая Ольга Генадьевна" r:id="rId496" minRId="1174">
    <sheetIdMap count="1">
      <sheetId val="1"/>
    </sheetIdMap>
  </header>
  <header guid="{EACA3FC6-90D5-4959-B19A-7DE698962FEA}" dateTime="2018-06-06T11:01:50" maxSheetId="2" userName="Залецкая Ольга Генадьевна" r:id="rId497" minRId="1175">
    <sheetIdMap count="1">
      <sheetId val="1"/>
    </sheetIdMap>
  </header>
  <header guid="{8FBD16EA-34DB-485E-B5C0-557A54920B8F}" dateTime="2018-06-06T11:11:27" maxSheetId="2" userName="Астахова Анна Владимировна" r:id="rId498" minRId="1176">
    <sheetIdMap count="1">
      <sheetId val="1"/>
    </sheetIdMap>
  </header>
  <header guid="{8968B2D8-4170-42EB-98EC-3B31F1C667CE}" dateTime="2018-06-06T11:15:24" maxSheetId="2" userName="Астахова Анна Владимировна" r:id="rId499" minRId="1177">
    <sheetIdMap count="1">
      <sheetId val="1"/>
    </sheetIdMap>
  </header>
  <header guid="{1C46894E-616C-4007-9731-BD7F8F728875}" dateTime="2018-06-06T11:17:08" maxSheetId="2" userName="Астахова Анна Владимировна" r:id="rId500" minRId="1178">
    <sheetIdMap count="1">
      <sheetId val="1"/>
    </sheetIdMap>
  </header>
  <header guid="{E6832224-BCE8-4A7E-8D0A-22E8C8716F7E}" dateTime="2018-06-06T11:20:34" maxSheetId="2" userName="Астахова Анна Владимировна" r:id="rId501" minRId="1179">
    <sheetIdMap count="1">
      <sheetId val="1"/>
    </sheetIdMap>
  </header>
  <header guid="{2B029EE2-D5F8-4EFC-8774-21CE8BC3FA85}" dateTime="2018-06-06T11:28:12" maxSheetId="2" userName="Астахова Анна Владимировна" r:id="rId502" minRId="1183">
    <sheetIdMap count="1">
      <sheetId val="1"/>
    </sheetIdMap>
  </header>
  <header guid="{E2092BE4-ECB4-46CE-97CE-63CA7E72AE66}" dateTime="2018-06-06T11:29:56" maxSheetId="2" userName="Астахова Анна Владимировна" r:id="rId503" minRId="1184">
    <sheetIdMap count="1">
      <sheetId val="1"/>
    </sheetIdMap>
  </header>
  <header guid="{12B6B606-8D46-48A0-988A-6775DD933608}" dateTime="2018-06-06T11:33:45" maxSheetId="2" userName="Астахова Анна Владимировна" r:id="rId504" minRId="1185">
    <sheetIdMap count="1">
      <sheetId val="1"/>
    </sheetIdMap>
  </header>
  <header guid="{0C8F7820-A50F-4EAD-A7EF-6AF7897BA7A9}" dateTime="2018-06-06T11:37:27" maxSheetId="2" userName="Астахова Анна Владимировна" r:id="rId505" minRId="1189">
    <sheetIdMap count="1">
      <sheetId val="1"/>
    </sheetIdMap>
  </header>
  <header guid="{7DFA10DD-346F-4221-854B-2AD28C5B306D}" dateTime="2018-06-06T13:01:06" maxSheetId="2" userName="Рогожина Ольга Сергеевна" r:id="rId506" minRId="1190">
    <sheetIdMap count="1">
      <sheetId val="1"/>
    </sheetIdMap>
  </header>
  <header guid="{36F35770-ECF9-41B5-A958-1F2236E4DF7F}" dateTime="2018-06-06T13:09:24" maxSheetId="2" userName="Залецкая Ольга Генадьевна" r:id="rId507" minRId="1191">
    <sheetIdMap count="1">
      <sheetId val="1"/>
    </sheetIdMap>
  </header>
  <header guid="{01C1D4DC-29D1-44C5-BCBC-5E27F8221E52}" dateTime="2018-06-06T13:14:41" maxSheetId="2" userName="Рогожина Ольга Сергеевна" r:id="rId508" minRId="1192">
    <sheetIdMap count="1">
      <sheetId val="1"/>
    </sheetIdMap>
  </header>
  <header guid="{F559DEC1-2301-4232-B873-1EA39232225D}" dateTime="2018-06-06T13:16:58" maxSheetId="2" userName="Рогожина Ольга Сергеевна" r:id="rId509" minRId="1193" maxRId="1194">
    <sheetIdMap count="1">
      <sheetId val="1"/>
    </sheetIdMap>
  </header>
  <header guid="{144FE165-9E09-48D5-ABBA-60F76E691399}" dateTime="2018-06-06T13:37:48" maxSheetId="2" userName="Рогожина Ольга Сергеевна" r:id="rId510">
    <sheetIdMap count="1">
      <sheetId val="1"/>
    </sheetIdMap>
  </header>
  <header guid="{4EA7BFBC-FAB5-494F-BCC5-69AA9367EE46}" dateTime="2018-06-06T15:45:15" maxSheetId="2" userName="Перевощикова Анна Васильевна" r:id="rId511" minRId="1198">
    <sheetIdMap count="1">
      <sheetId val="1"/>
    </sheetIdMap>
  </header>
  <header guid="{71A69654-88B8-4163-B075-17A78425F41B}" dateTime="2018-06-06T15:45:33" maxSheetId="2" userName="Перевощикова Анна Васильевна" r:id="rId512" minRId="1199">
    <sheetIdMap count="1">
      <sheetId val="1"/>
    </sheetIdMap>
  </header>
  <header guid="{5C1E2DC8-0E8C-4B84-8BDD-9F5ABC373A46}" dateTime="2018-06-06T15:52:26" maxSheetId="2" userName="Перевощикова Анна Васильевна" r:id="rId513" minRId="1200">
    <sheetIdMap count="1">
      <sheetId val="1"/>
    </sheetIdMap>
  </header>
  <header guid="{AC093610-5C69-4385-AF71-2AC3275933DA}" dateTime="2018-06-06T16:16:39" maxSheetId="2" userName="Шулепова Ольга Анатольевна" r:id="rId514" minRId="1201">
    <sheetIdMap count="1">
      <sheetId val="1"/>
    </sheetIdMap>
  </header>
  <header guid="{4B331AB7-96A6-443F-92D0-AC88E0E4AD35}" dateTime="2018-06-06T16:37:53" maxSheetId="2" userName="Шулепова Ольга Анатольевна" r:id="rId515" minRId="1206">
    <sheetIdMap count="1">
      <sheetId val="1"/>
    </sheetIdMap>
  </header>
  <header guid="{7CC54BB2-0F2C-4DFD-83D2-F713F01CE5E2}" dateTime="2018-06-06T16:38:50" maxSheetId="2" userName="Шулепова Ольга Анатольевна" r:id="rId516" minRId="1211">
    <sheetIdMap count="1">
      <sheetId val="1"/>
    </sheetIdMap>
  </header>
  <header guid="{E3326EC8-AA2F-491F-8613-3B6FB67C06AF}" dateTime="2018-06-06T16:42:05" maxSheetId="2" userName="Шулепова Ольга Анатольевна" r:id="rId517">
    <sheetIdMap count="1">
      <sheetId val="1"/>
    </sheetIdMap>
  </header>
  <header guid="{422C167F-4814-4BA7-9258-79A97E8BCBA0}" dateTime="2018-06-08T09:15:53" maxSheetId="2" userName="Маганёва Екатерина Николаевна" r:id="rId518" minRId="1220">
    <sheetIdMap count="1">
      <sheetId val="1"/>
    </sheetIdMap>
  </header>
  <header guid="{0A7EDBBA-170C-4A9B-B5B9-B19567307594}" dateTime="2018-06-25T10:10:40" maxSheetId="2" userName="Вершинина Мария Игоревна" r:id="rId519" minRId="1224" maxRId="159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95" sId="1" quotePrefix="1">
    <oc r="E5" t="inlineStr">
      <is>
        <t>на 01.05.2018</t>
      </is>
    </oc>
    <nc r="E5" t="inlineStr">
      <is>
        <t>на 01.06.2018</t>
      </is>
    </nc>
  </rcc>
  <rfmt sheetId="1" sqref="A15:J193" start="0" length="2147483647">
    <dxf>
      <font>
        <color rgb="FFFF0000"/>
      </font>
    </dxf>
  </rfmt>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3" sId="1" quotePrefix="1">
    <o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01.05.2017 года</t>
      </is>
    </oc>
    <n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01.06.2017 года</t>
      </is>
    </nc>
  </rcc>
  <rcv guid="{BEA0FDBA-BB07-4C19-8BBD-5E57EE395C09}" action="delete"/>
  <rdn rId="0" localSheetId="1" customView="1" name="Z_BEA0FDBA_BB07_4C19_8BBD_5E57EE395C09_.wvu.PrintArea" hidden="1" oldHidden="1">
    <formula>'на 01.05.2018'!$A$1:$J$195</formula>
    <oldFormula>'на 01.05.2018'!$A$1:$J$195</oldFormula>
  </rdn>
  <rdn rId="0" localSheetId="1" customView="1" name="Z_BEA0FDBA_BB07_4C19_8BBD_5E57EE395C09_.wvu.PrintTitles" hidden="1" oldHidden="1">
    <formula>'на 01.05.2018'!$5:$8</formula>
    <oldFormula>'на 01.05.2018'!$5:$8</oldFormula>
  </rdn>
  <rdn rId="0" localSheetId="1" customView="1" name="Z_BEA0FDBA_BB07_4C19_8BBD_5E57EE395C09_.wvu.FilterData" hidden="1" oldHidden="1">
    <formula>'на 01.05.2018'!$A$7:$J$397</formula>
    <oldFormula>'на 01.05.2018'!$A$7:$J$397</oldFormula>
  </rdn>
  <rcv guid="{BEA0FDBA-BB07-4C19-8BBD-5E57EE395C09}" action="add"/>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1"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t>
        </r>
        <r>
          <rPr>
            <u/>
            <sz val="18"/>
            <color theme="1"/>
            <rFont val="Times New Roman"/>
            <family val="2"/>
            <charset val="204"/>
          </rPr>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t>
        </r>
        <r>
          <rPr>
            <u/>
            <sz val="18"/>
            <color theme="1"/>
            <rFont val="Times New Roman"/>
            <family val="2"/>
            <charset val="204"/>
          </rPr>
          <t/>
        </r>
      </is>
    </nc>
  </rcc>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2"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cv guid="{67ADFAE6-A9AF-44D7-8539-93CD0F6B7849}" action="delete"/>
  <rdn rId="0" localSheetId="1" customView="1" name="Z_67ADFAE6_A9AF_44D7_8539_93CD0F6B7849_.wvu.PrintArea" hidden="1" oldHidden="1">
    <formula>'на 01.05.2018'!$A$1:$J$195</formula>
    <oldFormula>'на 01.05.2018'!$A$1:$J$195</oldFormula>
  </rdn>
  <rdn rId="0" localSheetId="1" customView="1" name="Z_67ADFAE6_A9AF_44D7_8539_93CD0F6B7849_.wvu.PrintTitles" hidden="1" oldHidden="1">
    <formula>'на 01.05.2018'!$5:$8</formula>
    <oldFormula>'на 01.05.2018'!$5:$8</oldFormula>
  </rdn>
  <rdn rId="0" localSheetId="1" customView="1" name="Z_67ADFAE6_A9AF_44D7_8539_93CD0F6B7849_.wvu.Rows" hidden="1" oldHidden="1">
    <formula>'на 01.05.2018'!$19:$20,'на 01.05.2018'!$27:$28,'на 01.05.2018'!$34:$35,'на 01.05.2018'!$41:$42,'на 01.05.2018'!$47:$48,'на 01.05.2018'!$52:$54,'на 01.05.2018'!$56:$56,'на 01.05.2018'!$58:$60,'на 01.05.2018'!$66:$67,'на 01.05.2018'!$72:$73,'на 01.05.2018'!$78:$79,'на 01.05.2018'!$84:$85,'на 01.05.2018'!$90:$91,'на 01.05.2018'!$96:$97,'на 01.05.2018'!$102:$103,'на 01.05.2018'!$108:$109,'на 01.05.2018'!$114:$115,'на 01.05.2018'!$120:$121,'на 01.05.2018'!$126:$127,'на 01.05.2018'!$132:$133,'на 01.05.2018'!$138:$139,'на 01.05.2018'!$145:$146,'на 01.05.2018'!$153:$153,'на 01.05.2018'!$155:$159,'на 01.05.2018'!$164:$165,'на 01.05.2018'!$171:$171,'на 01.05.2018'!$177:$178,'на 01.05.2018'!$181:$185,'на 01.05.2018'!$193:$193</formula>
    <oldFormula>'на 01.05.2018'!$19:$20,'на 01.05.2018'!$27:$28,'на 01.05.2018'!$34:$35,'на 01.05.2018'!$41:$42,'на 01.05.2018'!$47:$48,'на 01.05.2018'!$52:$54,'на 01.05.2018'!$56:$56,'на 01.05.2018'!$58:$60,'на 01.05.2018'!$66:$67,'на 01.05.2018'!$72:$73,'на 01.05.2018'!$78:$79,'на 01.05.2018'!$84:$85,'на 01.05.2018'!$90:$91,'на 01.05.2018'!$96:$97,'на 01.05.2018'!$102:$103,'на 01.05.2018'!$108:$109,'на 01.05.2018'!$114:$115,'на 01.05.2018'!$120:$121,'на 01.05.2018'!$126:$127,'на 01.05.2018'!$132:$133,'на 01.05.2018'!$138:$139,'на 01.05.2018'!$145:$146,'на 01.05.2018'!$153:$153,'на 01.05.2018'!$155:$159,'на 01.05.2018'!$164:$165,'на 01.05.2018'!$171:$171,'на 01.05.2018'!$177:$178,'на 01.05.2018'!$181:$185,'на 01.05.2018'!$193:$193</oldFormula>
  </rdn>
  <rdn rId="0" localSheetId="1" customView="1" name="Z_67ADFAE6_A9AF_44D7_8539_93CD0F6B7849_.wvu.FilterData" hidden="1" oldHidden="1">
    <formula>'на 01.05.2018'!$A$7:$J$397</formula>
    <oldFormula>'на 01.05.2018'!$A$7:$J$397</oldFormula>
  </rdn>
  <rcv guid="{67ADFAE6-A9AF-44D7-8539-93CD0F6B7849}" action="add"/>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7" sId="1" odxf="1" dxf="1">
    <o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Расходы запланированы на 4 квартал 2018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реализованы в полном объеме.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66,08 тыс.руб., оплата - декабрь 2018.
</t>
        </r>
        <r>
          <rPr>
            <sz val="16"/>
            <color rgb="FFFF0000"/>
            <rFont val="Times New Roman"/>
            <family val="2"/>
            <charset val="204"/>
          </rPr>
          <t xml:space="preserve">
</t>
        </r>
        <r>
          <rPr>
            <u/>
            <sz val="18"/>
            <rFont val="Times New Roman"/>
            <family val="2"/>
            <charset val="204"/>
          </rPr>
          <t/>
        </r>
      </is>
    </oc>
    <n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использованы в полном объеме.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66,08 тыс.руб., оплата - декабрь 2018.
</t>
        </r>
        <r>
          <rPr>
            <sz val="16"/>
            <color rgb="FFFF0000"/>
            <rFont val="Times New Roman"/>
            <family val="2"/>
            <charset val="204"/>
          </rPr>
          <t xml:space="preserve">
</t>
        </r>
        <r>
          <rPr>
            <u/>
            <sz val="18"/>
            <rFont val="Times New Roman"/>
            <family val="2"/>
            <charset val="204"/>
          </rPr>
          <t/>
        </r>
      </is>
    </nc>
    <odxf>
      <font>
        <sz val="16"/>
        <color rgb="FFFF0000"/>
      </font>
    </odxf>
    <ndxf>
      <font>
        <sz val="16"/>
        <color rgb="FFFF0000"/>
      </font>
    </ndxf>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8" sId="1">
    <oc r="J110"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01.06.2018 участниками мероприятия числится 55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3 606 876 руб., 1 молодой семье отказано в выдаче Свидетельства по причине утраты права на получение социальной выплаты.                                                                                             
    </t>
      </is>
    </oc>
    <nc r="J110"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01.06.2018 участниками мероприятия числится 55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3 606 876 руб., 1 молодой семье отказано в выдаче Свидетельства по причине утраты права на получение социальной выплаты.                                                                                             
    </t>
      </is>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01.05.2018'!$A$1:$J$195</formula>
    <oldFormula>'на 01.05.2018'!$A$1:$J$195</oldFormula>
  </rdn>
  <rdn rId="0" localSheetId="1" customView="1" name="Z_67ADFAE6_A9AF_44D7_8539_93CD0F6B7849_.wvu.PrintTitles" hidden="1" oldHidden="1">
    <formula>'на 01.05.2018'!$5:$8</formula>
    <oldFormula>'на 01.05.2018'!$5:$8</oldFormula>
  </rdn>
  <rdn rId="0" localSheetId="1" customView="1" name="Z_67ADFAE6_A9AF_44D7_8539_93CD0F6B7849_.wvu.Rows" hidden="1" oldHidden="1">
    <formula>'на 01.05.2018'!$19:$20,'на 01.05.2018'!$27:$28,'на 01.05.2018'!$34:$35,'на 01.05.2018'!$41:$42,'на 01.05.2018'!$47:$48,'на 01.05.2018'!$52:$54,'на 01.05.2018'!$56:$56,'на 01.05.2018'!$58:$60,'на 01.05.2018'!$66:$67,'на 01.05.2018'!$72:$73,'на 01.05.2018'!$78:$79,'на 01.05.2018'!$84:$85,'на 01.05.2018'!$90:$91,'на 01.05.2018'!$96:$97,'на 01.05.2018'!$102:$103,'на 01.05.2018'!$108:$109,'на 01.05.2018'!$114:$115,'на 01.05.2018'!$120:$121,'на 01.05.2018'!$126:$127,'на 01.05.2018'!$132:$133,'на 01.05.2018'!$138:$139,'на 01.05.2018'!$145:$146,'на 01.05.2018'!$153:$153,'на 01.05.2018'!$155:$159,'на 01.05.2018'!$164:$165,'на 01.05.2018'!$171:$171,'на 01.05.2018'!$177:$178,'на 01.05.2018'!$181:$185,'на 01.05.2018'!$193:$193</formula>
    <oldFormula>'на 01.05.2018'!$19:$20,'на 01.05.2018'!$27:$28,'на 01.05.2018'!$34:$35,'на 01.05.2018'!$41:$42,'на 01.05.2018'!$47:$48,'на 01.05.2018'!$52:$54,'на 01.05.2018'!$56:$56,'на 01.05.2018'!$58:$60,'на 01.05.2018'!$66:$67,'на 01.05.2018'!$72:$73,'на 01.05.2018'!$78:$79,'на 01.05.2018'!$84:$85,'на 01.05.2018'!$90:$91,'на 01.05.2018'!$96:$97,'на 01.05.2018'!$102:$103,'на 01.05.2018'!$108:$109,'на 01.05.2018'!$114:$115,'на 01.05.2018'!$120:$121,'на 01.05.2018'!$126:$127,'на 01.05.2018'!$132:$133,'на 01.05.2018'!$138:$139,'на 01.05.2018'!$145:$146,'на 01.05.2018'!$153:$153,'на 01.05.2018'!$155:$159,'на 01.05.2018'!$164:$165,'на 01.05.2018'!$171:$171,'на 01.05.2018'!$177:$178,'на 01.05.2018'!$181:$185,'на 01.05.2018'!$193:$193</oldFormula>
  </rdn>
  <rdn rId="0" localSheetId="1" customView="1" name="Z_67ADFAE6_A9AF_44D7_8539_93CD0F6B7849_.wvu.FilterData" hidden="1" oldHidden="1">
    <formula>'на 01.05.2018'!$A$7:$J$397</formula>
    <oldFormula>'на 01.05.2018'!$A$7:$J$397</oldFormula>
  </rdn>
  <rcv guid="{67ADFAE6-A9AF-44D7-8539-93CD0F6B7849}" action="add"/>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8" sId="1">
    <oc r="J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t>
        </r>
        <r>
          <rPr>
            <sz val="16"/>
            <color rgb="FFFF0000"/>
            <rFont val="Times New Roman"/>
            <family val="1"/>
            <charset val="204"/>
          </rPr>
          <t>64 357,16 рублей.</t>
        </r>
        <r>
          <rPr>
            <sz val="16"/>
            <rFont val="Times New Roman"/>
            <family val="1"/>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 78 800,00 рублей. </t>
        </r>
      </is>
    </oc>
    <nc r="J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80 448,50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 78 800,00 рублей. </t>
        </r>
      </is>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9"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t>
        </r>
        <r>
          <rPr>
            <u/>
            <sz val="18"/>
            <color theme="1"/>
            <rFont val="Times New Roman"/>
            <family val="2"/>
            <charset val="204"/>
          </rPr>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В рамках реализации государственной программы запланировано  проведение  городского молодежного проекта "Среда Обитания" (Проведение игры КВН на Кубок Главы города, Фестиваль КВН),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is>
    </nc>
  </rcc>
  <rcv guid="{13BE7114-35DF-4699-8779-61985C68F6C3}" action="delete"/>
  <rdn rId="0" localSheetId="1" customView="1" name="Z_13BE7114_35DF_4699_8779_61985C68F6C3_.wvu.PrintArea" hidden="1" oldHidden="1">
    <formula>'на 01.05.2018'!$A$1:$J$196</formula>
    <oldFormula>'на 01.05.2018'!$A$1:$J$196</oldFormula>
  </rdn>
  <rdn rId="0" localSheetId="1" customView="1" name="Z_13BE7114_35DF_4699_8779_61985C68F6C3_.wvu.PrintTitles" hidden="1" oldHidden="1">
    <formula>'на 01.05.2018'!$5:$8</formula>
    <oldFormula>'на 01.05.2018'!$5:$8</oldFormula>
  </rdn>
  <rdn rId="0" localSheetId="1" customView="1" name="Z_13BE7114_35DF_4699_8779_61985C68F6C3_.wvu.FilterData" hidden="1" oldHidden="1">
    <formula>'на 01.05.2018'!$A$7:$J$397</formula>
    <oldFormula>'на 01.05.2018'!$A$7:$J$397</oldFormula>
  </rdn>
  <rcv guid="{13BE7114-35DF-4699-8779-61985C68F6C3}" action="add"/>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3"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В рамках реализации государственной программы запланировано  проведение  городского молодежного проекта "Среда Обитания" (Проведение игры КВН на Кубок Главы города, Фестиваль КВН),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is>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4"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is>
    </nc>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5"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Проведено городское мероприятие в рамках городского молодежного проекта "Среда обитания" фестиваль КВН. Освоение средств планируется в течение 2018 года.                                                                                                   
</t>
        </r>
      </is>
    </nc>
  </rcc>
  <rcv guid="{13BE7114-35DF-4699-8779-61985C68F6C3}" action="delete"/>
  <rdn rId="0" localSheetId="1" customView="1" name="Z_13BE7114_35DF_4699_8779_61985C68F6C3_.wvu.PrintArea" hidden="1" oldHidden="1">
    <formula>'на 01.05.2018'!$A$1:$J$196</formula>
    <oldFormula>'на 01.05.2018'!$A$1:$J$196</oldFormula>
  </rdn>
  <rdn rId="0" localSheetId="1" customView="1" name="Z_13BE7114_35DF_4699_8779_61985C68F6C3_.wvu.PrintTitles" hidden="1" oldHidden="1">
    <formula>'на 01.05.2018'!$5:$8</formula>
    <oldFormula>'на 01.05.2018'!$5:$8</oldFormula>
  </rdn>
  <rdn rId="0" localSheetId="1" customView="1" name="Z_13BE7114_35DF_4699_8779_61985C68F6C3_.wvu.FilterData" hidden="1" oldHidden="1">
    <formula>'на 01.05.2018'!$A$7:$J$397</formula>
    <oldFormula>'на 01.05.2018'!$A$7:$J$397</oldFormula>
  </rdn>
  <rcv guid="{13BE7114-35DF-4699-8779-61985C68F6C3}"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01.05.2018'!$A$1:$J$195</formula>
    <oldFormula>'на 01.05.2018'!$A$1:$J$195</oldFormula>
  </rdn>
  <rdn rId="0" localSheetId="1" customView="1" name="Z_BEA0FDBA_BB07_4C19_8BBD_5E57EE395C09_.wvu.PrintTitles" hidden="1" oldHidden="1">
    <formula>'на 01.05.2018'!$5:$8</formula>
    <oldFormula>'на 01.05.2018'!$5:$8</oldFormula>
  </rdn>
  <rdn rId="0" localSheetId="1" customView="1" name="Z_BEA0FDBA_BB07_4C19_8BBD_5E57EE395C09_.wvu.FilterData" hidden="1" oldHidden="1">
    <formula>'на 01.05.2018'!$A$7:$J$397</formula>
    <oldFormula>'на 01.05.2018'!$A$7:$J$397</oldFormula>
  </rdn>
  <rcv guid="{BEA0FDBA-BB07-4C19-8BBD-5E57EE395C09}" action="add"/>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9"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Проведено городское мероприятие в рамках городского молодежного проекта "Среда обитания" фестиваль КВН. Освоение средств планируется в течение 2018 года.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Проведено городское мероприятие в рамках молодежного проекта "Среда обитания" фестиваль КВН. Освоение средств планируется в течение 2018 года.                                                                                                   
</t>
        </r>
      </is>
    </nc>
  </rcc>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0"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01.06.2018 года по работникам муниципальных учреждений культуры составило 71 774,00 рублей.                                             
  </t>
        </r>
        <r>
          <rPr>
            <sz val="16"/>
            <color rgb="FFFF0000"/>
            <rFont val="Times New Roman"/>
            <family val="2"/>
            <charset val="204"/>
          </rPr>
          <t xml:space="preserve">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01.06.2018 года по работникам муниципальных учреждений культуры составило 71 774,00 рублей.                                             
  </t>
        </r>
        <r>
          <rPr>
            <sz val="16"/>
            <color rgb="FFFF0000"/>
            <rFont val="Times New Roman"/>
            <family val="2"/>
            <charset val="204"/>
          </rPr>
          <t xml:space="preserve">
</t>
        </r>
        <r>
          <rPr>
            <u/>
            <sz val="20"/>
            <rFont val="Times New Roman"/>
            <family val="1"/>
            <charset val="204"/>
          </rPr>
          <t/>
        </r>
      </is>
    </nc>
  </rcc>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1"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 развитие инновационного и молодежного предпринимательства.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 развитие инновационного и молодежного предпринимательства.
          Проведен ежегодный городской конкурс "Предприниматель года".
</t>
        </r>
      </is>
    </nc>
  </rcc>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2"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t>
        </r>
        <r>
          <rPr>
            <sz val="16"/>
            <rFont val="Times New Roman"/>
            <family val="1"/>
            <charset val="204"/>
          </rPr>
          <t xml:space="preserve">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Проведено городское мероприятие в рамках молодежного проекта "Среда обитания" фестиваль КВН. Освоение средств планируется в течение 2018 года.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Проведено городское мероприятие в рамках молодежного проекта "Среда обитания" фестиваль КВН. Освоение средств планируется в течение 2018 года.                                                                                                   
</t>
        </r>
      </is>
    </nc>
  </rcc>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3"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Проведено городское мероприятие в рамках молодежного проекта "Среда обитания" фестиваль КВН. Освоение средств планируется в течение 2018 года.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t>
        </r>
        <r>
          <rPr>
            <sz val="16"/>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Проведено городское мероприятие в рамках молодежного проекта "Среда обитания" фестиваль КВН. Освоение средств планируется в течение 2018 года.                                                                                                   
</t>
        </r>
      </is>
    </nc>
  </rcc>
  <rcc rId="1194"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 развитие инновационного и молодежного предпринимательства.
          Проведен ежегодный городской конкурс "Предприниматель года".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 развитие инновационного и молодежного предпринимательства.
          В мае проведен ежегодный городской конкурс "Предприниматель года".
</t>
        </r>
      </is>
    </nc>
  </rcc>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01.05.2018'!$A$1:$J$195</formula>
    <oldFormula>'на 01.05.2018'!$A$1:$J$195</oldFormula>
  </rdn>
  <rdn rId="0" localSheetId="1" customView="1" name="Z_BEA0FDBA_BB07_4C19_8BBD_5E57EE395C09_.wvu.PrintTitles" hidden="1" oldHidden="1">
    <formula>'на 01.05.2018'!$5:$8</formula>
    <oldFormula>'на 01.05.2018'!$5:$8</oldFormula>
  </rdn>
  <rdn rId="0" localSheetId="1" customView="1" name="Z_BEA0FDBA_BB07_4C19_8BBD_5E57EE395C09_.wvu.FilterData" hidden="1" oldHidden="1">
    <formula>'на 01.05.2018'!$A$7:$J$397</formula>
    <oldFormula>'на 01.05.2018'!$A$7:$J$397</oldFormula>
  </rdn>
  <rcv guid="{BEA0FDBA-BB07-4C19-8BBD-5E57EE395C09}" action="add"/>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8" sId="1">
    <o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направлены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средств планируется до конца 2018 года.</t>
        </r>
      </is>
    </oc>
    <n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заключены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Освоение денежных средств планируется в сентябре - октябре 2018 года.      
Кроме того, денежные средства будут направлены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средств планируется до конца 2018 года.</t>
        </r>
      </is>
    </nc>
  </rcc>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9" sId="1">
    <o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заключены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Освоение денежных средств планируется в сентябре - октябре 2018 года.      
Кроме того, денежные средства будут направлены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средств планируется до конца 2018 года.</t>
        </r>
      </is>
    </oc>
    <n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Освоение денежных средств планируется в сентябре - октябре 2018 года.      
Кроме того, денежные средства будут направлены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средств планируется до конца 2018 года.</t>
        </r>
      </is>
    </nc>
  </rcc>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0" sId="1">
    <o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Освоение денежных средств планируется в сентябре - октябре 2018 года.      
Кроме того, денежные средства будут направлены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средств планируется до конца 2018 года.</t>
        </r>
      </is>
    </oc>
    <n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направлены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денежных средств планируется в сентябре - октябре 2018 года.      </t>
        </r>
      </is>
    </nc>
  </rcc>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1" sId="1">
    <o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использованы в полном объеме.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Запланированы расходы на оплату труда и начисления на выплаты по оплате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sz val="16"/>
            <color rgb="FFFF0000"/>
            <rFont val="Times New Roman"/>
            <family val="2"/>
            <charset val="204"/>
          </rPr>
          <t xml:space="preserve">
</t>
        </r>
        <r>
          <rPr>
            <u/>
            <sz val="18"/>
            <rFont val="Times New Roman"/>
            <family val="2"/>
            <charset val="204"/>
          </rPr>
          <t/>
        </r>
      </is>
    </oc>
    <n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использованы в полном объеме.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sz val="16"/>
            <color rgb="FFFF0000"/>
            <rFont val="Times New Roman"/>
            <family val="2"/>
            <charset val="204"/>
          </rPr>
          <t xml:space="preserve">
</t>
        </r>
        <r>
          <rPr>
            <u/>
            <sz val="18"/>
            <rFont val="Times New Roman"/>
            <family val="2"/>
            <charset val="204"/>
          </rPr>
          <t/>
        </r>
      </is>
    </nc>
  </rcc>
  <rcv guid="{67ADFAE6-A9AF-44D7-8539-93CD0F6B7849}" action="delete"/>
  <rdn rId="0" localSheetId="1" customView="1" name="Z_67ADFAE6_A9AF_44D7_8539_93CD0F6B7849_.wvu.PrintArea" hidden="1" oldHidden="1">
    <formula>'на 01.05.2018'!$A$1:$J$195</formula>
    <oldFormula>'на 01.05.2018'!$A$1:$J$195</oldFormula>
  </rdn>
  <rdn rId="0" localSheetId="1" customView="1" name="Z_67ADFAE6_A9AF_44D7_8539_93CD0F6B7849_.wvu.PrintTitles" hidden="1" oldHidden="1">
    <formula>'на 01.05.2018'!$5:$8</formula>
    <oldFormula>'на 01.05.2018'!$5:$8</oldFormula>
  </rdn>
  <rdn rId="0" localSheetId="1" customView="1" name="Z_67ADFAE6_A9AF_44D7_8539_93CD0F6B7849_.wvu.Rows" hidden="1" oldHidden="1">
    <formula>'на 01.05.2018'!$19:$20,'на 01.05.2018'!$27:$28,'на 01.05.2018'!$34:$35,'на 01.05.2018'!$41:$42,'на 01.05.2018'!$47:$48,'на 01.05.2018'!$52:$54,'на 01.05.2018'!$56:$56,'на 01.05.2018'!$58:$60,'на 01.05.2018'!$66:$67,'на 01.05.2018'!$72:$73,'на 01.05.2018'!$78:$79,'на 01.05.2018'!$84:$85,'на 01.05.2018'!$90:$91,'на 01.05.2018'!$96:$97,'на 01.05.2018'!$102:$103,'на 01.05.2018'!$108:$109,'на 01.05.2018'!$114:$115,'на 01.05.2018'!$120:$121,'на 01.05.2018'!$126:$127,'на 01.05.2018'!$132:$133,'на 01.05.2018'!$138:$139,'на 01.05.2018'!$145:$146,'на 01.05.2018'!$153:$153,'на 01.05.2018'!$155:$159,'на 01.05.2018'!$164:$165,'на 01.05.2018'!$171:$171,'на 01.05.2018'!$177:$178,'на 01.05.2018'!$181:$185,'на 01.05.2018'!$193:$193</formula>
    <oldFormula>'на 01.05.2018'!$19:$20,'на 01.05.2018'!$27:$28,'на 01.05.2018'!$34:$35,'на 01.05.2018'!$41:$42,'на 01.05.2018'!$47:$48,'на 01.05.2018'!$52:$54,'на 01.05.2018'!$56:$56,'на 01.05.2018'!$58:$60,'на 01.05.2018'!$66:$67,'на 01.05.2018'!$72:$73,'на 01.05.2018'!$78:$79,'на 01.05.2018'!$84:$85,'на 01.05.2018'!$90:$91,'на 01.05.2018'!$96:$97,'на 01.05.2018'!$102:$103,'на 01.05.2018'!$108:$109,'на 01.05.2018'!$114:$115,'на 01.05.2018'!$120:$121,'на 01.05.2018'!$126:$127,'на 01.05.2018'!$132:$133,'на 01.05.2018'!$138:$139,'на 01.05.2018'!$145:$146,'на 01.05.2018'!$153:$153,'на 01.05.2018'!$155:$159,'на 01.05.2018'!$164:$165,'на 01.05.2018'!$171:$171,'на 01.05.2018'!$177:$178,'на 01.05.2018'!$181:$185,'на 01.05.2018'!$193:$193</oldFormula>
  </rdn>
  <rdn rId="0" localSheetId="1" customView="1" name="Z_67ADFAE6_A9AF_44D7_8539_93CD0F6B7849_.wvu.FilterData" hidden="1" oldHidden="1">
    <formula>'на 01.05.2018'!$A$7:$J$397</formula>
    <oldFormula>'на 01.05.2018'!$A$7:$J$397</oldFormula>
  </rdn>
  <rcv guid="{67ADFAE6-A9AF-44D7-8539-93CD0F6B7849}"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0" sId="1">
    <o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использованы в полном объеме.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66,08 тыс.руб., оплата - декабрь 2018.
</t>
        </r>
        <r>
          <rPr>
            <sz val="16"/>
            <color rgb="FFFF0000"/>
            <rFont val="Times New Roman"/>
            <family val="2"/>
            <charset val="204"/>
          </rPr>
          <t xml:space="preserve">
</t>
        </r>
        <r>
          <rPr>
            <u/>
            <sz val="18"/>
            <rFont val="Times New Roman"/>
            <family val="2"/>
            <charset val="204"/>
          </rPr>
          <t/>
        </r>
      </is>
    </oc>
    <n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Расходы запланированы на 4 квартал 2018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использованы в полном объеме.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Запланированы расходы на оплату труда и начисления на выплаты по оплате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sz val="16"/>
            <color rgb="FFFF0000"/>
            <rFont val="Times New Roman"/>
            <family val="2"/>
            <charset val="204"/>
          </rPr>
          <t xml:space="preserve">
</t>
        </r>
        <r>
          <rPr>
            <u/>
            <sz val="18"/>
            <rFont val="Times New Roman"/>
            <family val="2"/>
            <charset val="204"/>
          </rPr>
          <t/>
        </r>
      </is>
    </nc>
  </rcc>
  <rcv guid="{BEA0FDBA-BB07-4C19-8BBD-5E57EE395C09}" action="delete"/>
  <rdn rId="0" localSheetId="1" customView="1" name="Z_BEA0FDBA_BB07_4C19_8BBD_5E57EE395C09_.wvu.PrintArea" hidden="1" oldHidden="1">
    <formula>'на 01.05.2018'!$A$1:$J$195</formula>
    <oldFormula>'на 01.05.2018'!$A$1:$J$195</oldFormula>
  </rdn>
  <rdn rId="0" localSheetId="1" customView="1" name="Z_BEA0FDBA_BB07_4C19_8BBD_5E57EE395C09_.wvu.PrintTitles" hidden="1" oldHidden="1">
    <formula>'на 01.05.2018'!$5:$8</formula>
    <oldFormula>'на 01.05.2018'!$5:$8</oldFormula>
  </rdn>
  <rdn rId="0" localSheetId="1" customView="1" name="Z_BEA0FDBA_BB07_4C19_8BBD_5E57EE395C09_.wvu.FilterData" hidden="1" oldHidden="1">
    <formula>'на 01.05.2018'!$A$7:$J$397</formula>
    <oldFormula>'на 01.05.2018'!$A$7:$J$397</oldFormula>
  </rdn>
  <rcv guid="{BEA0FDBA-BB07-4C19-8BBD-5E57EE395C09}" action="add"/>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6" sId="1">
    <oc r="J173" t="inlineStr">
      <is>
        <r>
          <rPr>
            <u/>
            <sz val="16"/>
            <rFont val="Times New Roman"/>
            <family val="1"/>
            <charset val="204"/>
          </rPr>
          <t>ДГХ</t>
        </r>
        <r>
          <rPr>
            <sz val="16"/>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В округ 26.03.2018 направлены документы на возмещение расходов по ремонту объектов на сумму 163 705,74 тыс.руб., средства поступили в МО - 13.04.2018.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172 321,8 тыс.руб.за работы, выполненные в 2017 году.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плана-графика аукцион запланирован в июле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- 39,9%, по дороге - 9,9 %</t>
        </r>
      </is>
    </oc>
    <nc r="J173" t="inlineStr">
      <is>
        <r>
          <rPr>
            <u/>
            <sz val="16"/>
            <rFont val="Times New Roman"/>
            <family val="1"/>
            <charset val="204"/>
          </rPr>
          <t>ДГХ</t>
        </r>
        <r>
          <rPr>
            <sz val="16"/>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172 321,8 тыс.руб.за работы, выполненные в 2017 году.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плана-графика аукцион запланирован в июле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- 39,9%, по дороге - 9,9 %</t>
        </r>
      </is>
    </nc>
  </rcc>
  <rcv guid="{67ADFAE6-A9AF-44D7-8539-93CD0F6B7849}" action="delete"/>
  <rdn rId="0" localSheetId="1" customView="1" name="Z_67ADFAE6_A9AF_44D7_8539_93CD0F6B7849_.wvu.PrintArea" hidden="1" oldHidden="1">
    <formula>'на 01.05.2018'!$A$1:$J$195</formula>
    <oldFormula>'на 01.05.2018'!$A$1:$J$195</oldFormula>
  </rdn>
  <rdn rId="0" localSheetId="1" customView="1" name="Z_67ADFAE6_A9AF_44D7_8539_93CD0F6B7849_.wvu.PrintTitles" hidden="1" oldHidden="1">
    <formula>'на 01.05.2018'!$5:$8</formula>
    <oldFormula>'на 01.05.2018'!$5:$8</oldFormula>
  </rdn>
  <rdn rId="0" localSheetId="1" customView="1" name="Z_67ADFAE6_A9AF_44D7_8539_93CD0F6B7849_.wvu.Rows" hidden="1" oldHidden="1">
    <formula>'на 01.05.2018'!$19:$20,'на 01.05.2018'!$27:$28,'на 01.05.2018'!$34:$35,'на 01.05.2018'!$41:$42,'на 01.05.2018'!$47:$48,'на 01.05.2018'!$52:$54,'на 01.05.2018'!$56:$56,'на 01.05.2018'!$58:$60,'на 01.05.2018'!$66:$67,'на 01.05.2018'!$72:$73,'на 01.05.2018'!$78:$79,'на 01.05.2018'!$84:$85,'на 01.05.2018'!$90:$91,'на 01.05.2018'!$96:$97,'на 01.05.2018'!$102:$103,'на 01.05.2018'!$108:$109,'на 01.05.2018'!$114:$115,'на 01.05.2018'!$120:$121,'на 01.05.2018'!$126:$127,'на 01.05.2018'!$132:$133,'на 01.05.2018'!$138:$139,'на 01.05.2018'!$145:$146,'на 01.05.2018'!$153:$153,'на 01.05.2018'!$155:$159,'на 01.05.2018'!$164:$165,'на 01.05.2018'!$171:$171,'на 01.05.2018'!$177:$178,'на 01.05.2018'!$181:$185,'на 01.05.2018'!$193:$193</formula>
    <oldFormula>'на 01.05.2018'!$19:$20,'на 01.05.2018'!$27:$28,'на 01.05.2018'!$34:$35,'на 01.05.2018'!$41:$42,'на 01.05.2018'!$47:$48,'на 01.05.2018'!$52:$54,'на 01.05.2018'!$56:$56,'на 01.05.2018'!$58:$60,'на 01.05.2018'!$66:$67,'на 01.05.2018'!$72:$73,'на 01.05.2018'!$78:$79,'на 01.05.2018'!$84:$85,'на 01.05.2018'!$90:$91,'на 01.05.2018'!$96:$97,'на 01.05.2018'!$102:$103,'на 01.05.2018'!$108:$109,'на 01.05.2018'!$114:$115,'на 01.05.2018'!$120:$121,'на 01.05.2018'!$126:$127,'на 01.05.2018'!$132:$133,'на 01.05.2018'!$138:$139,'на 01.05.2018'!$145:$146,'на 01.05.2018'!$153:$153,'на 01.05.2018'!$155:$159,'на 01.05.2018'!$164:$165,'на 01.05.2018'!$171:$171,'на 01.05.2018'!$177:$178,'на 01.05.2018'!$181:$185,'на 01.05.2018'!$193:$193</oldFormula>
  </rdn>
  <rdn rId="0" localSheetId="1" customView="1" name="Z_67ADFAE6_A9AF_44D7_8539_93CD0F6B7849_.wvu.FilterData" hidden="1" oldHidden="1">
    <formula>'на 01.05.2018'!$A$7:$J$397</formula>
    <oldFormula>'на 01.05.2018'!$A$7:$J$397</oldFormula>
  </rdn>
  <rcv guid="{67ADFAE6-A9AF-44D7-8539-93CD0F6B7849}" action="add"/>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 sId="1">
    <oc r="J173" t="inlineStr">
      <is>
        <r>
          <rPr>
            <u/>
            <sz val="16"/>
            <rFont val="Times New Roman"/>
            <family val="1"/>
            <charset val="204"/>
          </rPr>
          <t>ДГХ</t>
        </r>
        <r>
          <rPr>
            <sz val="16"/>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172 321,8 тыс.руб.за работы, выполненные в 2017 году.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плана-графика аукцион запланирован в июле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- 39,9%, по дороге - 9,9 %</t>
        </r>
      </is>
    </oc>
    <nc r="J173" t="inlineStr">
      <is>
        <r>
          <rPr>
            <u/>
            <sz val="16"/>
            <rFont val="Times New Roman"/>
            <family val="1"/>
            <charset val="204"/>
          </rPr>
          <t>ДГХ</t>
        </r>
        <r>
          <rPr>
            <sz val="16"/>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172 321,8 тыс.руб.за работы, выполненные в 2017 году.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плану-графику аукцион запланирован в июле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- 39,9%, по дороге - 9,9 %</t>
        </r>
      </is>
    </nc>
  </rcc>
  <rcv guid="{67ADFAE6-A9AF-44D7-8539-93CD0F6B7849}" action="delete"/>
  <rdn rId="0" localSheetId="1" customView="1" name="Z_67ADFAE6_A9AF_44D7_8539_93CD0F6B7849_.wvu.PrintArea" hidden="1" oldHidden="1">
    <formula>'на 01.05.2018'!$A$1:$J$195</formula>
    <oldFormula>'на 01.05.2018'!$A$1:$J$195</oldFormula>
  </rdn>
  <rdn rId="0" localSheetId="1" customView="1" name="Z_67ADFAE6_A9AF_44D7_8539_93CD0F6B7849_.wvu.PrintTitles" hidden="1" oldHidden="1">
    <formula>'на 01.05.2018'!$5:$8</formula>
    <oldFormula>'на 01.05.2018'!$5:$8</oldFormula>
  </rdn>
  <rdn rId="0" localSheetId="1" customView="1" name="Z_67ADFAE6_A9AF_44D7_8539_93CD0F6B7849_.wvu.Rows" hidden="1" oldHidden="1">
    <formula>'на 01.05.2018'!$19:$20,'на 01.05.2018'!$27:$28,'на 01.05.2018'!$34:$35,'на 01.05.2018'!$41:$42,'на 01.05.2018'!$47:$48,'на 01.05.2018'!$52:$54,'на 01.05.2018'!$56:$56,'на 01.05.2018'!$58:$60,'на 01.05.2018'!$66:$67,'на 01.05.2018'!$72:$73,'на 01.05.2018'!$78:$79,'на 01.05.2018'!$84:$85,'на 01.05.2018'!$90:$91,'на 01.05.2018'!$96:$97,'на 01.05.2018'!$102:$103,'на 01.05.2018'!$108:$109,'на 01.05.2018'!$114:$115,'на 01.05.2018'!$120:$121,'на 01.05.2018'!$126:$127,'на 01.05.2018'!$132:$133,'на 01.05.2018'!$138:$139,'на 01.05.2018'!$145:$146,'на 01.05.2018'!$153:$153,'на 01.05.2018'!$155:$159,'на 01.05.2018'!$164:$165,'на 01.05.2018'!$171:$171,'на 01.05.2018'!$177:$178,'на 01.05.2018'!$181:$185,'на 01.05.2018'!$193:$193</formula>
    <oldFormula>'на 01.05.2018'!$19:$20,'на 01.05.2018'!$27:$28,'на 01.05.2018'!$34:$35,'на 01.05.2018'!$41:$42,'на 01.05.2018'!$47:$48,'на 01.05.2018'!$52:$54,'на 01.05.2018'!$56:$56,'на 01.05.2018'!$58:$60,'на 01.05.2018'!$66:$67,'на 01.05.2018'!$72:$73,'на 01.05.2018'!$78:$79,'на 01.05.2018'!$84:$85,'на 01.05.2018'!$90:$91,'на 01.05.2018'!$96:$97,'на 01.05.2018'!$102:$103,'на 01.05.2018'!$108:$109,'на 01.05.2018'!$114:$115,'на 01.05.2018'!$120:$121,'на 01.05.2018'!$126:$127,'на 01.05.2018'!$132:$133,'на 01.05.2018'!$138:$139,'на 01.05.2018'!$145:$146,'на 01.05.2018'!$153:$153,'на 01.05.2018'!$155:$159,'на 01.05.2018'!$164:$165,'на 01.05.2018'!$171:$171,'на 01.05.2018'!$177:$178,'на 01.05.2018'!$181:$185,'на 01.05.2018'!$193:$193</oldFormula>
  </rdn>
  <rdn rId="0" localSheetId="1" customView="1" name="Z_67ADFAE6_A9AF_44D7_8539_93CD0F6B7849_.wvu.FilterData" hidden="1" oldHidden="1">
    <formula>'на 01.05.2018'!$A$7:$J$397</formula>
    <oldFormula>'на 01.05.2018'!$A$7:$J$397</oldFormula>
  </rdn>
  <rcv guid="{67ADFAE6-A9AF-44D7-8539-93CD0F6B7849}" action="add"/>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01.05.2018'!$A$1:$J$195</formula>
    <oldFormula>'на 01.05.2018'!$A$1:$J$195</oldFormula>
  </rdn>
  <rdn rId="0" localSheetId="1" customView="1" name="Z_67ADFAE6_A9AF_44D7_8539_93CD0F6B7849_.wvu.PrintTitles" hidden="1" oldHidden="1">
    <formula>'на 01.05.2018'!$5:$8</formula>
    <oldFormula>'на 01.05.2018'!$5:$8</oldFormula>
  </rdn>
  <rdn rId="0" localSheetId="1" customView="1" name="Z_67ADFAE6_A9AF_44D7_8539_93CD0F6B7849_.wvu.Rows" hidden="1" oldHidden="1">
    <formula>'на 01.05.2018'!$19:$20,'на 01.05.2018'!$27:$28,'на 01.05.2018'!$34:$35,'на 01.05.2018'!$41:$42,'на 01.05.2018'!$47:$48,'на 01.05.2018'!$52:$54,'на 01.05.2018'!$56:$56,'на 01.05.2018'!$58:$60,'на 01.05.2018'!$66:$67,'на 01.05.2018'!$72:$73,'на 01.05.2018'!$78:$79,'на 01.05.2018'!$84:$85,'на 01.05.2018'!$90:$91,'на 01.05.2018'!$96:$97,'на 01.05.2018'!$102:$103,'на 01.05.2018'!$108:$109,'на 01.05.2018'!$114:$115,'на 01.05.2018'!$120:$121,'на 01.05.2018'!$126:$127,'на 01.05.2018'!$132:$133,'на 01.05.2018'!$138:$139,'на 01.05.2018'!$145:$146,'на 01.05.2018'!$153:$153,'на 01.05.2018'!$155:$159,'на 01.05.2018'!$164:$165,'на 01.05.2018'!$171:$171,'на 01.05.2018'!$177:$178,'на 01.05.2018'!$181:$185,'на 01.05.2018'!$193:$193</formula>
    <oldFormula>'на 01.05.2018'!$19:$20,'на 01.05.2018'!$27:$28,'на 01.05.2018'!$34:$35,'на 01.05.2018'!$41:$42,'на 01.05.2018'!$47:$48,'на 01.05.2018'!$52:$54,'на 01.05.2018'!$56:$56,'на 01.05.2018'!$58:$60,'на 01.05.2018'!$66:$67,'на 01.05.2018'!$72:$73,'на 01.05.2018'!$78:$79,'на 01.05.2018'!$84:$85,'на 01.05.2018'!$90:$91,'на 01.05.2018'!$96:$97,'на 01.05.2018'!$102:$103,'на 01.05.2018'!$108:$109,'на 01.05.2018'!$114:$115,'на 01.05.2018'!$120:$121,'на 01.05.2018'!$126:$127,'на 01.05.2018'!$132:$133,'на 01.05.2018'!$138:$139,'на 01.05.2018'!$145:$146,'на 01.05.2018'!$153:$153,'на 01.05.2018'!$155:$159,'на 01.05.2018'!$164:$165,'на 01.05.2018'!$171:$171,'на 01.05.2018'!$177:$178,'на 01.05.2018'!$181:$185,'на 01.05.2018'!$193:$193</oldFormula>
  </rdn>
  <rdn rId="0" localSheetId="1" customView="1" name="Z_67ADFAE6_A9AF_44D7_8539_93CD0F6B7849_.wvu.FilterData" hidden="1" oldHidden="1">
    <formula>'на 01.05.2018'!$A$7:$J$397</formula>
    <oldFormula>'на 01.05.2018'!$A$7:$J$397</oldFormula>
  </rdn>
  <rcv guid="{67ADFAE6-A9AF-44D7-8539-93CD0F6B7849}" action="add"/>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0" sId="1">
    <o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11.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oc>
    <n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11.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12.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nc>
  </rcc>
  <rcv guid="{CA384592-0CFD-4322-A4EB-34EC04693944}" action="delete"/>
  <rdn rId="0" localSheetId="1" customView="1" name="Z_CA384592_0CFD_4322_A4EB_34EC04693944_.wvu.PrintArea" hidden="1" oldHidden="1">
    <formula>'на 01.05.2018'!$A$1:$J$195</formula>
    <oldFormula>'на 01.05.2018'!$A$1:$J$195</oldFormula>
  </rdn>
  <rdn rId="0" localSheetId="1" customView="1" name="Z_CA384592_0CFD_4322_A4EB_34EC04693944_.wvu.PrintTitles" hidden="1" oldHidden="1">
    <formula>'на 01.05.2018'!$5:$8</formula>
    <oldFormula>'на 01.05.2018'!$5:$8</oldFormula>
  </rdn>
  <rdn rId="0" localSheetId="1" customView="1" name="Z_CA384592_0CFD_4322_A4EB_34EC04693944_.wvu.FilterData" hidden="1" oldHidden="1">
    <formula>'на 01.05.2018'!$A$7:$J$397</formula>
    <oldFormula>'на 01.05.2018'!$A$7:$J$397</oldFormula>
  </rdn>
  <rcv guid="{CA384592-0CFD-4322-A4EB-34EC04693944}"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4" sId="1">
    <o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r>
          <rPr>
            <sz val="16"/>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 развитие инновационного и молодежного предпринимательства.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t>
        </r>
        <r>
          <rPr>
            <sz val="16"/>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 развитие инновационного и молодежного предпринимательства.
</t>
        </r>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5" sId="1">
    <oc r="J189" t="inlineStr">
      <is>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t>
        </r>
      </is>
    </oc>
    <nc r="J189" t="inlineStr">
      <is>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01.06.2018 произведена выплата заработной платы за январь - апрель и первую половину мая месяца 2018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t>
        </r>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6"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01.06.2018 года по работникам муниципальных учреждений культуры составило 71 774,00 рублей.                                             
  </t>
        </r>
        <r>
          <rPr>
            <sz val="16"/>
            <color rgb="FFFF0000"/>
            <rFont val="Times New Roman"/>
            <family val="2"/>
            <charset val="204"/>
          </rPr>
          <t xml:space="preserve">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инвалидов, оборудования для модернизации сайтов, автоматизации музеев.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01.06.2018 года по работникам муниципальных учреждений культуры составило 71 774,00 рублей.                                             
  </t>
        </r>
        <r>
          <rPr>
            <sz val="16"/>
            <color rgb="FFFF0000"/>
            <rFont val="Times New Roman"/>
            <family val="2"/>
            <charset val="204"/>
          </rPr>
          <t xml:space="preserve">
</t>
        </r>
        <r>
          <rPr>
            <u/>
            <sz val="20"/>
            <rFont val="Times New Roman"/>
            <family val="1"/>
            <charset val="204"/>
          </rPr>
          <t/>
        </r>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7"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инвалидов, оборудования для модернизации сайтов, автоматизации музеев.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01.06.2018 года по работникам муниципальных учреждений культуры составило 71 774,00 рублей.                                             
  </t>
        </r>
        <r>
          <rPr>
            <sz val="16"/>
            <color rgb="FFFF0000"/>
            <rFont val="Times New Roman"/>
            <family val="2"/>
            <charset val="204"/>
          </rPr>
          <t xml:space="preserve">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                                                                             Заключены договоры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01.06.2018 года по работникам муниципальных учреждений культуры составило 71 774,00 рублей.                                             
  </t>
        </r>
        <r>
          <rPr>
            <sz val="16"/>
            <color rgb="FFFF0000"/>
            <rFont val="Times New Roman"/>
            <family val="2"/>
            <charset val="204"/>
          </rPr>
          <t xml:space="preserve">
</t>
        </r>
        <r>
          <rPr>
            <u/>
            <sz val="20"/>
            <rFont val="Times New Roman"/>
            <family val="1"/>
            <charset val="204"/>
          </rPr>
          <t/>
        </r>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4" sId="1">
    <oc r="K9">
      <f>D9-I9</f>
    </oc>
    <nc r="K9"/>
  </rcc>
  <rcc rId="1225" sId="1">
    <oc r="K10">
      <f>D10-I10</f>
    </oc>
    <nc r="K10"/>
  </rcc>
  <rcc rId="1226" sId="1">
    <oc r="K11">
      <f>D11-I11</f>
    </oc>
    <nc r="K11"/>
  </rcc>
  <rcc rId="1227" sId="1">
    <oc r="K12">
      <f>D12-I12</f>
    </oc>
    <nc r="K12"/>
  </rcc>
  <rcc rId="1228" sId="1">
    <oc r="K13">
      <f>D13-I13</f>
    </oc>
    <nc r="K13"/>
  </rcc>
  <rcc rId="1229" sId="1">
    <oc r="M13">
      <f>D13-I13</f>
    </oc>
    <nc r="M13"/>
  </rcc>
  <rcc rId="1230" sId="1">
    <oc r="K14">
      <f>D14-I14</f>
    </oc>
    <nc r="K14"/>
  </rcc>
  <rcc rId="1231" sId="1">
    <oc r="M14">
      <f>D14-I14</f>
    </oc>
    <nc r="M14"/>
  </rcc>
  <rcc rId="1232" sId="1">
    <oc r="K15">
      <f>D15-I15</f>
    </oc>
    <nc r="K15"/>
  </rcc>
  <rcc rId="1233" sId="1">
    <oc r="M15">
      <f>D15-I15</f>
    </oc>
    <nc r="M15"/>
  </rcc>
  <rcc rId="1234" sId="1">
    <oc r="K16">
      <f>D16-I16</f>
    </oc>
    <nc r="K16"/>
  </rcc>
  <rcc rId="1235" sId="1">
    <oc r="M16">
      <f>D16-I16</f>
    </oc>
    <nc r="M16"/>
  </rcc>
  <rcc rId="1236" sId="1">
    <oc r="K17">
      <f>D17-I17</f>
    </oc>
    <nc r="K17"/>
  </rcc>
  <rcc rId="1237" sId="1">
    <oc r="M17">
      <f>D17-I17</f>
    </oc>
    <nc r="M17"/>
  </rcc>
  <rcc rId="1238" sId="1">
    <oc r="K18">
      <f>D18-I18</f>
    </oc>
    <nc r="K18"/>
  </rcc>
  <rcc rId="1239" sId="1">
    <oc r="M18">
      <f>D18-I18</f>
    </oc>
    <nc r="M18"/>
  </rcc>
  <rcc rId="1240" sId="1">
    <oc r="K19">
      <f>D19-I19</f>
    </oc>
    <nc r="K19"/>
  </rcc>
  <rcc rId="1241" sId="1">
    <oc r="M19">
      <f>D19-I19</f>
    </oc>
    <nc r="M19"/>
  </rcc>
  <rcc rId="1242" sId="1">
    <oc r="K20">
      <f>D20-I20</f>
    </oc>
    <nc r="K20"/>
  </rcc>
  <rcc rId="1243" sId="1">
    <oc r="M20">
      <f>D20-I20</f>
    </oc>
    <nc r="M20"/>
  </rcc>
  <rcc rId="1244" sId="1">
    <oc r="K21">
      <f>D21-I21</f>
    </oc>
    <nc r="K21"/>
  </rcc>
  <rcc rId="1245" sId="1">
    <oc r="M21">
      <f>D21-I21</f>
    </oc>
    <nc r="M21"/>
  </rcc>
  <rcc rId="1246" sId="1">
    <oc r="K22">
      <f>D22-I22</f>
    </oc>
    <nc r="K22"/>
  </rcc>
  <rcc rId="1247" sId="1">
    <oc r="M22">
      <f>D22-I22</f>
    </oc>
    <nc r="M22"/>
  </rcc>
  <rcc rId="1248" sId="1">
    <oc r="K23">
      <f>D23-I23</f>
    </oc>
    <nc r="K23"/>
  </rcc>
  <rcc rId="1249" sId="1">
    <oc r="M23">
      <f>D23-I23</f>
    </oc>
    <nc r="M23"/>
  </rcc>
  <rcc rId="1250" sId="1">
    <oc r="K24">
      <f>D24-I24</f>
    </oc>
    <nc r="K24"/>
  </rcc>
  <rcc rId="1251" sId="1">
    <oc r="M24">
      <f>D24-I24</f>
    </oc>
    <nc r="M24"/>
  </rcc>
  <rcc rId="1252" sId="1">
    <oc r="K25">
      <f>D25-I25</f>
    </oc>
    <nc r="K25"/>
  </rcc>
  <rcc rId="1253" sId="1">
    <oc r="M25">
      <f>D25-I25</f>
    </oc>
    <nc r="M25"/>
  </rcc>
  <rcc rId="1254" sId="1">
    <oc r="K26">
      <f>D26-I26</f>
    </oc>
    <nc r="K26"/>
  </rcc>
  <rcc rId="1255" sId="1">
    <oc r="M26">
      <f>D26-I26</f>
    </oc>
    <nc r="M26"/>
  </rcc>
  <rcc rId="1256" sId="1">
    <oc r="K27">
      <f>D27-I27</f>
    </oc>
    <nc r="K27"/>
  </rcc>
  <rcc rId="1257" sId="1">
    <oc r="M27">
      <f>D27-I27</f>
    </oc>
    <nc r="M27"/>
  </rcc>
  <rcc rId="1258" sId="1">
    <oc r="K28">
      <f>D28-I28</f>
    </oc>
    <nc r="K28"/>
  </rcc>
  <rcc rId="1259" sId="1">
    <oc r="M28">
      <f>D28-I28</f>
    </oc>
    <nc r="M28"/>
  </rcc>
  <rcc rId="1260" sId="1">
    <oc r="K29">
      <f>D29-I29</f>
    </oc>
    <nc r="K29"/>
  </rcc>
  <rcc rId="1261" sId="1">
    <oc r="M29">
      <f>D29-I29</f>
    </oc>
    <nc r="M29"/>
  </rcc>
  <rcc rId="1262" sId="1">
    <oc r="K30">
      <f>D30-I30</f>
    </oc>
    <nc r="K30"/>
  </rcc>
  <rcc rId="1263" sId="1">
    <oc r="M30">
      <f>D30-I30</f>
    </oc>
    <nc r="M30"/>
  </rcc>
  <rcc rId="1264" sId="1">
    <oc r="K31">
      <f>D31-I31</f>
    </oc>
    <nc r="K31"/>
  </rcc>
  <rcc rId="1265" sId="1">
    <oc r="M31">
      <f>D31-I31</f>
    </oc>
    <nc r="M31"/>
  </rcc>
  <rcc rId="1266" sId="1">
    <oc r="K32">
      <f>D32-I32</f>
    </oc>
    <nc r="K32"/>
  </rcc>
  <rcc rId="1267" sId="1">
    <oc r="M32">
      <f>D32-I32</f>
    </oc>
    <nc r="M32"/>
  </rcc>
  <rcc rId="1268" sId="1">
    <oc r="K33">
      <f>D33-I33</f>
    </oc>
    <nc r="K33"/>
  </rcc>
  <rcc rId="1269" sId="1">
    <oc r="M33">
      <f>D33-I33</f>
    </oc>
    <nc r="M33"/>
  </rcc>
  <rcc rId="1270" sId="1">
    <oc r="K34">
      <f>D34-I34</f>
    </oc>
    <nc r="K34"/>
  </rcc>
  <rcc rId="1271" sId="1">
    <oc r="M34">
      <f>D34-I34</f>
    </oc>
    <nc r="M34"/>
  </rcc>
  <rcc rId="1272" sId="1">
    <oc r="K35">
      <f>D35-I35</f>
    </oc>
    <nc r="K35"/>
  </rcc>
  <rcc rId="1273" sId="1">
    <oc r="M35">
      <f>D35-I35</f>
    </oc>
    <nc r="M35"/>
  </rcc>
  <rcc rId="1274" sId="1">
    <oc r="K36">
      <f>D36-I36</f>
    </oc>
    <nc r="K36"/>
  </rcc>
  <rcc rId="1275" sId="1">
    <oc r="M36">
      <f>D36-I36</f>
    </oc>
    <nc r="M36"/>
  </rcc>
  <rcc rId="1276" sId="1">
    <oc r="K37">
      <f>D37-I37</f>
    </oc>
    <nc r="K37"/>
  </rcc>
  <rcc rId="1277" sId="1">
    <oc r="M37">
      <f>D37-I37</f>
    </oc>
    <nc r="M37"/>
  </rcc>
  <rcc rId="1278" sId="1">
    <oc r="K38">
      <f>D38-I38</f>
    </oc>
    <nc r="K38"/>
  </rcc>
  <rcc rId="1279" sId="1">
    <oc r="K39">
      <f>D39-I39</f>
    </oc>
    <nc r="K39"/>
  </rcc>
  <rcc rId="1280" sId="1">
    <oc r="M39">
      <f>D39-I39</f>
    </oc>
    <nc r="M39"/>
  </rcc>
  <rcc rId="1281" sId="1">
    <oc r="K40">
      <f>D40-I40</f>
    </oc>
    <nc r="K40"/>
  </rcc>
  <rcc rId="1282" sId="1">
    <oc r="M40">
      <f>D40-I40</f>
    </oc>
    <nc r="M40"/>
  </rcc>
  <rcc rId="1283" sId="1">
    <oc r="K41">
      <f>D41-I41</f>
    </oc>
    <nc r="K41"/>
  </rcc>
  <rcc rId="1284" sId="1">
    <oc r="M41">
      <f>D41-I41</f>
    </oc>
    <nc r="M41"/>
  </rcc>
  <rcc rId="1285" sId="1">
    <oc r="K42">
      <f>D42-I42</f>
    </oc>
    <nc r="K42"/>
  </rcc>
  <rcc rId="1286" sId="1">
    <oc r="M42">
      <f>D42-I42</f>
    </oc>
    <nc r="M42"/>
  </rcc>
  <rcc rId="1287" sId="1">
    <oc r="K43">
      <f>D43-I43</f>
    </oc>
    <nc r="K43"/>
  </rcc>
  <rcc rId="1288" sId="1">
    <oc r="M43">
      <f>D43-I43</f>
    </oc>
    <nc r="M43"/>
  </rcc>
  <rcc rId="1289" sId="1">
    <oc r="K44">
      <f>D44-I44</f>
    </oc>
    <nc r="K44"/>
  </rcc>
  <rcc rId="1290" sId="1">
    <oc r="M44">
      <f>D44-I44</f>
    </oc>
    <nc r="M44"/>
  </rcc>
  <rcc rId="1291" sId="1">
    <oc r="K45">
      <f>D45-I45</f>
    </oc>
    <nc r="K45"/>
  </rcc>
  <rcc rId="1292" sId="1">
    <oc r="M45">
      <f>D45-I45</f>
    </oc>
    <nc r="M45"/>
  </rcc>
  <rcc rId="1293" sId="1">
    <oc r="K46">
      <f>D46-I46</f>
    </oc>
    <nc r="K46"/>
  </rcc>
  <rcc rId="1294" sId="1">
    <oc r="M46">
      <f>D46-I46</f>
    </oc>
    <nc r="M46"/>
  </rcc>
  <rcc rId="1295" sId="1">
    <oc r="K47">
      <f>D47-I47</f>
    </oc>
    <nc r="K47"/>
  </rcc>
  <rcc rId="1296" sId="1">
    <oc r="M47">
      <f>D47-I47</f>
    </oc>
    <nc r="M47"/>
  </rcc>
  <rcc rId="1297" sId="1">
    <oc r="K48">
      <f>D48-I48</f>
    </oc>
    <nc r="K48"/>
  </rcc>
  <rcc rId="1298" sId="1">
    <oc r="M48">
      <f>D48-I48</f>
    </oc>
    <nc r="M48"/>
  </rcc>
  <rcc rId="1299" sId="1">
    <oc r="K49">
      <f>D49-I49</f>
    </oc>
    <nc r="K49"/>
  </rcc>
  <rcc rId="1300" sId="1">
    <oc r="M49">
      <f>D49-I49</f>
    </oc>
    <nc r="M49"/>
  </rcc>
  <rcc rId="1301" sId="1">
    <oc r="K50">
      <f>D50-I50</f>
    </oc>
    <nc r="K50"/>
  </rcc>
  <rcc rId="1302" sId="1">
    <oc r="M50">
      <f>D50-I50</f>
    </oc>
    <nc r="M50"/>
  </rcc>
  <rcc rId="1303" sId="1">
    <oc r="K51">
      <f>D51-I51</f>
    </oc>
    <nc r="K51"/>
  </rcc>
  <rcc rId="1304" sId="1">
    <oc r="M51">
      <f>D51-I51</f>
    </oc>
    <nc r="M51"/>
  </rcc>
  <rcc rId="1305" sId="1">
    <oc r="K52">
      <f>D52-I52</f>
    </oc>
    <nc r="K52"/>
  </rcc>
  <rcc rId="1306" sId="1">
    <oc r="M52">
      <f>D52-I52</f>
    </oc>
    <nc r="M52"/>
  </rcc>
  <rcc rId="1307" sId="1">
    <oc r="K53">
      <f>D53-I53</f>
    </oc>
    <nc r="K53"/>
  </rcc>
  <rcc rId="1308" sId="1">
    <oc r="M53">
      <f>D53-I53</f>
    </oc>
    <nc r="M53"/>
  </rcc>
  <rcc rId="1309" sId="1">
    <oc r="K54">
      <f>D54-I54</f>
    </oc>
    <nc r="K54"/>
  </rcc>
  <rcc rId="1310" sId="1">
    <oc r="M54">
      <f>D54-I54</f>
    </oc>
    <nc r="M54"/>
  </rcc>
  <rcc rId="1311" sId="1">
    <oc r="K55">
      <f>D55-I55</f>
    </oc>
    <nc r="K55"/>
  </rcc>
  <rcc rId="1312" sId="1">
    <oc r="M55">
      <f>D55-I55</f>
    </oc>
    <nc r="M55"/>
  </rcc>
  <rcc rId="1313" sId="1">
    <oc r="K56">
      <f>D56-I56</f>
    </oc>
    <nc r="K56"/>
  </rcc>
  <rcc rId="1314" sId="1">
    <oc r="M56">
      <f>D56-I56</f>
    </oc>
    <nc r="M56"/>
  </rcc>
  <rcc rId="1315" sId="1">
    <oc r="K57">
      <f>D57-I57</f>
    </oc>
    <nc r="K57"/>
  </rcc>
  <rcc rId="1316" sId="1">
    <oc r="M57">
      <f>D57-I57</f>
    </oc>
    <nc r="M57"/>
  </rcc>
  <rcc rId="1317" sId="1">
    <oc r="K58">
      <f>D58-I58</f>
    </oc>
    <nc r="K58"/>
  </rcc>
  <rcc rId="1318" sId="1">
    <oc r="M58">
      <f>D58-I58</f>
    </oc>
    <nc r="M58"/>
  </rcc>
  <rcc rId="1319" sId="1">
    <oc r="K59">
      <f>D59-I59</f>
    </oc>
    <nc r="K59"/>
  </rcc>
  <rcc rId="1320" sId="1">
    <oc r="M59">
      <f>D59-I59</f>
    </oc>
    <nc r="M59"/>
  </rcc>
  <rcc rId="1321" sId="1">
    <oc r="K60">
      <f>D60-I60</f>
    </oc>
    <nc r="K60"/>
  </rcc>
  <rcc rId="1322" sId="1">
    <oc r="M60">
      <f>D60-I60</f>
    </oc>
    <nc r="M60"/>
  </rcc>
  <rcc rId="1323" sId="1">
    <oc r="K61">
      <f>D61-I61</f>
    </oc>
    <nc r="K61"/>
  </rcc>
  <rcc rId="1324" sId="1">
    <oc r="M61">
      <f>D61-I61</f>
    </oc>
    <nc r="M61"/>
  </rcc>
  <rcc rId="1325" sId="1">
    <oc r="K62">
      <f>D62-I62</f>
    </oc>
    <nc r="K62"/>
  </rcc>
  <rcc rId="1326" sId="1">
    <oc r="M62">
      <f>D62-I62</f>
    </oc>
    <nc r="M62"/>
  </rcc>
  <rcc rId="1327" sId="1">
    <oc r="K63">
      <f>D63-I63</f>
    </oc>
    <nc r="K63"/>
  </rcc>
  <rcc rId="1328" sId="1">
    <oc r="M63">
      <f>D63-I63</f>
    </oc>
    <nc r="M63"/>
  </rcc>
  <rcc rId="1329" sId="1">
    <oc r="K64">
      <f>D64-I64</f>
    </oc>
    <nc r="K64"/>
  </rcc>
  <rcc rId="1330" sId="1">
    <oc r="M64">
      <f>D64-I64</f>
    </oc>
    <nc r="M64"/>
  </rcc>
  <rcc rId="1331" sId="1">
    <oc r="K65">
      <f>D65-I65</f>
    </oc>
    <nc r="K65"/>
  </rcc>
  <rcc rId="1332" sId="1">
    <oc r="M65">
      <f>D65-I65</f>
    </oc>
    <nc r="M65"/>
  </rcc>
  <rcc rId="1333" sId="1">
    <oc r="K66">
      <f>D66-I66</f>
    </oc>
    <nc r="K66"/>
  </rcc>
  <rcc rId="1334" sId="1">
    <oc r="M66">
      <f>D66-I66</f>
    </oc>
    <nc r="M66"/>
  </rcc>
  <rcc rId="1335" sId="1">
    <oc r="K67">
      <f>D67-I67</f>
    </oc>
    <nc r="K67"/>
  </rcc>
  <rcc rId="1336" sId="1">
    <oc r="M67">
      <f>D67-I67</f>
    </oc>
    <nc r="M67"/>
  </rcc>
  <rcc rId="1337" sId="1">
    <oc r="K68">
      <f>D68-I68</f>
    </oc>
    <nc r="K68"/>
  </rcc>
  <rcc rId="1338" sId="1">
    <oc r="M68">
      <f>D68-I68</f>
    </oc>
    <nc r="M68"/>
  </rcc>
  <rcc rId="1339" sId="1">
    <oc r="K69">
      <f>D69-I69</f>
    </oc>
    <nc r="K69"/>
  </rcc>
  <rcc rId="1340" sId="1">
    <oc r="M69">
      <f>D69-I69</f>
    </oc>
    <nc r="M69"/>
  </rcc>
  <rcc rId="1341" sId="1">
    <oc r="K70">
      <f>D70-I70</f>
    </oc>
    <nc r="K70"/>
  </rcc>
  <rcc rId="1342" sId="1">
    <oc r="M70">
      <f>D70-I70</f>
    </oc>
    <nc r="M70"/>
  </rcc>
  <rcc rId="1343" sId="1">
    <oc r="K71">
      <f>D71-I71</f>
    </oc>
    <nc r="K71"/>
  </rcc>
  <rcc rId="1344" sId="1">
    <oc r="M71">
      <f>D71-I71</f>
    </oc>
    <nc r="M71"/>
  </rcc>
  <rcc rId="1345" sId="1">
    <oc r="K72">
      <f>D72-I72</f>
    </oc>
    <nc r="K72"/>
  </rcc>
  <rcc rId="1346" sId="1">
    <oc r="M72">
      <f>D72-I72</f>
    </oc>
    <nc r="M72"/>
  </rcc>
  <rcc rId="1347" sId="1">
    <oc r="K73">
      <f>D73-I73</f>
    </oc>
    <nc r="K73"/>
  </rcc>
  <rcc rId="1348" sId="1">
    <oc r="M73">
      <f>D73-I73</f>
    </oc>
    <nc r="M73"/>
  </rcc>
  <rcc rId="1349" sId="1">
    <oc r="K74">
      <f>D74-I74</f>
    </oc>
    <nc r="K74"/>
  </rcc>
  <rcc rId="1350" sId="1">
    <oc r="M74">
      <f>D74-I74</f>
    </oc>
    <nc r="M74"/>
  </rcc>
  <rcc rId="1351" sId="1">
    <oc r="K75">
      <f>D75-I75</f>
    </oc>
    <nc r="K75"/>
  </rcc>
  <rcc rId="1352" sId="1">
    <oc r="M75">
      <f>D75-I75</f>
    </oc>
    <nc r="M75"/>
  </rcc>
  <rcc rId="1353" sId="1">
    <oc r="K76">
      <f>D76-I76</f>
    </oc>
    <nc r="K76"/>
  </rcc>
  <rcc rId="1354" sId="1">
    <oc r="M76">
      <f>D76-I76</f>
    </oc>
    <nc r="M76"/>
  </rcc>
  <rcc rId="1355" sId="1">
    <oc r="K77">
      <f>D77-I77</f>
    </oc>
    <nc r="K77"/>
  </rcc>
  <rcc rId="1356" sId="1">
    <oc r="M77">
      <f>D77-I77</f>
    </oc>
    <nc r="M77"/>
  </rcc>
  <rcc rId="1357" sId="1">
    <oc r="K78">
      <f>D78-I78</f>
    </oc>
    <nc r="K78"/>
  </rcc>
  <rcc rId="1358" sId="1">
    <oc r="M78">
      <f>D78-I78</f>
    </oc>
    <nc r="M78"/>
  </rcc>
  <rcc rId="1359" sId="1">
    <oc r="K79">
      <f>D79-I79</f>
    </oc>
    <nc r="K79"/>
  </rcc>
  <rcc rId="1360" sId="1">
    <oc r="M79">
      <f>D79-I79</f>
    </oc>
    <nc r="M79"/>
  </rcc>
  <rcc rId="1361" sId="1">
    <oc r="K80">
      <f>D80-I80</f>
    </oc>
    <nc r="K80"/>
  </rcc>
  <rcc rId="1362" sId="1">
    <oc r="M80">
      <f>D80-I80</f>
    </oc>
    <nc r="M80"/>
  </rcc>
  <rcc rId="1363" sId="1">
    <oc r="K81">
      <f>D81-I81</f>
    </oc>
    <nc r="K81"/>
  </rcc>
  <rcc rId="1364" sId="1">
    <oc r="M81">
      <f>D81-I81</f>
    </oc>
    <nc r="M81"/>
  </rcc>
  <rcc rId="1365" sId="1">
    <oc r="K82">
      <f>D82-I82</f>
    </oc>
    <nc r="K82"/>
  </rcc>
  <rcc rId="1366" sId="1">
    <oc r="M82">
      <f>D82-I82</f>
    </oc>
    <nc r="M82"/>
  </rcc>
  <rcc rId="1367" sId="1">
    <oc r="K83">
      <f>D83-I83</f>
    </oc>
    <nc r="K83"/>
  </rcc>
  <rcc rId="1368" sId="1">
    <oc r="M83">
      <f>D83-I83</f>
    </oc>
    <nc r="M83"/>
  </rcc>
  <rcc rId="1369" sId="1">
    <oc r="K84">
      <f>D84-I84</f>
    </oc>
    <nc r="K84"/>
  </rcc>
  <rcc rId="1370" sId="1">
    <oc r="M84">
      <f>D84-I84</f>
    </oc>
    <nc r="M84"/>
  </rcc>
  <rcc rId="1371" sId="1">
    <oc r="K85">
      <f>D85-I85</f>
    </oc>
    <nc r="K85"/>
  </rcc>
  <rcc rId="1372" sId="1">
    <oc r="M85">
      <f>D85-I85</f>
    </oc>
    <nc r="M85"/>
  </rcc>
  <rcc rId="1373" sId="1">
    <oc r="K86">
      <f>D86-I86</f>
    </oc>
    <nc r="K86"/>
  </rcc>
  <rcc rId="1374" sId="1">
    <oc r="M86">
      <f>D86-I86</f>
    </oc>
    <nc r="M86"/>
  </rcc>
  <rcc rId="1375" sId="1">
    <oc r="K87">
      <f>D87-I87</f>
    </oc>
    <nc r="K87"/>
  </rcc>
  <rcc rId="1376" sId="1">
    <oc r="M87">
      <f>D87-I87</f>
    </oc>
    <nc r="M87"/>
  </rcc>
  <rcc rId="1377" sId="1">
    <oc r="K88">
      <f>D88-I88</f>
    </oc>
    <nc r="K88"/>
  </rcc>
  <rcc rId="1378" sId="1">
    <oc r="M88">
      <f>D88-I88</f>
    </oc>
    <nc r="M88"/>
  </rcc>
  <rcc rId="1379" sId="1">
    <oc r="K89">
      <f>D89-I89</f>
    </oc>
    <nc r="K89"/>
  </rcc>
  <rcc rId="1380" sId="1">
    <oc r="M89">
      <f>D89-I89</f>
    </oc>
    <nc r="M89"/>
  </rcc>
  <rcc rId="1381" sId="1">
    <oc r="K90">
      <f>D90-I90</f>
    </oc>
    <nc r="K90"/>
  </rcc>
  <rcc rId="1382" sId="1">
    <oc r="M90">
      <f>D90-I90</f>
    </oc>
    <nc r="M90"/>
  </rcc>
  <rcc rId="1383" sId="1">
    <oc r="K91">
      <f>D91-I91</f>
    </oc>
    <nc r="K91"/>
  </rcc>
  <rcc rId="1384" sId="1">
    <oc r="M91">
      <f>D91-I91</f>
    </oc>
    <nc r="M91"/>
  </rcc>
  <rcc rId="1385" sId="1">
    <oc r="K92">
      <f>D92-I92</f>
    </oc>
    <nc r="K92"/>
  </rcc>
  <rcc rId="1386" sId="1">
    <oc r="M92">
      <f>D92-I92</f>
    </oc>
    <nc r="M92"/>
  </rcc>
  <rcc rId="1387" sId="1">
    <oc r="K93">
      <f>D93-I93</f>
    </oc>
    <nc r="K93"/>
  </rcc>
  <rcc rId="1388" sId="1">
    <oc r="M93">
      <f>D93-I93</f>
    </oc>
    <nc r="M93"/>
  </rcc>
  <rcc rId="1389" sId="1">
    <oc r="K94">
      <f>D94-I94</f>
    </oc>
    <nc r="K94"/>
  </rcc>
  <rcc rId="1390" sId="1">
    <oc r="M94">
      <f>D94-I94</f>
    </oc>
    <nc r="M94"/>
  </rcc>
  <rcc rId="1391" sId="1">
    <oc r="K95">
      <f>D95-I95</f>
    </oc>
    <nc r="K95"/>
  </rcc>
  <rcc rId="1392" sId="1">
    <oc r="M95">
      <f>D95-I95</f>
    </oc>
    <nc r="M95"/>
  </rcc>
  <rcc rId="1393" sId="1">
    <oc r="K96">
      <f>D96-I96</f>
    </oc>
    <nc r="K96"/>
  </rcc>
  <rcc rId="1394" sId="1">
    <oc r="M96">
      <f>D96-I96</f>
    </oc>
    <nc r="M96"/>
  </rcc>
  <rcc rId="1395" sId="1">
    <oc r="K97">
      <f>D97-I97</f>
    </oc>
    <nc r="K97"/>
  </rcc>
  <rcc rId="1396" sId="1">
    <oc r="M97">
      <f>D97-I97</f>
    </oc>
    <nc r="M97"/>
  </rcc>
  <rcc rId="1397" sId="1">
    <oc r="K98">
      <f>D98-I98</f>
    </oc>
    <nc r="K98"/>
  </rcc>
  <rcc rId="1398" sId="1">
    <oc r="M98">
      <f>D98-I98</f>
    </oc>
    <nc r="M98"/>
  </rcc>
  <rcc rId="1399" sId="1">
    <oc r="K99">
      <f>D99-I99</f>
    </oc>
    <nc r="K99"/>
  </rcc>
  <rcc rId="1400" sId="1">
    <oc r="M99">
      <f>D99-I99</f>
    </oc>
    <nc r="M99"/>
  </rcc>
  <rcc rId="1401" sId="1">
    <oc r="K100">
      <f>D100-I100</f>
    </oc>
    <nc r="K100"/>
  </rcc>
  <rcc rId="1402" sId="1">
    <oc r="M100">
      <f>D100-I100</f>
    </oc>
    <nc r="M100"/>
  </rcc>
  <rcc rId="1403" sId="1">
    <oc r="K101">
      <f>D101-I101</f>
    </oc>
    <nc r="K101"/>
  </rcc>
  <rcc rId="1404" sId="1">
    <oc r="M101">
      <f>D101-I101</f>
    </oc>
    <nc r="M101"/>
  </rcc>
  <rcc rId="1405" sId="1">
    <oc r="K102">
      <f>D102-I102</f>
    </oc>
    <nc r="K102"/>
  </rcc>
  <rcc rId="1406" sId="1">
    <oc r="M102">
      <f>D102-I102</f>
    </oc>
    <nc r="M102"/>
  </rcc>
  <rcc rId="1407" sId="1">
    <oc r="K103">
      <f>D103-I103</f>
    </oc>
    <nc r="K103"/>
  </rcc>
  <rcc rId="1408" sId="1">
    <oc r="M103">
      <f>D103-I103</f>
    </oc>
    <nc r="M103"/>
  </rcc>
  <rcc rId="1409" sId="1">
    <oc r="K104">
      <f>D104-I104</f>
    </oc>
    <nc r="K104"/>
  </rcc>
  <rcc rId="1410" sId="1">
    <oc r="M104">
      <f>D104-I104</f>
    </oc>
    <nc r="M104"/>
  </rcc>
  <rcc rId="1411" sId="1">
    <oc r="K105">
      <f>D105-I105</f>
    </oc>
    <nc r="K105"/>
  </rcc>
  <rcc rId="1412" sId="1">
    <oc r="M105">
      <f>D105-I105</f>
    </oc>
    <nc r="M105"/>
  </rcc>
  <rcc rId="1413" sId="1">
    <oc r="K106">
      <f>D106-I106</f>
    </oc>
    <nc r="K106"/>
  </rcc>
  <rcc rId="1414" sId="1">
    <oc r="M106">
      <f>D106-I106</f>
    </oc>
    <nc r="M106"/>
  </rcc>
  <rcc rId="1415" sId="1">
    <oc r="K107">
      <f>D107-I107</f>
    </oc>
    <nc r="K107"/>
  </rcc>
  <rcc rId="1416" sId="1">
    <oc r="M107">
      <f>D107-I107</f>
    </oc>
    <nc r="M107"/>
  </rcc>
  <rcc rId="1417" sId="1">
    <oc r="K108">
      <f>D108-I108</f>
    </oc>
    <nc r="K108"/>
  </rcc>
  <rcc rId="1418" sId="1">
    <oc r="M108">
      <f>D108-I108</f>
    </oc>
    <nc r="M108"/>
  </rcc>
  <rcc rId="1419" sId="1">
    <oc r="K109">
      <f>D109-I109</f>
    </oc>
    <nc r="K109"/>
  </rcc>
  <rcc rId="1420" sId="1">
    <oc r="M109">
      <f>D109-I109</f>
    </oc>
    <nc r="M109"/>
  </rcc>
  <rcc rId="1421" sId="1">
    <oc r="K110">
      <f>D110-I110</f>
    </oc>
    <nc r="K110"/>
  </rcc>
  <rcc rId="1422" sId="1">
    <oc r="M110">
      <f>D110-I110</f>
    </oc>
    <nc r="M110"/>
  </rcc>
  <rcc rId="1423" sId="1">
    <oc r="K111">
      <f>D111-I111</f>
    </oc>
    <nc r="K111"/>
  </rcc>
  <rcc rId="1424" sId="1">
    <oc r="M111">
      <f>D111-I111</f>
    </oc>
    <nc r="M111"/>
  </rcc>
  <rcc rId="1425" sId="1">
    <oc r="K112">
      <f>D112-I112</f>
    </oc>
    <nc r="K112"/>
  </rcc>
  <rcc rId="1426" sId="1">
    <oc r="M112">
      <f>D112-I112</f>
    </oc>
    <nc r="M112"/>
  </rcc>
  <rcc rId="1427" sId="1">
    <oc r="K113">
      <f>D113-I113</f>
    </oc>
    <nc r="K113"/>
  </rcc>
  <rcc rId="1428" sId="1">
    <oc r="M113">
      <f>D113-I113</f>
    </oc>
    <nc r="M113"/>
  </rcc>
  <rcc rId="1429" sId="1">
    <oc r="K114">
      <f>D114-I114</f>
    </oc>
    <nc r="K114"/>
  </rcc>
  <rcc rId="1430" sId="1">
    <oc r="M114">
      <f>D114-I114</f>
    </oc>
    <nc r="M114"/>
  </rcc>
  <rcc rId="1431" sId="1">
    <oc r="K115">
      <f>D115-I115</f>
    </oc>
    <nc r="K115"/>
  </rcc>
  <rcc rId="1432" sId="1">
    <oc r="M115">
      <f>D115-I115</f>
    </oc>
    <nc r="M115"/>
  </rcc>
  <rcc rId="1433" sId="1">
    <oc r="K116">
      <f>D116-I116</f>
    </oc>
    <nc r="K116"/>
  </rcc>
  <rcc rId="1434" sId="1">
    <oc r="M116">
      <f>D116-I116</f>
    </oc>
    <nc r="M116"/>
  </rcc>
  <rcc rId="1435" sId="1">
    <oc r="K117">
      <f>D117-I117</f>
    </oc>
    <nc r="K117"/>
  </rcc>
  <rcc rId="1436" sId="1">
    <oc r="M117">
      <f>D117-I117</f>
    </oc>
    <nc r="M117"/>
  </rcc>
  <rcc rId="1437" sId="1">
    <oc r="K118">
      <f>D118-I118</f>
    </oc>
    <nc r="K118"/>
  </rcc>
  <rcc rId="1438" sId="1">
    <oc r="M118">
      <f>D118-I118</f>
    </oc>
    <nc r="M118"/>
  </rcc>
  <rcc rId="1439" sId="1">
    <oc r="K119">
      <f>D119-I119</f>
    </oc>
    <nc r="K119"/>
  </rcc>
  <rcc rId="1440" sId="1">
    <oc r="M119">
      <f>D119-I119</f>
    </oc>
    <nc r="M119"/>
  </rcc>
  <rcc rId="1441" sId="1">
    <oc r="K120">
      <f>D120-I120</f>
    </oc>
    <nc r="K120"/>
  </rcc>
  <rcc rId="1442" sId="1">
    <oc r="M120">
      <f>D120-I120</f>
    </oc>
    <nc r="M120"/>
  </rcc>
  <rcc rId="1443" sId="1">
    <oc r="K121">
      <f>D121-I121</f>
    </oc>
    <nc r="K121"/>
  </rcc>
  <rcc rId="1444" sId="1">
    <oc r="M121">
      <f>D121-I121</f>
    </oc>
    <nc r="M121"/>
  </rcc>
  <rcc rId="1445" sId="1">
    <oc r="K122">
      <f>D122-I122</f>
    </oc>
    <nc r="K122"/>
  </rcc>
  <rcc rId="1446" sId="1">
    <oc r="M122">
      <f>D122-I122</f>
    </oc>
    <nc r="M122"/>
  </rcc>
  <rcc rId="1447" sId="1">
    <oc r="K123">
      <f>D123-I123</f>
    </oc>
    <nc r="K123"/>
  </rcc>
  <rcc rId="1448" sId="1">
    <oc r="M123">
      <f>D123-I123</f>
    </oc>
    <nc r="M123"/>
  </rcc>
  <rcc rId="1449" sId="1">
    <oc r="K124">
      <f>D124-I124</f>
    </oc>
    <nc r="K124"/>
  </rcc>
  <rcc rId="1450" sId="1">
    <oc r="M124">
      <f>D124-I124</f>
    </oc>
    <nc r="M124"/>
  </rcc>
  <rcc rId="1451" sId="1">
    <oc r="K125">
      <f>D125-I125</f>
    </oc>
    <nc r="K125"/>
  </rcc>
  <rcc rId="1452" sId="1">
    <oc r="M125">
      <f>D125-I125</f>
    </oc>
    <nc r="M125"/>
  </rcc>
  <rcc rId="1453" sId="1">
    <oc r="K126">
      <f>D126-I126</f>
    </oc>
    <nc r="K126"/>
  </rcc>
  <rcc rId="1454" sId="1">
    <oc r="M126">
      <f>D126-I126</f>
    </oc>
    <nc r="M126"/>
  </rcc>
  <rcc rId="1455" sId="1">
    <oc r="K127">
      <f>D127-I127</f>
    </oc>
    <nc r="K127"/>
  </rcc>
  <rcc rId="1456" sId="1">
    <oc r="M127">
      <f>D127-I127</f>
    </oc>
    <nc r="M127"/>
  </rcc>
  <rcc rId="1457" sId="1">
    <oc r="K128">
      <f>D128-I128</f>
    </oc>
    <nc r="K128"/>
  </rcc>
  <rcc rId="1458" sId="1">
    <oc r="M128">
      <f>D128-I128</f>
    </oc>
    <nc r="M128"/>
  </rcc>
  <rcc rId="1459" sId="1">
    <oc r="K129">
      <f>D129-I129</f>
    </oc>
    <nc r="K129"/>
  </rcc>
  <rcc rId="1460" sId="1">
    <oc r="M129">
      <f>D129-I129</f>
    </oc>
    <nc r="M129"/>
  </rcc>
  <rcc rId="1461" sId="1">
    <oc r="K130">
      <f>D130-I130</f>
    </oc>
    <nc r="K130"/>
  </rcc>
  <rcc rId="1462" sId="1">
    <oc r="M130">
      <f>D130-I130</f>
    </oc>
    <nc r="M130"/>
  </rcc>
  <rcc rId="1463" sId="1">
    <oc r="K131">
      <f>D131-I131</f>
    </oc>
    <nc r="K131"/>
  </rcc>
  <rcc rId="1464" sId="1">
    <oc r="M131">
      <f>D131-I131</f>
    </oc>
    <nc r="M131"/>
  </rcc>
  <rcc rId="1465" sId="1">
    <oc r="K132">
      <f>D132-I132</f>
    </oc>
    <nc r="K132"/>
  </rcc>
  <rcc rId="1466" sId="1">
    <oc r="M132">
      <f>D132-I132</f>
    </oc>
    <nc r="M132"/>
  </rcc>
  <rcc rId="1467" sId="1">
    <oc r="K133">
      <f>D133-I133</f>
    </oc>
    <nc r="K133"/>
  </rcc>
  <rcc rId="1468" sId="1">
    <oc r="M133">
      <f>D133-I133</f>
    </oc>
    <nc r="M133"/>
  </rcc>
  <rcc rId="1469" sId="1">
    <oc r="K134">
      <f>D134-I134</f>
    </oc>
    <nc r="K134"/>
  </rcc>
  <rcc rId="1470" sId="1">
    <oc r="M134">
      <f>D134-I134</f>
    </oc>
    <nc r="M134"/>
  </rcc>
  <rcc rId="1471" sId="1">
    <oc r="K135">
      <f>D135-I135</f>
    </oc>
    <nc r="K135"/>
  </rcc>
  <rcc rId="1472" sId="1">
    <oc r="M135">
      <f>D135-I135</f>
    </oc>
    <nc r="M135"/>
  </rcc>
  <rcc rId="1473" sId="1">
    <oc r="K136">
      <f>D136-I136</f>
    </oc>
    <nc r="K136"/>
  </rcc>
  <rcc rId="1474" sId="1">
    <oc r="M136">
      <f>D136-I136</f>
    </oc>
    <nc r="M136"/>
  </rcc>
  <rcc rId="1475" sId="1">
    <oc r="K137">
      <f>D137-I137</f>
    </oc>
    <nc r="K137"/>
  </rcc>
  <rcc rId="1476" sId="1">
    <oc r="M137">
      <f>D137-I137</f>
    </oc>
    <nc r="M137"/>
  </rcc>
  <rcc rId="1477" sId="1">
    <oc r="K138">
      <f>D138-I138</f>
    </oc>
    <nc r="K138"/>
  </rcc>
  <rcc rId="1478" sId="1">
    <oc r="M138">
      <f>D138-I138</f>
    </oc>
    <nc r="M138"/>
  </rcc>
  <rcc rId="1479" sId="1">
    <oc r="K139">
      <f>D139-I139</f>
    </oc>
    <nc r="K139"/>
  </rcc>
  <rcc rId="1480" sId="1">
    <oc r="M139">
      <f>D139-I139</f>
    </oc>
    <nc r="M139"/>
  </rcc>
  <rcc rId="1481" sId="1">
    <oc r="K140">
      <f>D140-I140</f>
    </oc>
    <nc r="K140"/>
  </rcc>
  <rcc rId="1482" sId="1">
    <oc r="M140">
      <f>D140-I140</f>
    </oc>
    <nc r="M140"/>
  </rcc>
  <rcc rId="1483" sId="1">
    <oc r="K141">
      <f>D141-I141</f>
    </oc>
    <nc r="K141"/>
  </rcc>
  <rcc rId="1484" sId="1">
    <oc r="M141">
      <f>D141-I141</f>
    </oc>
    <nc r="M141"/>
  </rcc>
  <rcc rId="1485" sId="1">
    <oc r="K142">
      <f>D142-I142</f>
    </oc>
    <nc r="K142"/>
  </rcc>
  <rcc rId="1486" sId="1">
    <oc r="M142">
      <f>D142-I142</f>
    </oc>
    <nc r="M142"/>
  </rcc>
  <rcc rId="1487" sId="1">
    <oc r="K143">
      <f>D143-I143</f>
    </oc>
    <nc r="K143"/>
  </rcc>
  <rcc rId="1488" sId="1">
    <oc r="M143">
      <f>D143-I143</f>
    </oc>
    <nc r="M143"/>
  </rcc>
  <rcc rId="1489" sId="1">
    <oc r="K144">
      <f>D144-I144</f>
    </oc>
    <nc r="K144"/>
  </rcc>
  <rcc rId="1490" sId="1">
    <oc r="M144">
      <f>D144-I144</f>
    </oc>
    <nc r="M144"/>
  </rcc>
  <rcc rId="1491" sId="1">
    <oc r="K145">
      <f>D145-I145</f>
    </oc>
    <nc r="K145"/>
  </rcc>
  <rcc rId="1492" sId="1">
    <oc r="M145">
      <f>D145-I145</f>
    </oc>
    <nc r="M145"/>
  </rcc>
  <rcc rId="1493" sId="1">
    <oc r="K146">
      <f>D146-I146</f>
    </oc>
    <nc r="K146"/>
  </rcc>
  <rcc rId="1494" sId="1">
    <oc r="M146">
      <f>D146-I146</f>
    </oc>
    <nc r="M146"/>
  </rcc>
  <rcc rId="1495" sId="1">
    <oc r="K147">
      <f>D147-I147</f>
    </oc>
    <nc r="K147"/>
  </rcc>
  <rcc rId="1496" sId="1">
    <oc r="M147">
      <f>D147-I147</f>
    </oc>
    <nc r="M147"/>
  </rcc>
  <rcc rId="1497" sId="1">
    <oc r="K148">
      <f>D148-I148</f>
    </oc>
    <nc r="K148"/>
  </rcc>
  <rcc rId="1498" sId="1">
    <oc r="M148">
      <f>D148-I148</f>
    </oc>
    <nc r="M148"/>
  </rcc>
  <rcc rId="1499" sId="1">
    <oc r="K149">
      <f>D149-I149</f>
    </oc>
    <nc r="K149"/>
  </rcc>
  <rcc rId="1500" sId="1">
    <oc r="M149">
      <f>D149-I149</f>
    </oc>
    <nc r="M149"/>
  </rcc>
  <rcc rId="1501" sId="1">
    <oc r="K150">
      <f>D150-I150</f>
    </oc>
    <nc r="K150"/>
  </rcc>
  <rcc rId="1502" sId="1">
    <oc r="M150">
      <f>D150-I150</f>
    </oc>
    <nc r="M150"/>
  </rcc>
  <rcc rId="1503" sId="1">
    <oc r="K151">
      <f>D151-I151</f>
    </oc>
    <nc r="K151"/>
  </rcc>
  <rcc rId="1504" sId="1">
    <oc r="M151">
      <f>D151-I151</f>
    </oc>
    <nc r="M151"/>
  </rcc>
  <rcc rId="1505" sId="1">
    <oc r="K152">
      <f>D152-I152</f>
    </oc>
    <nc r="K152"/>
  </rcc>
  <rcc rId="1506" sId="1">
    <oc r="M152">
      <f>D152-I152</f>
    </oc>
    <nc r="M152"/>
  </rcc>
  <rcc rId="1507" sId="1">
    <oc r="K153">
      <f>D153-I153</f>
    </oc>
    <nc r="K153"/>
  </rcc>
  <rcc rId="1508" sId="1">
    <oc r="M153">
      <f>D153-I153</f>
    </oc>
    <nc r="M153"/>
  </rcc>
  <rcc rId="1509" sId="1">
    <oc r="K154">
      <f>D154-I154</f>
    </oc>
    <nc r="K154"/>
  </rcc>
  <rcc rId="1510" sId="1">
    <oc r="M154">
      <f>D154-I154</f>
    </oc>
    <nc r="M154"/>
  </rcc>
  <rcc rId="1511" sId="1">
    <oc r="K155">
      <f>D155-I155</f>
    </oc>
    <nc r="K155"/>
  </rcc>
  <rcc rId="1512" sId="1">
    <oc r="M155">
      <f>D155-I155</f>
    </oc>
    <nc r="M155"/>
  </rcc>
  <rcc rId="1513" sId="1">
    <oc r="K156">
      <f>D156-I156</f>
    </oc>
    <nc r="K156"/>
  </rcc>
  <rcc rId="1514" sId="1">
    <oc r="M156">
      <f>D156-I156</f>
    </oc>
    <nc r="M156"/>
  </rcc>
  <rcc rId="1515" sId="1">
    <oc r="K157">
      <f>D157-I157</f>
    </oc>
    <nc r="K157"/>
  </rcc>
  <rcc rId="1516" sId="1">
    <oc r="M157">
      <f>D157-I157</f>
    </oc>
    <nc r="M157"/>
  </rcc>
  <rcc rId="1517" sId="1">
    <oc r="K158">
      <f>D158-I158</f>
    </oc>
    <nc r="K158"/>
  </rcc>
  <rcc rId="1518" sId="1">
    <oc r="M158">
      <f>D158-I158</f>
    </oc>
    <nc r="M158"/>
  </rcc>
  <rcc rId="1519" sId="1">
    <oc r="K159">
      <f>D159-I159</f>
    </oc>
    <nc r="K159"/>
  </rcc>
  <rcc rId="1520" sId="1">
    <oc r="M159">
      <f>D159-I159</f>
    </oc>
    <nc r="M159"/>
  </rcc>
  <rcc rId="1521" sId="1">
    <oc r="K160">
      <f>D160-I160</f>
    </oc>
    <nc r="K160"/>
  </rcc>
  <rcc rId="1522" sId="1">
    <oc r="M160">
      <f>D160-I160</f>
    </oc>
    <nc r="M160"/>
  </rcc>
  <rcc rId="1523" sId="1">
    <oc r="K161">
      <f>D161-I161</f>
    </oc>
    <nc r="K161"/>
  </rcc>
  <rcc rId="1524" sId="1">
    <oc r="M161">
      <f>D161-I161</f>
    </oc>
    <nc r="M161"/>
  </rcc>
  <rcc rId="1525" sId="1">
    <oc r="K162">
      <f>D162-I162</f>
    </oc>
    <nc r="K162"/>
  </rcc>
  <rcc rId="1526" sId="1">
    <oc r="M162">
      <f>D162-I162</f>
    </oc>
    <nc r="M162"/>
  </rcc>
  <rcc rId="1527" sId="1">
    <oc r="K163">
      <f>D163-I163</f>
    </oc>
    <nc r="K163"/>
  </rcc>
  <rcc rId="1528" sId="1">
    <oc r="M163">
      <f>D163-I163</f>
    </oc>
    <nc r="M163"/>
  </rcc>
  <rcc rId="1529" sId="1">
    <oc r="K164">
      <f>D164-I164</f>
    </oc>
    <nc r="K164"/>
  </rcc>
  <rcc rId="1530" sId="1">
    <oc r="M164">
      <f>D164-I164</f>
    </oc>
    <nc r="M164"/>
  </rcc>
  <rcc rId="1531" sId="1">
    <oc r="K165">
      <f>D165-I165</f>
    </oc>
    <nc r="K165"/>
  </rcc>
  <rcc rId="1532" sId="1">
    <oc r="M165">
      <f>D165-I165</f>
    </oc>
    <nc r="M165"/>
  </rcc>
  <rcc rId="1533" sId="1">
    <oc r="K166">
      <f>D166-I166</f>
    </oc>
    <nc r="K166"/>
  </rcc>
  <rcc rId="1534" sId="1">
    <oc r="M166">
      <f>D166-I166</f>
    </oc>
    <nc r="M166"/>
  </rcc>
  <rcc rId="1535" sId="1">
    <oc r="K167">
      <f>D167-I167</f>
    </oc>
    <nc r="K167"/>
  </rcc>
  <rcc rId="1536" sId="1">
    <oc r="M167">
      <f>D167-I167</f>
    </oc>
    <nc r="M167"/>
  </rcc>
  <rcc rId="1537" sId="1">
    <oc r="K168">
      <f>D168-I168</f>
    </oc>
    <nc r="K168"/>
  </rcc>
  <rcc rId="1538" sId="1">
    <oc r="M168">
      <f>D168-I168</f>
    </oc>
    <nc r="M168"/>
  </rcc>
  <rcc rId="1539" sId="1">
    <oc r="K169">
      <f>D169-I169</f>
    </oc>
    <nc r="K169"/>
  </rcc>
  <rcc rId="1540" sId="1">
    <oc r="M169">
      <f>D169-I169</f>
    </oc>
    <nc r="M169"/>
  </rcc>
  <rcc rId="1541" sId="1">
    <oc r="K170">
      <f>D170-I170</f>
    </oc>
    <nc r="K170"/>
  </rcc>
  <rcc rId="1542" sId="1">
    <oc r="M170">
      <f>D170-I170</f>
    </oc>
    <nc r="M170"/>
  </rcc>
  <rcc rId="1543" sId="1">
    <oc r="K171">
      <f>D171-I171</f>
    </oc>
    <nc r="K171"/>
  </rcc>
  <rcc rId="1544" sId="1">
    <oc r="M171">
      <f>D171-I171</f>
    </oc>
    <nc r="M171"/>
  </rcc>
  <rcc rId="1545" sId="1">
    <oc r="K172">
      <f>D172-I172</f>
    </oc>
    <nc r="K172"/>
  </rcc>
  <rcc rId="1546" sId="1">
    <oc r="M172">
      <f>D172-I172</f>
    </oc>
    <nc r="M172"/>
  </rcc>
  <rcc rId="1547" sId="1">
    <oc r="K173">
      <f>D173-I173</f>
    </oc>
    <nc r="K173"/>
  </rcc>
  <rcc rId="1548" sId="1">
    <oc r="M173">
      <f>D173-I173</f>
    </oc>
    <nc r="M173"/>
  </rcc>
  <rcc rId="1549" sId="1">
    <oc r="K174">
      <f>D174-I174</f>
    </oc>
    <nc r="K174"/>
  </rcc>
  <rcc rId="1550" sId="1">
    <oc r="M174">
      <f>D174-I174</f>
    </oc>
    <nc r="M174"/>
  </rcc>
  <rcc rId="1551" sId="1">
    <oc r="K175">
      <f>D175-I175</f>
    </oc>
    <nc r="K175"/>
  </rcc>
  <rcc rId="1552" sId="1">
    <oc r="M175">
      <f>D175-I175</f>
    </oc>
    <nc r="M175"/>
  </rcc>
  <rcc rId="1553" sId="1">
    <oc r="K176">
      <f>D176-I176</f>
    </oc>
    <nc r="K176"/>
  </rcc>
  <rcc rId="1554" sId="1">
    <oc r="M176">
      <f>D176-I176</f>
    </oc>
    <nc r="M176"/>
  </rcc>
  <rcc rId="1555" sId="1">
    <oc r="K177">
      <f>D177-I177</f>
    </oc>
    <nc r="K177"/>
  </rcc>
  <rcc rId="1556" sId="1">
    <oc r="M177">
      <f>D177-I177</f>
    </oc>
    <nc r="M177"/>
  </rcc>
  <rcc rId="1557" sId="1">
    <oc r="K178">
      <f>D178-I178</f>
    </oc>
    <nc r="K178"/>
  </rcc>
  <rcc rId="1558" sId="1">
    <oc r="M178">
      <f>D178-I178</f>
    </oc>
    <nc r="M178"/>
  </rcc>
  <rcc rId="1559" sId="1">
    <oc r="K179">
      <f>D179-I179</f>
    </oc>
    <nc r="K179"/>
  </rcc>
  <rcc rId="1560" sId="1">
    <oc r="M179">
      <f>D179-I179</f>
    </oc>
    <nc r="M179"/>
  </rcc>
  <rcc rId="1561" sId="1">
    <oc r="K180">
      <f>D180-I180</f>
    </oc>
    <nc r="K180"/>
  </rcc>
  <rcc rId="1562" sId="1">
    <oc r="M180">
      <f>D180-I180</f>
    </oc>
    <nc r="M180"/>
  </rcc>
  <rcc rId="1563" sId="1">
    <oc r="K181">
      <f>D181-I181</f>
    </oc>
    <nc r="K181"/>
  </rcc>
  <rcc rId="1564" sId="1">
    <oc r="M181">
      <f>D181-I181</f>
    </oc>
    <nc r="M181"/>
  </rcc>
  <rcc rId="1565" sId="1">
    <oc r="K182">
      <f>D182-I182</f>
    </oc>
    <nc r="K182"/>
  </rcc>
  <rcc rId="1566" sId="1">
    <oc r="M182">
      <f>D182-I182</f>
    </oc>
    <nc r="M182"/>
  </rcc>
  <rcc rId="1567" sId="1">
    <oc r="K183">
      <f>D183-I183</f>
    </oc>
    <nc r="K183"/>
  </rcc>
  <rcc rId="1568" sId="1">
    <oc r="M183">
      <f>D183-I183</f>
    </oc>
    <nc r="M183"/>
  </rcc>
  <rcc rId="1569" sId="1">
    <oc r="K184">
      <f>D184-I184</f>
    </oc>
    <nc r="K184"/>
  </rcc>
  <rcc rId="1570" sId="1">
    <oc r="M184">
      <f>D184-I184</f>
    </oc>
    <nc r="M184"/>
  </rcc>
  <rcc rId="1571" sId="1">
    <oc r="K185">
      <f>D185-I185</f>
    </oc>
    <nc r="K185"/>
  </rcc>
  <rcc rId="1572" sId="1">
    <oc r="M185">
      <f>D185-I185</f>
    </oc>
    <nc r="M185"/>
  </rcc>
  <rcc rId="1573" sId="1">
    <oc r="K186">
      <f>D186-I186</f>
    </oc>
    <nc r="K186"/>
  </rcc>
  <rcc rId="1574" sId="1">
    <oc r="M186">
      <f>D186-I186</f>
    </oc>
    <nc r="M186"/>
  </rcc>
  <rcc rId="1575" sId="1">
    <oc r="K187">
      <f>D187-I187</f>
    </oc>
    <nc r="K187"/>
  </rcc>
  <rcc rId="1576" sId="1">
    <oc r="M187">
      <f>D187-I187</f>
    </oc>
    <nc r="M187"/>
  </rcc>
  <rcc rId="1577" sId="1">
    <oc r="K188">
      <f>D188-I188</f>
    </oc>
    <nc r="K188"/>
  </rcc>
  <rcc rId="1578" sId="1">
    <oc r="M188">
      <f>D188-I188</f>
    </oc>
    <nc r="M188"/>
  </rcc>
  <rcc rId="1579" sId="1">
    <oc r="K189">
      <f>D189-I189</f>
    </oc>
    <nc r="K189"/>
  </rcc>
  <rcc rId="1580" sId="1">
    <oc r="M189">
      <f>D189-I189</f>
    </oc>
    <nc r="M189"/>
  </rcc>
  <rcc rId="1581" sId="1">
    <oc r="K190">
      <f>D190-I190</f>
    </oc>
    <nc r="K190"/>
  </rcc>
  <rcc rId="1582" sId="1">
    <oc r="M190">
      <f>E190-G190</f>
    </oc>
    <nc r="M190"/>
  </rcc>
  <rcc rId="1583" sId="1">
    <oc r="K191">
      <f>D191-I191</f>
    </oc>
    <nc r="K191"/>
  </rcc>
  <rcc rId="1584" sId="1">
    <oc r="M191">
      <f>E191-G191</f>
    </oc>
    <nc r="M191"/>
  </rcc>
  <rcc rId="1585" sId="1">
    <oc r="K192">
      <f>D192-I192</f>
    </oc>
    <nc r="K192"/>
  </rcc>
  <rcc rId="1586" sId="1">
    <oc r="M192">
      <f>E192-G192</f>
    </oc>
    <nc r="M192"/>
  </rcc>
  <rcc rId="1587" sId="1">
    <oc r="K193">
      <f>D193-I193</f>
    </oc>
    <nc r="K193"/>
  </rcc>
  <rcc rId="1588" sId="1">
    <oc r="M193">
      <f>E193-G193</f>
    </oc>
    <nc r="M193"/>
  </rcc>
  <rcc rId="1589" sId="1">
    <oc r="K194">
      <f>D194-I194</f>
    </oc>
    <nc r="K194"/>
  </rcc>
  <rcc rId="1590" sId="1">
    <oc r="K195">
      <f>D195-I195</f>
    </oc>
    <nc r="K195"/>
  </rcc>
  <rsnm rId="1591" sheetId="1" oldName="[Информация о реализации государственных программ по состоянию на 01.06.2018.xlsx]на 01.05.2018" newName="[Информация о реализации государственных программ по состоянию на 01.06.2018.xlsx]на 01.06.2018"/>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5:F20" start="0" length="2147483647">
    <dxf>
      <font>
        <color auto="1"/>
      </font>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3" sId="1">
    <oc r="J140"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муниципальный контракт в стадии заключения на сумму 246,06 тыс.руб., планируемый срок выполнения работ до 21.07.2018, оплата работ – 3 квартал 2018 года;  - 98,02 тыс.руб. - экономия средств по результатам конкурса. 
2) установка (замена) индивидуальных приборов учета  в муниципальных жилых и нежилых помещениях в количестве 6 шт.  Согласно  плану-графику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заключены на благоустройство 10 дворовых территорий, по 4 - ведется работа по заключению соглашения. Расходы запланированы на 3, 4 кварталы 2018 года.  (ДГХ).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color rgb="FFFF0000"/>
            <rFont val="Times New Roman"/>
            <family val="2"/>
            <charset val="204"/>
          </rPr>
          <t xml:space="preserve">
 УППЭК</t>
        </r>
        <r>
          <rPr>
            <sz val="16"/>
            <color rgb="FFFF0000"/>
            <rFont val="Times New Roman"/>
            <family val="2"/>
            <charset val="204"/>
          </rPr>
          <t xml:space="preserve">: в 2018 году планируется благоустройство объекта  "Сквер в мкр-не 31". Средства  будут освоены в течение  года.
</t>
        </r>
        <r>
          <rPr>
            <sz val="24"/>
            <color rgb="FFFF0000"/>
            <rFont val="Times New Roman"/>
            <family val="2"/>
            <charset val="204"/>
          </rPr>
          <t xml:space="preserve">
                   </t>
        </r>
        <r>
          <rPr>
            <sz val="16"/>
            <color rgb="FFFF0000"/>
            <rFont val="Times New Roman"/>
            <family val="2"/>
            <charset val="204"/>
          </rPr>
          <t xml:space="preserve">                                                                                         </t>
        </r>
      </is>
    </oc>
    <nc r="J140"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муниципальный контракт в стадии заключения на сумму 246,06 тыс.руб., планируемый срок выполнения работ до 21.07.2018, оплата работ – 3 квартал 2018 года;  - 98,02 тыс.руб. - экономия средств по результатам конкурса. 
2) установка (замена) индивидуальных приборов учета  в муниципальных жилых и нежилых помещениях в количестве 6 шт.  Согласно  плану-графику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(ДГХ).</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2"/>
            <charset val="204"/>
          </rPr>
          <t xml:space="preserve">
</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4" sId="1">
    <oc r="J140"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муниципальный контракт в стадии заключения на сумму 246,06 тыс.руб., планируемый срок выполнения работ до 21.07.2018, оплата работ – 3 квартал 2018 года;  - 98,02 тыс.руб. - экономия средств по результатам конкурса. 
2) установка (замена) индивидуальных приборов учета  в муниципальных жилых и нежилых помещениях в количестве 6 шт.  Согласно  плану-графику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(ДГХ).</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2"/>
            <charset val="204"/>
          </rPr>
          <t xml:space="preserve">
</t>
        </r>
        <r>
          <rPr>
            <sz val="24"/>
            <color rgb="FFFF0000"/>
            <rFont val="Times New Roman"/>
            <family val="2"/>
            <charset val="204"/>
          </rPr>
          <t xml:space="preserve">
                   </t>
        </r>
        <r>
          <rPr>
            <sz val="16"/>
            <color rgb="FFFF0000"/>
            <rFont val="Times New Roman"/>
            <family val="2"/>
            <charset val="204"/>
          </rPr>
          <t xml:space="preserve">                                                                                         </t>
        </r>
      </is>
    </oc>
    <nc r="J140"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
2) расходы на оплату труда для осуществления переданного государственного полномочия. (УБУиО)
</t>
        </r>
        <r>
          <rPr>
            <sz val="16"/>
            <rFont val="Times New Roman"/>
            <family val="1"/>
            <charset val="204"/>
          </rPr>
          <t xml:space="preserve">
2) КУИ: ведется работа по подготовке технического задания и разработке конкурсной документации на выполнение работ по установке  ИПУ ХГВС (16 шт.) в нежилых помещениях муниципальной собственности.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3) МКУ "ХЭУ": запланировано выполнение работ по замене оконных блоков, ПИР  по замене ИПУ теплоэнергии.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2"/>
            <charset val="204"/>
          </rPr>
          <t xml:space="preserve">
</t>
        </r>
        <r>
          <rPr>
            <sz val="16"/>
            <rFont val="Times New Roman"/>
            <family val="1"/>
            <charset val="204"/>
          </rPr>
          <t xml:space="preserve">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(ДГХ)</t>
        </r>
        <r>
          <rPr>
            <sz val="16"/>
            <color rgb="FFFF0000"/>
            <rFont val="Times New Roman"/>
            <family val="2"/>
            <charset val="204"/>
          </rPr>
          <t xml:space="preserve">
2) установка (замена) индивидуальных приборов учета  в муниципальных жилых и нежилых помещениях в количестве 6 шт.  Согласно  плану-графику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(ДГХ).</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2"/>
            <charset val="204"/>
          </rPr>
          <t xml:space="preserve">
</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5" sId="1">
    <oc r="J140"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
2) расходы на оплату труда для осуществления переданного государственного полномочия. (УБУиО)
</t>
        </r>
        <r>
          <rPr>
            <sz val="16"/>
            <rFont val="Times New Roman"/>
            <family val="1"/>
            <charset val="204"/>
          </rPr>
          <t xml:space="preserve">
2) КУИ: ведется работа по подготовке технического задания и разработке конкурсной документации на выполнение работ по установке  ИПУ ХГВС (16 шт.) в нежилых помещениях муниципальной собственности.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3) МКУ "ХЭУ": запланировано выполнение работ по замене оконных блоков, ПИР  по замене ИПУ теплоэнергии.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2"/>
            <charset val="204"/>
          </rPr>
          <t xml:space="preserve">
</t>
        </r>
        <r>
          <rPr>
            <sz val="16"/>
            <rFont val="Times New Roman"/>
            <family val="1"/>
            <charset val="204"/>
          </rPr>
          <t xml:space="preserve">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(ДГХ)</t>
        </r>
        <r>
          <rPr>
            <sz val="16"/>
            <color rgb="FFFF0000"/>
            <rFont val="Times New Roman"/>
            <family val="2"/>
            <charset val="204"/>
          </rPr>
          <t xml:space="preserve">
2) установка (замена) индивидуальных приборов учета  в муниципальных жилых и нежилых помещениях в количестве 6 шт.  Согласно  плану-графику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(ДГХ).</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2"/>
            <charset val="204"/>
          </rPr>
          <t xml:space="preserve">
</t>
        </r>
        <r>
          <rPr>
            <sz val="24"/>
            <color rgb="FFFF0000"/>
            <rFont val="Times New Roman"/>
            <family val="2"/>
            <charset val="204"/>
          </rPr>
          <t xml:space="preserve">
                   </t>
        </r>
        <r>
          <rPr>
            <sz val="16"/>
            <color rgb="FFFF0000"/>
            <rFont val="Times New Roman"/>
            <family val="2"/>
            <charset val="204"/>
          </rPr>
          <t xml:space="preserve">                                                                                         </t>
        </r>
      </is>
    </oc>
    <nc r="J140"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
2) расходы на оплату труда для осуществления переданного государственного полномочия. (УБУиО)
</t>
        </r>
        <r>
          <rPr>
            <sz val="16"/>
            <rFont val="Times New Roman"/>
            <family val="1"/>
            <charset val="204"/>
          </rPr>
          <t xml:space="preserve">
3) МКУ "ХЭУ": запланировано выполнение работ по замене оконных блоков, ПИР  по замене ИПУ теплоэнергии.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2"/>
            <charset val="204"/>
          </rPr>
          <t xml:space="preserve">
</t>
        </r>
        <r>
          <rPr>
            <sz val="16"/>
            <rFont val="Times New Roman"/>
            <family val="1"/>
            <charset val="204"/>
          </rPr>
          <t xml:space="preserve">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(ДГХ)</t>
        </r>
        <r>
          <rPr>
            <sz val="16"/>
            <color rgb="FFFF0000"/>
            <rFont val="Times New Roman"/>
            <family val="2"/>
            <charset val="204"/>
          </rPr>
          <t xml:space="preserve">
</t>
        </r>
        <r>
          <rPr>
            <sz val="16"/>
            <rFont val="Times New Roman"/>
            <family val="1"/>
            <charset val="204"/>
          </rPr>
          <t>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t>
        </r>
        <r>
          <rPr>
            <sz val="16"/>
            <color rgb="FFFF0000"/>
            <rFont val="Times New Roman"/>
            <family val="2"/>
            <charset val="204"/>
          </rPr>
          <t xml:space="preserve">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(ДГХ).</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2"/>
            <charset val="204"/>
          </rPr>
          <t xml:space="preserve">
</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6" sId="1">
    <oc r="J140"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
2) расходы на оплату труда для осуществления переданного государственного полномочия. (УБУиО)
</t>
        </r>
        <r>
          <rPr>
            <sz val="16"/>
            <rFont val="Times New Roman"/>
            <family val="1"/>
            <charset val="204"/>
          </rPr>
          <t xml:space="preserve">
3) МКУ "ХЭУ": запланировано выполнение работ по замене оконных блоков, ПИР  по замене ИПУ теплоэнергии.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2"/>
            <charset val="204"/>
          </rPr>
          <t xml:space="preserve">
</t>
        </r>
        <r>
          <rPr>
            <sz val="16"/>
            <rFont val="Times New Roman"/>
            <family val="1"/>
            <charset val="204"/>
          </rPr>
          <t xml:space="preserve">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(ДГХ)</t>
        </r>
        <r>
          <rPr>
            <sz val="16"/>
            <color rgb="FFFF0000"/>
            <rFont val="Times New Roman"/>
            <family val="2"/>
            <charset val="204"/>
          </rPr>
          <t xml:space="preserve">
</t>
        </r>
        <r>
          <rPr>
            <sz val="16"/>
            <rFont val="Times New Roman"/>
            <family val="1"/>
            <charset val="204"/>
          </rPr>
          <t>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t>
        </r>
        <r>
          <rPr>
            <sz val="16"/>
            <color rgb="FFFF0000"/>
            <rFont val="Times New Roman"/>
            <family val="2"/>
            <charset val="204"/>
          </rPr>
          <t xml:space="preserve">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(ДГХ).</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2"/>
            <charset val="204"/>
          </rPr>
          <t xml:space="preserve">
</t>
        </r>
        <r>
          <rPr>
            <sz val="24"/>
            <color rgb="FFFF0000"/>
            <rFont val="Times New Roman"/>
            <family val="2"/>
            <charset val="204"/>
          </rPr>
          <t xml:space="preserve">
                   </t>
        </r>
        <r>
          <rPr>
            <sz val="16"/>
            <color rgb="FFFF0000"/>
            <rFont val="Times New Roman"/>
            <family val="2"/>
            <charset val="204"/>
          </rPr>
          <t xml:space="preserve">                                                                                         </t>
        </r>
      </is>
    </oc>
    <nc r="J140"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
2) расходы на оплату труда для осуществления переданного государственного полномочия. (УБУиО)
</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 xml:space="preserve">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(ДГХ)</t>
        </r>
        <r>
          <rPr>
            <sz val="16"/>
            <color rgb="FFFF0000"/>
            <rFont val="Times New Roman"/>
            <family val="2"/>
            <charset val="204"/>
          </rPr>
          <t xml:space="preserve">
</t>
        </r>
        <r>
          <rPr>
            <sz val="16"/>
            <rFont val="Times New Roman"/>
            <family val="1"/>
            <charset val="204"/>
          </rPr>
          <t>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2"/>
            <charset val="204"/>
          </rPr>
          <t xml:space="preserve">
</t>
        </r>
        <r>
          <rPr>
            <sz val="16"/>
            <rFont val="Times New Roman"/>
            <family val="1"/>
            <charset val="204"/>
          </rPr>
          <t>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(ДГХ).</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2"/>
            <charset val="204"/>
          </rPr>
          <t xml:space="preserve">
</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5:H60" start="0" length="2147483647">
    <dxf>
      <font>
        <color auto="1"/>
      </font>
    </dxf>
  </rfmt>
  <rcc rId="996" sId="1" numFmtId="4">
    <oc r="G57">
      <v>1582.38</v>
    </oc>
    <nc r="G57">
      <v>1703.92</v>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7" sId="1">
    <oc r="J140"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
2) расходы на оплату труда для осуществления переданного государственного полномочия. (УБУиО)
</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 xml:space="preserve">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(ДГХ)</t>
        </r>
        <r>
          <rPr>
            <sz val="16"/>
            <color rgb="FFFF0000"/>
            <rFont val="Times New Roman"/>
            <family val="2"/>
            <charset val="204"/>
          </rPr>
          <t xml:space="preserve">
</t>
        </r>
        <r>
          <rPr>
            <sz val="16"/>
            <rFont val="Times New Roman"/>
            <family val="1"/>
            <charset val="204"/>
          </rPr>
          <t>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2"/>
            <charset val="204"/>
          </rPr>
          <t xml:space="preserve">
</t>
        </r>
        <r>
          <rPr>
            <sz val="16"/>
            <rFont val="Times New Roman"/>
            <family val="1"/>
            <charset val="204"/>
          </rPr>
          <t>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(ДГХ).</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2"/>
            <charset val="204"/>
          </rPr>
          <t xml:space="preserve">
</t>
        </r>
        <r>
          <rPr>
            <sz val="24"/>
            <color rgb="FFFF0000"/>
            <rFont val="Times New Roman"/>
            <family val="2"/>
            <charset val="204"/>
          </rPr>
          <t xml:space="preserve">
                   </t>
        </r>
        <r>
          <rPr>
            <sz val="16"/>
            <color rgb="FFFF0000"/>
            <rFont val="Times New Roman"/>
            <family val="2"/>
            <charset val="204"/>
          </rPr>
          <t xml:space="preserve">                                                                                         </t>
        </r>
      </is>
    </oc>
    <nc r="J140"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Расходы запланированы на 4 квартал 2018. 
</t>
        </r>
        <r>
          <rPr>
            <sz val="16"/>
            <rFont val="Times New Roman"/>
            <family val="1"/>
            <charset val="204"/>
          </rPr>
          <t xml:space="preserve">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(ДГХ)</t>
        </r>
        <r>
          <rPr>
            <sz val="16"/>
            <color rgb="FFFF0000"/>
            <rFont val="Times New Roman"/>
            <family val="2"/>
            <charset val="204"/>
          </rPr>
          <t xml:space="preserve">
</t>
        </r>
        <r>
          <rPr>
            <sz val="16"/>
            <rFont val="Times New Roman"/>
            <family val="1"/>
            <charset val="204"/>
          </rPr>
          <t>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2"/>
            <charset val="204"/>
          </rPr>
          <t xml:space="preserve">
</t>
        </r>
        <r>
          <rPr>
            <sz val="16"/>
            <rFont val="Times New Roman"/>
            <family val="1"/>
            <charset val="204"/>
          </rPr>
          <t>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(ДГХ).</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2"/>
            <charset val="204"/>
          </rPr>
          <t xml:space="preserve">
</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8" sId="1" odxf="1" dxf="1">
    <oc r="J140"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Расходы запланированы на 4 квартал 2018. 
</t>
        </r>
        <r>
          <rPr>
            <sz val="16"/>
            <rFont val="Times New Roman"/>
            <family val="1"/>
            <charset val="204"/>
          </rPr>
          <t xml:space="preserve">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(ДГХ)</t>
        </r>
        <r>
          <rPr>
            <sz val="16"/>
            <color rgb="FFFF0000"/>
            <rFont val="Times New Roman"/>
            <family val="2"/>
            <charset val="204"/>
          </rPr>
          <t xml:space="preserve">
</t>
        </r>
        <r>
          <rPr>
            <sz val="16"/>
            <rFont val="Times New Roman"/>
            <family val="1"/>
            <charset val="204"/>
          </rPr>
          <t>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2"/>
            <charset val="204"/>
          </rPr>
          <t xml:space="preserve">
</t>
        </r>
        <r>
          <rPr>
            <sz val="16"/>
            <rFont val="Times New Roman"/>
            <family val="1"/>
            <charset val="204"/>
          </rPr>
          <t>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(ДГХ).</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2"/>
            <charset val="204"/>
          </rPr>
          <t xml:space="preserve">
</t>
        </r>
        <r>
          <rPr>
            <sz val="24"/>
            <color rgb="FFFF0000"/>
            <rFont val="Times New Roman"/>
            <family val="2"/>
            <charset val="204"/>
          </rPr>
          <t xml:space="preserve">
                   </t>
        </r>
        <r>
          <rPr>
            <sz val="16"/>
            <color rgb="FFFF0000"/>
            <rFont val="Times New Roman"/>
            <family val="2"/>
            <charset val="204"/>
          </rPr>
          <t xml:space="preserve">                                                                                         </t>
        </r>
      </is>
    </oc>
    <nc r="J140"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(ДГХ)</t>
        </r>
        <r>
          <rPr>
            <sz val="16"/>
            <color rgb="FFFF0000"/>
            <rFont val="Times New Roman"/>
            <family val="2"/>
            <charset val="204"/>
          </rPr>
          <t xml:space="preserve">
</t>
        </r>
        <r>
          <rPr>
            <sz val="16"/>
            <rFont val="Times New Roman"/>
            <family val="1"/>
            <charset val="204"/>
          </rPr>
          <t>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2"/>
            <charset val="204"/>
          </rPr>
          <t xml:space="preserve">
</t>
        </r>
        <r>
          <rPr>
            <sz val="16"/>
            <rFont val="Times New Roman"/>
            <family val="1"/>
            <charset val="204"/>
          </rPr>
          <t>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(ДГХ).</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2"/>
            <charset val="204"/>
          </rPr>
          <t xml:space="preserve">
</t>
        </r>
        <r>
          <rPr>
            <sz val="24"/>
            <color rgb="FFFF0000"/>
            <rFont val="Times New Roman"/>
            <family val="2"/>
            <charset val="204"/>
          </rPr>
          <t xml:space="preserve">
                   </t>
        </r>
        <r>
          <rPr>
            <sz val="16"/>
            <color rgb="FFFF0000"/>
            <rFont val="Times New Roman"/>
            <family val="2"/>
            <charset val="204"/>
          </rPr>
          <t xml:space="preserve">                                                                                         </t>
        </r>
      </is>
    </nc>
    <odxf>
      <font>
        <sz val="16"/>
        <color rgb="FFFF0000"/>
      </font>
    </odxf>
    <ndxf>
      <font>
        <sz val="16"/>
        <color rgb="FFFF0000"/>
      </font>
    </ndxf>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CF533A2-322B-40E2-88B2-065E6D1D35B4}" action="delete"/>
  <rdn rId="0" localSheetId="1" customView="1" name="Z_CCF533A2_322B_40E2_88B2_065E6D1D35B4_.wvu.PrintArea" hidden="1" oldHidden="1">
    <formula>'на 01.05.2018'!$A$1:$J$193</formula>
    <oldFormula>'на 01.05.2018'!$A$1:$J$193</oldFormula>
  </rdn>
  <rdn rId="0" localSheetId="1" customView="1" name="Z_CCF533A2_322B_40E2_88B2_065E6D1D35B4_.wvu.PrintTitles" hidden="1" oldHidden="1">
    <formula>'на 01.05.2018'!$5:$8</formula>
    <oldFormula>'на 01.05.2018'!$5:$8</oldFormula>
  </rdn>
  <rdn rId="0" localSheetId="1" customView="1" name="Z_CCF533A2_322B_40E2_88B2_065E6D1D35B4_.wvu.FilterData" hidden="1" oldHidden="1">
    <formula>'на 01.05.2018'!$A$7:$J$397</formula>
    <oldFormula>'на 01.05.2018'!$A$7:$J$397</oldFormula>
  </rdn>
  <rcv guid="{CCF533A2-322B-40E2-88B2-065E6D1D35B4}"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2" sId="1" numFmtId="4">
    <oc r="I175">
      <f>D175</f>
    </oc>
    <nc r="I175">
      <v>368367.5</v>
    </nc>
  </rcc>
  <rcc rId="1013" sId="1" numFmtId="4">
    <oc r="I176">
      <f>D176</f>
    </oc>
    <nc r="I176">
      <v>19389.5</v>
    </nc>
  </rcc>
  <rfmt sheetId="1" sqref="I173:I176" start="0" length="2147483647">
    <dxf>
      <font>
        <color auto="1"/>
      </font>
    </dxf>
  </rfmt>
  <rcc rId="1014" sId="1" odxf="1" dxf="1">
    <oc r="J173" t="inlineStr">
      <is>
        <r>
          <rPr>
            <u/>
            <sz val="16"/>
            <color rgb="FFFF0000"/>
            <rFont val="Times New Roman"/>
            <family val="2"/>
            <charset val="204"/>
          </rPr>
          <t>ДГХ</t>
        </r>
        <r>
          <rPr>
            <sz val="16"/>
            <color rgb="FFFF0000"/>
            <rFont val="Times New Roman"/>
            <family val="2"/>
            <charset val="204"/>
          </rPr>
          <t xml:space="preserve">: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172 321,8 тыс.руб.за работы, выполненные в 2017 году. Оставшиеся расходы запланированы на 3, 4 кварталы 2018 года.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- 30,8%, по дороге - 9,9%.</t>
        </r>
      </is>
    </oc>
    <nc r="J173" t="inlineStr">
      <is>
        <r>
          <rPr>
            <u/>
            <sz val="16"/>
            <rFont val="Times New Roman"/>
            <family val="1"/>
            <charset val="204"/>
          </rPr>
          <t>ДГХ</t>
        </r>
        <r>
          <rPr>
            <sz val="16"/>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В округ 26.03.2018 направлены документы на возмещение расходов по ремонту объектов на сумму 163 705,74 тыс.руб., средства поступили в МО - 13.04.2018.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172 321,8 тыс.руб.за работы, выполненные в 2017 году.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плана-графика аукцион запланирован в июле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- 30,8%, по дороге - 9,9%.</t>
        </r>
      </is>
    </nc>
    <odxf>
      <font>
        <sz val="16"/>
        <color rgb="FFFF0000"/>
      </font>
    </odxf>
    <ndxf>
      <font>
        <sz val="16"/>
        <color rgb="FFFF0000"/>
      </font>
    </ndxf>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5" sId="1">
    <oc r="I57">
      <f>727+1070</f>
    </oc>
    <nc r="I57">
      <f>1070</f>
    </nc>
  </rcc>
  <rfmt sheetId="1" sqref="I55:I57" start="0" length="2147483647">
    <dxf>
      <font>
        <color auto="1"/>
      </font>
    </dxf>
  </rfmt>
  <rcc rId="1016" sId="1">
    <o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401 голова. 
</t>
        </r>
        <r>
          <rPr>
            <u/>
            <sz val="16"/>
            <color rgb="FFFF0000"/>
            <rFont val="Times New Roman"/>
            <family val="2"/>
            <charset val="204"/>
          </rPr>
          <t>АГ</t>
        </r>
        <r>
          <rPr>
            <sz val="16"/>
            <color rgb="FFFF0000"/>
            <rFont val="Times New Roman"/>
            <family val="2"/>
            <charset val="204"/>
          </rPr>
          <t xml:space="preserve">: Запланированы средства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u/>
            <sz val="18"/>
            <rFont val="Times New Roman"/>
            <family val="2"/>
            <charset val="204"/>
          </rPr>
          <t/>
        </r>
      </is>
    </oc>
    <n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401 голова. 
</t>
        </r>
        <r>
          <rPr>
            <u/>
            <sz val="16"/>
            <color rgb="FFFF0000"/>
            <rFont val="Times New Roman"/>
            <family val="2"/>
            <charset val="204"/>
          </rPr>
          <t>АГ</t>
        </r>
        <r>
          <rPr>
            <sz val="16"/>
            <color rgb="FFFF0000"/>
            <rFont val="Times New Roman"/>
            <family val="2"/>
            <charset val="204"/>
          </rPr>
          <t xml:space="preserve">: Запланированы средства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rFont val="Times New Roman"/>
            <family val="1"/>
            <charset val="204"/>
          </rPr>
          <t xml:space="preserve">За счет средств окружного бюджета - 1003,92114 тыс.руб. возмещены расходы по отлову и утилизации 208 безнадзорных животных.
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66,08 тыс.руб., оплата - декабрь 2018.
</t>
        </r>
        <r>
          <rPr>
            <sz val="16"/>
            <color rgb="FFFF0000"/>
            <rFont val="Times New Roman"/>
            <family val="2"/>
            <charset val="204"/>
          </rPr>
          <t xml:space="preserve">
</t>
        </r>
        <r>
          <rPr>
            <u/>
            <sz val="18"/>
            <rFont val="Times New Roman"/>
            <family val="2"/>
            <charset val="204"/>
          </rPr>
          <t/>
        </r>
      </is>
    </nc>
  </rcc>
  <rcc rId="1017"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На 2018 год запланирован ремонт 3 квартир детям-сиротам по следующим адресам: ул. Мелик-Карамова, 41, кв. 19 (60,4 м2), ул. 50 лет ВЛКСМ, 11, кв. 54 (40.1 м2), ул. Майская, 10, кв. 147 (27,5 м2). Оказаны услуги по проверке смет на сумму 21,0 тыс.руб. Расходы на выполнение ремонтных работ запланированы на  3 квартал 2018 года.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Заявка на приобретение квартир будет размещена повторно в июне 2018 года.
Согласно плану-графику аукцион на приобретение 14 квартир состоится в мае 2018 года (дополнительные средства, выделенные из окружного бюджета 30.03.2018 года).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rFont val="Times New Roman"/>
            <family val="1"/>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Заявка на приобретение квартир будет размещена повторно в июне 2018 года.
Согласно плану-графику аукцион на приобретение 14 квартир состоится в мае 2018 года (дополнительные средства, выделенные из окружного бюджета 30.03.2018 года).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8" sId="1">
    <o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401 голова. 
</t>
        </r>
        <r>
          <rPr>
            <u/>
            <sz val="16"/>
            <color rgb="FFFF0000"/>
            <rFont val="Times New Roman"/>
            <family val="2"/>
            <charset val="204"/>
          </rPr>
          <t>АГ</t>
        </r>
        <r>
          <rPr>
            <sz val="16"/>
            <color rgb="FFFF0000"/>
            <rFont val="Times New Roman"/>
            <family val="2"/>
            <charset val="204"/>
          </rPr>
          <t xml:space="preserve">: Запланированы средства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rFont val="Times New Roman"/>
            <family val="1"/>
            <charset val="204"/>
          </rPr>
          <t xml:space="preserve">За счет средств окружного бюджета - 1003,92114 тыс.руб. возмещены расходы по отлову и утилизации 208 безнадзорных животных.
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66,08 тыс.руб., оплата - декабрь 2018.
</t>
        </r>
        <r>
          <rPr>
            <sz val="16"/>
            <color rgb="FFFF0000"/>
            <rFont val="Times New Roman"/>
            <family val="2"/>
            <charset val="204"/>
          </rPr>
          <t xml:space="preserve">
</t>
        </r>
        <r>
          <rPr>
            <u/>
            <sz val="18"/>
            <rFont val="Times New Roman"/>
            <family val="2"/>
            <charset val="204"/>
          </rPr>
          <t/>
        </r>
      </is>
    </oc>
    <n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реализованы в полном объеме.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color rgb="FFFF0000"/>
            <rFont val="Times New Roman"/>
            <family val="2"/>
            <charset val="204"/>
          </rPr>
          <t>АГ</t>
        </r>
        <r>
          <rPr>
            <sz val="16"/>
            <color rgb="FFFF0000"/>
            <rFont val="Times New Roman"/>
            <family val="2"/>
            <charset val="204"/>
          </rPr>
          <t xml:space="preserve">: Запланированы средства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 xml:space="preserve">
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66,08 тыс.руб., оплата - декабрь 2018.
</t>
        </r>
        <r>
          <rPr>
            <sz val="16"/>
            <color rgb="FFFF0000"/>
            <rFont val="Times New Roman"/>
            <family val="2"/>
            <charset val="204"/>
          </rPr>
          <t xml:space="preserve">
</t>
        </r>
        <r>
          <rPr>
            <u/>
            <sz val="18"/>
            <rFont val="Times New Roman"/>
            <family val="2"/>
            <charset val="204"/>
          </rPr>
          <t/>
        </r>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9" sId="1">
    <o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реализованы в полном объеме.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color rgb="FFFF0000"/>
            <rFont val="Times New Roman"/>
            <family val="2"/>
            <charset val="204"/>
          </rPr>
          <t>АГ</t>
        </r>
        <r>
          <rPr>
            <sz val="16"/>
            <color rgb="FFFF0000"/>
            <rFont val="Times New Roman"/>
            <family val="2"/>
            <charset val="204"/>
          </rPr>
          <t xml:space="preserve">: Запланированы средства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 xml:space="preserve">
УБУиО: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66,08 тыс.руб., оплата - декабрь 2018.
</t>
        </r>
        <r>
          <rPr>
            <sz val="16"/>
            <color rgb="FFFF0000"/>
            <rFont val="Times New Roman"/>
            <family val="2"/>
            <charset val="204"/>
          </rPr>
          <t xml:space="preserve">
</t>
        </r>
        <r>
          <rPr>
            <u/>
            <sz val="18"/>
            <rFont val="Times New Roman"/>
            <family val="2"/>
            <charset val="204"/>
          </rPr>
          <t/>
        </r>
      </is>
    </oc>
    <n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реализованы в полном объеме.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66,08 тыс.руб., оплата - декабрь 2018.
</t>
        </r>
        <r>
          <rPr>
            <sz val="16"/>
            <color rgb="FFFF0000"/>
            <rFont val="Times New Roman"/>
            <family val="2"/>
            <charset val="204"/>
          </rPr>
          <t xml:space="preserve">
</t>
        </r>
        <r>
          <rPr>
            <u/>
            <sz val="18"/>
            <rFont val="Times New Roman"/>
            <family val="2"/>
            <charset val="204"/>
          </rPr>
          <t/>
        </r>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0" sId="1">
    <oc r="I57">
      <f>1070</f>
    </oc>
    <nc r="I57">
      <f>1070+727</f>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1" sId="1" odxf="1" dxf="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rFont val="Times New Roman"/>
            <family val="1"/>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Заявка на приобретение квартир будет размещена повторно в июне 2018 года.
Согласно плану-графику аукцион на приобретение 14 квартир состоится в мае 2018 года (дополнительные средства, выделенные из окружного бюджета 30.03.2018 года).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Заявка на приобретение квартир будет размещена повторно в июне 2018 года.
Согласно плану-графику аукцион на приобретение 14 квартир состоится в мае 2018 года (дополнительные средства, выделенные из окружного бюджета 30.03.2018 года).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odxf>
      <font>
        <sz val="16"/>
        <color rgb="FFFF0000"/>
      </font>
    </odxf>
    <ndxf>
      <font>
        <sz val="16"/>
        <color rgb="FFFF0000"/>
      </font>
    </ndxf>
  </rcc>
  <rdn rId="0" localSheetId="1" customView="1" name="Z_6E4A7295_8CE0_4D28_ABEF_D38EBAE7C204_.wvu.PrintArea" hidden="1" oldHidden="1">
    <formula>'на 01.05.2018'!$A$1:$J$193</formula>
  </rdn>
  <rdn rId="0" localSheetId="1" customView="1" name="Z_6E4A7295_8CE0_4D28_ABEF_D38EBAE7C204_.wvu.PrintTitles" hidden="1" oldHidden="1">
    <formula>'на 01.05.2018'!$5:$8</formula>
  </rdn>
  <rdn rId="0" localSheetId="1" customView="1" name="Z_6E4A7295_8CE0_4D28_ABEF_D38EBAE7C204_.wvu.FilterData" hidden="1" oldHidden="1">
    <formula>'на 01.05.2018'!$A$7:$J$397</formula>
  </rdn>
  <rcv guid="{6E4A7295-8CE0-4D28-ABEF-D38EBAE7C204}"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5" sId="1" odxf="1" dxf="1">
    <oc r="J49" t="inlineStr">
      <is>
        <r>
          <rPr>
            <u/>
            <sz val="16"/>
            <color rgb="FFFF0000"/>
            <rFont val="Times New Roman"/>
            <family val="2"/>
            <charset val="204"/>
          </rPr>
          <t xml:space="preserve">АГ: </t>
        </r>
        <r>
          <rPr>
            <sz val="16"/>
            <color rgb="FFFF0000"/>
            <rFont val="Times New Roman"/>
            <family val="2"/>
            <charset val="204"/>
          </rPr>
          <t xml:space="preserve">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odxf>
      <font>
        <sz val="16"/>
        <color rgb="FFFF0000"/>
      </font>
    </odxf>
    <ndxf>
      <font>
        <sz val="16"/>
        <color rgb="FFFF0000"/>
      </font>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40:G145" start="0" length="2147483647">
    <dxf>
      <font>
        <color auto="1"/>
      </font>
    </dxf>
  </rfmt>
  <rfmt sheetId="1" sqref="A140:A146" start="0" length="2147483647">
    <dxf>
      <font>
        <color auto="1"/>
      </font>
    </dxf>
  </rfmt>
  <rcc rId="997" sId="1" numFmtId="4">
    <oc r="G144">
      <v>214.87</v>
    </oc>
    <nc r="G144">
      <v>1755.07</v>
    </nc>
  </rcc>
  <rfmt sheetId="1" sqref="H144" start="0" length="2147483647">
    <dxf>
      <font>
        <color auto="1"/>
      </font>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55" start="0" length="0">
    <dxf>
      <font>
        <sz val="16"/>
        <color rgb="FFFF0000"/>
      </font>
    </dxf>
  </rfmt>
  <rcc rId="1026" sId="1">
    <o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реализованы в полном объеме.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66,08 тыс.руб., оплата - декабрь 2018.
</t>
        </r>
        <r>
          <rPr>
            <sz val="16"/>
            <color rgb="FFFF0000"/>
            <rFont val="Times New Roman"/>
            <family val="2"/>
            <charset val="204"/>
          </rPr>
          <t xml:space="preserve">
</t>
        </r>
        <r>
          <rPr>
            <u/>
            <sz val="18"/>
            <rFont val="Times New Roman"/>
            <family val="2"/>
            <charset val="204"/>
          </rPr>
          <t/>
        </r>
      </is>
    </oc>
    <nc r="J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Расходы запланированы на 4 квартал 2018 года.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предоставлена субсидия на финансовое обеспечение (возмещение) затрат по отлову и содержанию безнадзорных животных. Бюджетные ассигнования реализованы в полном объеме. За счет средств окружного бюджета - 1 003,9 тыс.руб. возмещены расходы по отлову и утилизации 208 безнадзорных животных.</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в сумме 66,08 тыс.руб., оплата - декабрь 2018.
</t>
        </r>
        <r>
          <rPr>
            <sz val="16"/>
            <color rgb="FFFF0000"/>
            <rFont val="Times New Roman"/>
            <family val="2"/>
            <charset val="204"/>
          </rPr>
          <t xml:space="preserve">
</t>
        </r>
        <r>
          <rPr>
            <u/>
            <sz val="18"/>
            <rFont val="Times New Roman"/>
            <family val="2"/>
            <charset val="204"/>
          </rPr>
          <t/>
        </r>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5:I18" start="0" length="2147483647">
    <dxf>
      <font>
        <color auto="1"/>
      </font>
    </dxf>
  </rfmt>
  <rfmt sheetId="1" sqref="J15:J20" start="0" length="2147483647">
    <dxf>
      <font>
        <color auto="1"/>
      </font>
    </dxf>
  </rfmt>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7" sId="1" odxf="1" dxf="1">
    <oc r="J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01.05.2018 года по работникам муниципальных учреждений культуры составило 70 991,12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01.05.2018 года по работникам муниципальных учреждений культуры составило 70 991,12 рублей.                                             
</t>
        </r>
        <r>
          <rPr>
            <u/>
            <sz val="20"/>
            <rFont val="Times New Roman"/>
            <family val="1"/>
            <charset val="204"/>
          </rPr>
          <t/>
        </r>
      </is>
    </nc>
    <odxf>
      <font>
        <sz val="16"/>
        <color rgb="FFFF0000"/>
      </font>
    </odxf>
    <ndxf>
      <font>
        <sz val="16"/>
        <color rgb="FFFF0000"/>
      </font>
    </ndxf>
  </rcc>
  <rcc rId="1028" sId="1" odxf="1" dxf="1">
    <oc r="J147"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рассылку постановлений. 
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t>
        </r>
        <r>
          <rPr>
            <u/>
            <sz val="18"/>
            <color theme="1"/>
            <rFont val="Times New Roman"/>
            <family val="2"/>
            <charset val="204"/>
          </rPr>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рассылку постановлений. 
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t>
        </r>
        <r>
          <rPr>
            <u/>
            <sz val="18"/>
            <color theme="1"/>
            <rFont val="Times New Roman"/>
            <family val="2"/>
            <charset val="204"/>
          </rPr>
          <t/>
        </r>
      </is>
    </nc>
    <odxf>
      <font>
        <sz val="16"/>
        <color rgb="FFFF0000"/>
      </font>
    </odxf>
    <ndxf>
      <font>
        <sz val="16"/>
        <color rgb="FFFF0000"/>
      </font>
    </ndxf>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16" start="0" length="2147483647">
    <dxf>
      <font>
        <color auto="1"/>
      </font>
    </dxf>
  </rfmt>
  <rfmt sheetId="1" sqref="J160:J165" start="0" length="2147483647">
    <dxf>
      <font>
        <color auto="1"/>
      </font>
    </dxf>
  </rfmt>
  <rfmt sheetId="1" sqref="I160:I162" start="0" length="2147483647">
    <dxf>
      <font>
        <color auto="1"/>
      </font>
    </dxf>
  </rfmt>
  <rfmt sheetId="1" sqref="J189:J193" start="0" length="2147483647">
    <dxf>
      <font>
        <color auto="1"/>
      </font>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9" sId="1" odxf="1" dxf="1">
    <oc r="J166" t="inlineStr">
      <is>
        <r>
          <rPr>
            <u/>
            <sz val="16"/>
            <color rgb="FFFF0000"/>
            <rFont val="Times New Roman"/>
            <family val="2"/>
            <charset val="204"/>
          </rPr>
          <t xml:space="preserve">АГ: </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 развитие инновационного и молодежного предпринимательства.
</t>
        </r>
      </is>
    </oc>
    <nc r="J166"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r>
          <rPr>
            <sz val="16"/>
            <color rgb="FFFF0000"/>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социального предпринимательства;
- развитие инновационного и молодежного предпринимательства.
</t>
        </r>
      </is>
    </nc>
    <odxf>
      <font>
        <sz val="16"/>
        <color rgb="FFFF0000"/>
      </font>
    </odxf>
    <ndxf>
      <font>
        <sz val="16"/>
        <color rgb="FFFF0000"/>
      </font>
    </ndxf>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0" sId="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рассылку постановлений. 
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t>
        </r>
        <r>
          <rPr>
            <u/>
            <sz val="18"/>
            <color theme="1"/>
            <rFont val="Times New Roman"/>
            <family val="2"/>
            <charset val="204"/>
          </rPr>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аренду кабельной канализации, рассылку постановлений. </t>
        </r>
        <r>
          <rPr>
            <sz val="16"/>
            <color rgb="FFFF0000"/>
            <rFont val="Times New Roman"/>
            <family val="2"/>
            <charset val="204"/>
          </rPr>
          <t xml:space="preserve">
АГ(ДК): 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t>
        </r>
        <r>
          <rPr>
            <u/>
            <sz val="18"/>
            <color theme="1"/>
            <rFont val="Times New Roman"/>
            <family val="2"/>
            <charset val="204"/>
          </rPr>
          <t/>
        </r>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1" sId="1">
    <oc r="J173" t="inlineStr">
      <is>
        <r>
          <rPr>
            <u/>
            <sz val="16"/>
            <rFont val="Times New Roman"/>
            <family val="1"/>
            <charset val="204"/>
          </rPr>
          <t>ДГХ</t>
        </r>
        <r>
          <rPr>
            <sz val="16"/>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В округ 26.03.2018 направлены документы на возмещение расходов по ремонту объектов на сумму 163 705,74 тыс.руб., средства поступили в МО - 13.04.2018.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172 321,8 тыс.руб.за работы, выполненные в 2017 году.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плана-графика аукцион запланирован в июле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- 30,8%, по дороге - 9,9%.</t>
        </r>
      </is>
    </oc>
    <nc r="J173" t="inlineStr">
      <is>
        <r>
          <rPr>
            <u/>
            <sz val="16"/>
            <rFont val="Times New Roman"/>
            <family val="1"/>
            <charset val="204"/>
          </rPr>
          <t>ДГХ</t>
        </r>
        <r>
          <rPr>
            <sz val="16"/>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В округ 26.03.2018 направлены документы на возмещение расходов по ремонту объектов на сумму 163 705,74 тыс.руб., средства поступили в МО - 13.04.2018.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172 321,8 тыс.руб.за работы, выполненные в 2017 году.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плана-графика аукцион запланирован в июле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- 39,9%, по дороге - 9,9 %</t>
        </r>
      </is>
    </nc>
  </rcc>
  <rcv guid="{CA384592-0CFD-4322-A4EB-34EC04693944}" action="delete"/>
  <rdn rId="0" localSheetId="1" customView="1" name="Z_CA384592_0CFD_4322_A4EB_34EC04693944_.wvu.PrintArea" hidden="1" oldHidden="1">
    <formula>'на 01.05.2018'!$A$1:$J$195</formula>
    <oldFormula>'на 01.05.2018'!$A$1:$J$195</oldFormula>
  </rdn>
  <rdn rId="0" localSheetId="1" customView="1" name="Z_CA384592_0CFD_4322_A4EB_34EC04693944_.wvu.PrintTitles" hidden="1" oldHidden="1">
    <formula>'на 01.05.2018'!$5:$8</formula>
    <oldFormula>'на 01.05.2018'!$5:$8</oldFormula>
  </rdn>
  <rdn rId="0" localSheetId="1" customView="1" name="Z_CA384592_0CFD_4322_A4EB_34EC04693944_.wvu.FilterData" hidden="1" oldHidden="1">
    <formula>'на 01.05.2018'!$A$7:$J$397</formula>
    <oldFormula>'на 01.05.2018'!$A$7:$J$397</oldFormula>
  </rdn>
  <rcv guid="{CA384592-0CFD-4322-A4EB-34EC04693944}"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5" sId="1">
    <oc r="J173" t="inlineStr">
      <is>
        <r>
          <rPr>
            <u/>
            <sz val="16"/>
            <rFont val="Times New Roman"/>
            <family val="1"/>
            <charset val="204"/>
          </rPr>
          <t>ДГХ</t>
        </r>
        <r>
          <rPr>
            <sz val="16"/>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В округ 26.03.2018 направлены документы на возмещение расходов по ремонту объектов на сумму 163 705,74 тыс.руб., средства поступили в МО - 13.04.2018.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172 321,8 тыс.руб.за работы, выполненные в 2017 году.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плана-графика аукцион запланирован в июле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- 39,9%, по дороге - 9,9 %</t>
        </r>
      </is>
    </oc>
    <nc r="J173" t="inlineStr">
      <is>
        <r>
          <rPr>
            <u/>
            <sz val="16"/>
            <rFont val="Times New Roman"/>
            <family val="1"/>
            <charset val="204"/>
          </rPr>
          <t>ДГХ</t>
        </r>
        <r>
          <rPr>
            <sz val="16"/>
            <rFont val="Times New Roman"/>
            <family val="1"/>
            <charset val="204"/>
          </rPr>
          <t>: 
Заключено соглашение  от 15.03.2018 № 03 о предоставлении субсидии местному бюджету из бюджета Ханты-Мансийского автономного округа – Югры. В округ 26.03.2018 направлены документы на возмещение расходов по ремонту объектов на сумму 163 705,74 тыс.руб., средства поступили в МО - 13.04.2018.
Заключен муниципальный контракт от 08.09.2017 № 48-ГХ  с АО "АВТОДОРСТРОЙ" на ремонт автомобильных дорог на сумму 385 814,2 тыс.руб. общей площадью 157,93  тыс.кв.м., из них средства окружного бюджета 366 523,5 тыс.руб., средства городского бюджета 19 290,7 тыс.руб. Оплачены расходы на сумму 172 321,8 тыс.руб.за работы, выполненные в 2017 году. Оставшиеся расходы запланированы на 3, 4 кварталы 2018 года.
Планируется заключить муниципальный контракт на ремонт автомобильной дороги по ул. Грибоедова на сумму  1 942,8 тыс.руб., из них средства окружного бюджета - 1 844,0 тыс.руб. Согласно плана-графика аукцион запланирован в июле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Общая готовность  по объекту  - 39,9%, по дороге - 9,9 %</t>
        </r>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01.05.2018'!$A$1:$J$195</formula>
    <oldFormula>'на 01.05.2018'!$A$1:$J$195</oldFormula>
  </rdn>
  <rdn rId="0" localSheetId="1" customView="1" name="Z_CA384592_0CFD_4322_A4EB_34EC04693944_.wvu.PrintTitles" hidden="1" oldHidden="1">
    <formula>'на 01.05.2018'!$5:$8</formula>
    <oldFormula>'на 01.05.2018'!$5:$8</oldFormula>
  </rdn>
  <rdn rId="0" localSheetId="1" customView="1" name="Z_CA384592_0CFD_4322_A4EB_34EC04693944_.wvu.FilterData" hidden="1" oldHidden="1">
    <formula>'на 01.05.2018'!$A$7:$J$397</formula>
    <oldFormula>'на 01.05.2018'!$A$7:$J$397</oldFormula>
  </rdn>
  <rcv guid="{CA384592-0CFD-4322-A4EB-34EC04693944}"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86:I91" start="0" length="2147483647">
    <dxf>
      <font>
        <color auto="1"/>
      </font>
    </dxf>
  </rfmt>
  <rfmt sheetId="1" sqref="J86" start="0" length="2147483647">
    <dxf>
      <font>
        <color auto="1"/>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98" sId="1" numFmtId="4">
    <oc r="E143">
      <v>0</v>
    </oc>
    <nc r="E143">
      <v>4587.2</v>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9" sId="1" numFmtId="4">
    <oc r="G94">
      <f>E94</f>
    </oc>
    <nc r="G94">
      <v>65063.05</v>
    </nc>
  </rcc>
  <rcc rId="1040" sId="1" numFmtId="4">
    <oc r="E94">
      <f xml:space="preserve"> E100</f>
    </oc>
    <nc r="E94">
      <v>65063.05</v>
    </nc>
  </rcc>
  <rcc rId="1041" sId="1" numFmtId="4">
    <oc r="G95">
      <f>G101</f>
    </oc>
    <nc r="G95">
      <v>37350.550000000003</v>
    </nc>
  </rcc>
  <rcc rId="1042" sId="1" numFmtId="4">
    <oc r="E95">
      <f>E101</f>
    </oc>
    <nc r="E95">
      <v>37350.550000000003</v>
    </nc>
  </rcc>
  <rfmt sheetId="1" sqref="A92:I97" start="0" length="2147483647">
    <dxf>
      <font>
        <color auto="1"/>
      </font>
    </dxf>
  </rfmt>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3" sId="1">
    <oc r="D94">
      <f>D100</f>
    </oc>
    <nc r="D94">
      <f>D100</f>
    </nc>
  </rcc>
  <rcc rId="1044" sId="1" numFmtId="4">
    <oc r="E94">
      <v>65063.05</v>
    </oc>
    <nc r="E94">
      <f>E100</f>
    </nc>
  </rcc>
  <rcc rId="1045" sId="1" numFmtId="4">
    <oc r="G94">
      <v>65063.05</v>
    </oc>
    <nc r="G94">
      <f>G100</f>
    </nc>
  </rcc>
  <rcc rId="1046" sId="1">
    <oc r="I94">
      <f>I100</f>
    </oc>
    <nc r="I94">
      <f>I100</f>
    </nc>
  </rcc>
  <rcc rId="1047" sId="1">
    <oc r="D95">
      <f>D101</f>
    </oc>
    <nc r="D95">
      <f>D101</f>
    </nc>
  </rcc>
  <rcc rId="1048" sId="1" numFmtId="4">
    <oc r="E95">
      <v>37350.550000000003</v>
    </oc>
    <nc r="E95">
      <f>E101</f>
    </nc>
  </rcc>
  <rcc rId="1049" sId="1" numFmtId="4">
    <oc r="G95">
      <v>37350.550000000003</v>
    </oc>
    <nc r="G95">
      <f>G101</f>
    </nc>
  </rcc>
  <rcc rId="1050" sId="1">
    <oc r="I95">
      <f>I101</f>
    </oc>
    <nc r="I95">
      <f>I101</f>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51" sId="1" numFmtId="4">
    <oc r="E100">
      <v>30043.74</v>
    </oc>
    <nc r="E100">
      <v>65063.05</v>
    </nc>
  </rcc>
  <rcc rId="1052" sId="1" numFmtId="4">
    <oc r="E101">
      <v>21687.68</v>
    </oc>
    <nc r="E101">
      <v>37350.550000000003</v>
    </nc>
  </rcc>
  <rcc rId="1053" sId="1" numFmtId="4">
    <oc r="G100">
      <v>30043.74</v>
    </oc>
    <nc r="G100">
      <v>65063.05</v>
    </nc>
  </rcc>
  <rcc rId="1054" sId="1" numFmtId="4">
    <oc r="G101">
      <v>21687.68</v>
    </oc>
    <nc r="G101">
      <v>37350.550000000003</v>
    </nc>
  </rcc>
  <rfmt sheetId="1" sqref="A98:I103" start="0" length="2147483647">
    <dxf>
      <font>
        <color auto="1"/>
      </font>
    </dxf>
  </rfmt>
  <rcc rId="1055" sId="1">
    <oc r="J98" t="inlineStr">
      <is>
        <t xml:space="preserve">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Общая готовность по объекту - 30,8%, по сетям - 53,5% </t>
      </is>
    </oc>
    <nc r="J98" t="inlineStr">
      <is>
        <t xml:space="preserve">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Общая готовность по объекту - 39,9%, по сетям - 72,4% </t>
      </is>
    </nc>
  </rcc>
  <rfmt sheetId="1" sqref="J98:J103" start="0" length="2147483647">
    <dxf>
      <font>
        <color auto="1"/>
      </font>
    </dxf>
  </rfmt>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29:I129" start="0" length="2147483647">
    <dxf>
      <font>
        <color auto="1"/>
      </font>
    </dxf>
  </rfmt>
  <rfmt sheetId="1" sqref="B130:I130" start="0" length="2147483647">
    <dxf>
      <font>
        <color auto="1"/>
      </font>
    </dxf>
  </rfmt>
  <rfmt sheetId="1" sqref="A128:I133" start="0" length="2147483647">
    <dxf>
      <font>
        <color auto="1"/>
      </font>
    </dxf>
  </rfmt>
  <rcv guid="{CA384592-0CFD-4322-A4EB-34EC04693944}" action="delete"/>
  <rdn rId="0" localSheetId="1" customView="1" name="Z_CA384592_0CFD_4322_A4EB_34EC04693944_.wvu.PrintArea" hidden="1" oldHidden="1">
    <formula>'на 01.05.2018'!$A$1:$J$195</formula>
    <oldFormula>'на 01.05.2018'!$A$1:$J$195</oldFormula>
  </rdn>
  <rdn rId="0" localSheetId="1" customView="1" name="Z_CA384592_0CFD_4322_A4EB_34EC04693944_.wvu.PrintTitles" hidden="1" oldHidden="1">
    <formula>'на 01.05.2018'!$5:$8</formula>
    <oldFormula>'на 01.05.2018'!$5:$8</oldFormula>
  </rdn>
  <rdn rId="0" localSheetId="1" customView="1" name="Z_CA384592_0CFD_4322_A4EB_34EC04693944_.wvu.FilterData" hidden="1" oldHidden="1">
    <formula>'на 01.05.2018'!$A$7:$J$397</formula>
    <oldFormula>'на 01.05.2018'!$A$7:$J$397</oldFormula>
  </rdn>
  <rcv guid="{CA384592-0CFD-4322-A4EB-34EC04693944}"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59" sId="1" odxf="1" dxf="1">
    <oc r="J128" t="inlineStr">
      <is>
        <t>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будет заключен муниципальный контракт на сумму 1 834,645 тыс.руб (1 565,1 тыс.руб. - фед.ср-ва, 269,545 тыс.руб. - ср-ва окруж.бюджета). Экономия в результате проведенных торгов - 208,680 тс.руб. (ср-ва окружного бюджета).                                   
Уведомлением ДФ ХМАО от 30.03.2018 доведены дополнительные средства: 490,6 тыс.руб. - средства окружного бюджета, 1605,8 тыс.руб. - средства федерального бюджета. Размещение закупки на приобретение жилого помещения состоится в апреле 2018г. Подведение итогов аукциона планируется в мае 2018 года</t>
      </is>
    </oc>
    <nc r="J128" t="inlineStr">
      <is>
        <r>
          <rPr>
            <sz val="16"/>
            <rFont val="Times New Roman"/>
            <family val="1"/>
            <charset val="204"/>
          </rPr>
          <t xml:space="preserve">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1 834,645 тыс.руб (1 565,1 тыс.руб. - фед.ср-ва, 269,545 тыс.руб. - ср-ва окруж.бюджета). 
Экономия в результате проведенных торгов - 208,680 тс.руб. (ср-ва окружного бюджета).                                   
Уведомлением ДФ ХМАО от 30.03.2018 доведены дополнительные средства: 490,6 тыс.руб. - средства окружного бюджета, 1605,8 тыс.руб. - средства федерального бюджета. </t>
        </r>
        <r>
          <rPr>
            <sz val="16"/>
            <color rgb="FFFF0000"/>
            <rFont val="Times New Roman"/>
            <family val="1"/>
            <charset val="204"/>
          </rPr>
          <t xml:space="preserve">
24.04.2018 повторно размещена заявка на проведение аукциона. По итогам аукциона будет заключен муниципальный контракт на сумму 1 834,645 тыс.руб (1 565,1 тыс.руб. - фед.ср-ва, 269,545 тыс.руб. - ср-ва окруж.бюджета). Экономия в результате проведенных торгов - 208,680 тс.руб. (ср-ва окружного бюджета). </t>
        </r>
        <r>
          <rPr>
            <sz val="16"/>
            <color rgb="FFFF0000"/>
            <rFont val="Times New Roman"/>
            <family val="2"/>
            <charset val="204"/>
          </rPr>
          <t xml:space="preserve">    Размещение закупки на приобретение жилого помещения состоится в апреле 2018г. Подведение итогов аукциона планируется в мае 2018 года</t>
        </r>
      </is>
    </nc>
    <ndxf>
      <font>
        <sz val="16"/>
        <color rgb="FFFF0000"/>
      </font>
    </ndxf>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0" sId="1">
    <oc r="J128" t="inlineStr">
      <is>
        <r>
          <rPr>
            <sz val="16"/>
            <rFont val="Times New Roman"/>
            <family val="1"/>
            <charset val="204"/>
          </rPr>
          <t xml:space="preserve">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1 834,645 тыс.руб (1 565,1 тыс.руб. - фед.ср-ва, 269,545 тыс.руб. - ср-ва окруж.бюджета). 
Экономия в результате проведенных торгов - 208,680 тс.руб. (ср-ва окружного бюджета).                                   
Уведомлением ДФ ХМАО от 30.03.2018 доведены дополнительные средства: 490,6 тыс.руб. - средства окружного бюджета, 1605,8 тыс.руб. - средства федерального бюджета. </t>
        </r>
        <r>
          <rPr>
            <sz val="16"/>
            <color rgb="FFFF0000"/>
            <rFont val="Times New Roman"/>
            <family val="1"/>
            <charset val="204"/>
          </rPr>
          <t xml:space="preserve">
24.04.2018 повторно размещена заявка на проведение аукциона. По итогам аукциона будет заключен муниципальный контракт на сумму 1 834,645 тыс.руб (1 565,1 тыс.руб. - фед.ср-ва, 269,545 тыс.руб. - ср-ва окруж.бюджета). Экономия в результате проведенных торгов - 208,680 тс.руб. (ср-ва окружного бюджета). </t>
        </r>
        <r>
          <rPr>
            <sz val="16"/>
            <color rgb="FFFF0000"/>
            <rFont val="Times New Roman"/>
            <family val="2"/>
            <charset val="204"/>
          </rPr>
          <t xml:space="preserve">    Размещение закупки на приобретение жилого помещения состоится в апреле 2018г. Подведение итогов аукциона планируется в мае 2018 года</t>
        </r>
      </is>
    </oc>
    <nc r="J128" t="inlineStr">
      <is>
        <r>
          <rPr>
            <sz val="16"/>
            <rFont val="Times New Roman"/>
            <family val="1"/>
            <charset val="204"/>
          </rPr>
          <t xml:space="preserve">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1 834,645 тыс.руб (1 565,1 тыс.руб. - фед.ср-ва, 269,545 тыс.руб. - ср-ва окруж.бюджета).                          
Уведомлением ДФ ХМАО от 30.03.2018 доведены дополнительные средства: 490,6 тыс.руб. - средства окружного бюджета, 1605,8 тыс.руб. - средства федерального бюджета. </t>
        </r>
        <r>
          <rPr>
            <sz val="16"/>
            <color rgb="FFFF0000"/>
            <rFont val="Times New Roman"/>
            <family val="1"/>
            <charset val="204"/>
          </rPr>
          <t xml:space="preserve">
24.04.2018 повторно размещена заявка на проведение аукциона. По итогам аукциона будет заключен муниципальный контракт на сумму 1 834,645 тыс.руб (1 565,1 тыс.руб. - фед.ср-ва, 269,545 тыс.руб. - ср-ва окруж.бюджета).</t>
        </r>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1" sId="1" numFmtId="4">
    <oc r="D83">
      <v>22399.37</v>
    </oc>
    <nc r="D83">
      <v>14983.64</v>
    </nc>
  </rcc>
  <rcc rId="1062" sId="1" numFmtId="4">
    <oc r="I83">
      <v>22399.37</v>
    </oc>
    <nc r="I83">
      <v>14983.64</v>
    </nc>
  </rcc>
  <rfmt sheetId="1" sqref="A74:I86" start="0" length="2147483647">
    <dxf>
      <font>
        <color auto="1"/>
      </font>
    </dxf>
  </rfmt>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3" sId="1">
    <oc r="J80" t="inlineStr">
      <is>
        <t>Размещение заявок на проведение аукционов по приобретению жилых помещений для участников программы, согласно плану-графику, состоится в мае 2018 года (20 - 1 комн.квартир, 16 - 2-х комнт.квартир)</t>
      </is>
    </oc>
    <nc r="J80" t="inlineStr">
      <is>
        <t>В апреле, мае 2018 года аукционы на приобретение жилых помещений признаны не состоявшимися по причине отсутствия заявок на участие. Подведение итогов акциона по заявкам размещенным 29-30 мая 2018 года, согласно плану-графику, состоится в июне 2018 года (15 - 1 комн.квартир, 11 - 2-х комнт.квартир)</t>
      </is>
    </nc>
  </rcc>
  <rfmt sheetId="1" sqref="J80" start="0" length="2147483647">
    <dxf>
      <font>
        <color auto="1"/>
      </font>
    </dxf>
  </rfmt>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4" sId="1">
    <oc r="J80" t="inlineStr">
      <is>
        <t>В апреле, мае 2018 года аукционы на приобретение жилых помещений признаны не состоявшимися по причине отсутствия заявок на участие. Подведение итогов акциона по заявкам размещенным 29-30 мая 2018 года, согласно плану-графику, состоится в июне 2018 года (15 - 1 комн.квартир, 11 - 2-х комнт.квартир)</t>
      </is>
    </oc>
    <nc r="J80" t="inlineStr">
      <is>
        <t>В апреле, мае 2018 года аукционы на приобретение жилых помещений признаны не состоявшимися по причине отсутствия заявок на участие. Подведение итогов акциона по заявкам, размещенным 29-30 мая 2018 года, согласно плану-графику, состоится в июне 2018 года (15 - 1 комн.квартир, 11 - 2-х комнт.квартир)</t>
      </is>
    </nc>
  </rcc>
  <rcv guid="{CA384592-0CFD-4322-A4EB-34EC04693944}" action="delete"/>
  <rdn rId="0" localSheetId="1" customView="1" name="Z_CA384592_0CFD_4322_A4EB_34EC04693944_.wvu.PrintArea" hidden="1" oldHidden="1">
    <formula>'на 01.05.2018'!$A$1:$J$195</formula>
    <oldFormula>'на 01.05.2018'!$A$1:$J$195</oldFormula>
  </rdn>
  <rdn rId="0" localSheetId="1" customView="1" name="Z_CA384592_0CFD_4322_A4EB_34EC04693944_.wvu.PrintTitles" hidden="1" oldHidden="1">
    <formula>'на 01.05.2018'!$5:$8</formula>
    <oldFormula>'на 01.05.2018'!$5:$8</oldFormula>
  </rdn>
  <rdn rId="0" localSheetId="1" customView="1" name="Z_CA384592_0CFD_4322_A4EB_34EC04693944_.wvu.FilterData" hidden="1" oldHidden="1">
    <formula>'на 01.05.2018'!$A$7:$J$397</formula>
    <oldFormula>'на 01.05.2018'!$A$7:$J$397</oldFormula>
  </rdn>
  <rcv guid="{CA384592-0CFD-4322-A4EB-34EC04693944}"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8:I73" start="0" length="2147483647">
    <dxf>
      <font>
        <color auto="1"/>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0:H165" start="0" length="2147483647">
    <dxf>
      <font>
        <color auto="1"/>
      </font>
    </dxf>
  </rfmt>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8" sId="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01.05.2018 составило 64 357,16 рублей.
</t>
        </r>
        <r>
          <rPr>
            <u/>
            <sz val="16"/>
            <color rgb="FFFF0000"/>
            <rFont val="Times New Roman"/>
            <family val="2"/>
            <charset val="204"/>
          </rPr>
          <t>ДАиГ:</t>
        </r>
        <r>
          <rPr>
            <sz val="16"/>
            <color rgb="FFFF0000"/>
            <rFont val="Times New Roman"/>
            <family val="2"/>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 76 372,64 рублей. </t>
        </r>
      </is>
    </oc>
    <n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01.05.2018 составило 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 76 372,64 рублей. </t>
        </r>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9"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Заявка на приобретение квартир будет размещена повторно в июне 2018 года.
Согласно плану-графику аукцион на приобретение 14 квартир состоится в мае 2018 года (дополнительные средства, выделенные из окружного бюджета 30.03.2018 года).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0" sId="1">
    <oc r="J140"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(ДГХ)</t>
        </r>
        <r>
          <rPr>
            <sz val="16"/>
            <color rgb="FFFF0000"/>
            <rFont val="Times New Roman"/>
            <family val="2"/>
            <charset val="204"/>
          </rPr>
          <t xml:space="preserve">
</t>
        </r>
        <r>
          <rPr>
            <sz val="16"/>
            <rFont val="Times New Roman"/>
            <family val="1"/>
            <charset val="204"/>
          </rPr>
          <t>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2"/>
            <charset val="204"/>
          </rPr>
          <t xml:space="preserve">
</t>
        </r>
        <r>
          <rPr>
            <sz val="16"/>
            <rFont val="Times New Roman"/>
            <family val="1"/>
            <charset val="204"/>
          </rPr>
          <t>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(ДГХ).</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2"/>
            <charset val="204"/>
          </rPr>
          <t xml:space="preserve">
</t>
        </r>
        <r>
          <rPr>
            <sz val="24"/>
            <color rgb="FFFF0000"/>
            <rFont val="Times New Roman"/>
            <family val="2"/>
            <charset val="204"/>
          </rPr>
          <t xml:space="preserve">
                   </t>
        </r>
        <r>
          <rPr>
            <sz val="16"/>
            <color rgb="FFFF0000"/>
            <rFont val="Times New Roman"/>
            <family val="2"/>
            <charset val="204"/>
          </rPr>
          <t xml:space="preserve">                                                                                         </t>
        </r>
      </is>
    </oc>
    <nc r="J140"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(ДГХ)</t>
        </r>
        <r>
          <rPr>
            <sz val="16"/>
            <color rgb="FFFF0000"/>
            <rFont val="Times New Roman"/>
            <family val="2"/>
            <charset val="204"/>
          </rPr>
          <t xml:space="preserve">
</t>
        </r>
        <r>
          <rPr>
            <sz val="16"/>
            <rFont val="Times New Roman"/>
            <family val="1"/>
            <charset val="204"/>
          </rPr>
          <t>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2"/>
            <charset val="204"/>
          </rPr>
          <t xml:space="preserve">
</t>
        </r>
        <r>
          <rPr>
            <sz val="16"/>
            <rFont val="Times New Roman"/>
            <family val="1"/>
            <charset val="204"/>
          </rPr>
          <t xml:space="preserve">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(ДГХ).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2"/>
            <charset val="204"/>
          </rPr>
          <t xml:space="preserve">
</t>
        </r>
        <r>
          <rPr>
            <sz val="24"/>
            <color rgb="FFFF0000"/>
            <rFont val="Times New Roman"/>
            <family val="2"/>
            <charset val="204"/>
          </rPr>
          <t xml:space="preserve">
                   </t>
        </r>
        <r>
          <rPr>
            <sz val="16"/>
            <color rgb="FFFF0000"/>
            <rFont val="Times New Roman"/>
            <family val="2"/>
            <charset val="204"/>
          </rPr>
          <t xml:space="preserve">                                                                                         </t>
        </r>
      </is>
    </nc>
  </rcc>
  <rcc rId="1071" sId="1">
    <oc r="J128" t="inlineStr">
      <is>
        <r>
          <rPr>
            <sz val="16"/>
            <rFont val="Times New Roman"/>
            <family val="1"/>
            <charset val="204"/>
          </rPr>
          <t xml:space="preserve">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1 834,645 тыс.руб (1 565,1 тыс.руб. - фед.ср-ва, 269,545 тыс.руб. - ср-ва окруж.бюджета).                          
Уведомлением ДФ ХМАО от 30.03.2018 доведены дополнительные средства: 490,6 тыс.руб. - средства окружного бюджета, 1605,8 тыс.руб. - средства федерального бюджета. </t>
        </r>
        <r>
          <rPr>
            <sz val="16"/>
            <color rgb="FFFF0000"/>
            <rFont val="Times New Roman"/>
            <family val="1"/>
            <charset val="204"/>
          </rPr>
          <t xml:space="preserve">
24.04.2018 повторно размещена заявка на проведение аукциона. По итогам аукциона будет заключен муниципальный контракт на сумму 1 834,645 тыс.руб (1 565,1 тыс.руб. - фед.ср-ва, 269,545 тыс.руб. - ср-ва окруж.бюджета).</t>
        </r>
      </is>
    </oc>
    <nc r="J128" t="inlineStr">
      <is>
        <r>
          <rPr>
            <sz val="16"/>
            <rFont val="Times New Roman"/>
            <family val="1"/>
            <charset val="204"/>
          </rPr>
          <t xml:space="preserve">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1 834,645 тыс.руб (1 565,1 тыс.руб. - фед.ср-ва, 269,545 тыс.руб. - ср-ва окруж.бюджета).                          
Уведомлением ДФ ХМАО от 30.03.2018 доведены дополнительные средства: 490,6 тыс.руб. - средства окружного бюджета, 1605,8 тыс.руб. - средства федерального бюджета. </t>
        </r>
        <r>
          <rPr>
            <sz val="16"/>
            <color rgb="FFFF0000"/>
            <rFont val="Times New Roman"/>
            <family val="1"/>
            <charset val="204"/>
          </rPr>
          <t xml:space="preserve">
</t>
        </r>
        <r>
          <rPr>
            <sz val="16"/>
            <rFont val="Times New Roman"/>
            <family val="1"/>
            <charset val="204"/>
          </rPr>
          <t>24.04.2018 повторно размещена заявка на проведение аукциона. По итогам аукциона будет заключен муниципальный контракт на сумму 1 565,1 тыс.руб. - фед.ср-ва.
Остаток средств - экономия, сложившаяся в резельтате проведения торгов.</t>
        </r>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29" start="0" length="0">
    <dxf>
      <font>
        <sz val="20"/>
        <color auto="1"/>
      </font>
      <protection locked="1"/>
    </dxf>
  </rfmt>
  <rfmt sheetId="1" sqref="I130" start="0" length="0">
    <dxf>
      <font>
        <sz val="20"/>
        <color auto="1"/>
      </font>
      <protection locked="1"/>
    </dxf>
  </rfmt>
  <rcc rId="1072" sId="1" odxf="1" dxf="1">
    <oc r="I129">
      <v>3170.9</v>
    </oc>
    <nc r="I129">
      <f>1565.1+1585.44</f>
    </nc>
    <ndxf>
      <font>
        <sz val="20"/>
        <color auto="1"/>
      </font>
      <protection locked="0"/>
    </ndxf>
  </rcc>
  <rcc rId="1073" sId="1" odxf="1" dxf="1" numFmtId="4">
    <oc r="I130">
      <v>968.9</v>
    </oc>
    <nc r="I130">
      <v>269.55</v>
    </nc>
    <ndxf>
      <font>
        <sz val="20"/>
        <color auto="1"/>
      </font>
      <protection locked="0"/>
    </ndxf>
  </rcc>
  <rcc rId="1074" sId="1">
    <oc r="I128">
      <f>SUM(I129:I133)</f>
    </oc>
    <nc r="I128">
      <f>SUM(I129:I133)</f>
    </nc>
  </rcc>
  <rcc rId="1075" sId="1">
    <oc r="J128" t="inlineStr">
      <is>
        <r>
          <rPr>
            <sz val="16"/>
            <rFont val="Times New Roman"/>
            <family val="1"/>
            <charset val="204"/>
          </rPr>
          <t xml:space="preserve">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1 834,645 тыс.руб (1 565,1 тыс.руб. - фед.ср-ва, 269,545 тыс.руб. - ср-ва окруж.бюджета).                          
Уведомлением ДФ ХМАО от 30.03.2018 доведены дополнительные средства: 490,6 тыс.руб. - средства окружного бюджета, 1605,8 тыс.руб. - средства федерального бюджета. </t>
        </r>
        <r>
          <rPr>
            <sz val="16"/>
            <color rgb="FFFF0000"/>
            <rFont val="Times New Roman"/>
            <family val="1"/>
            <charset val="204"/>
          </rPr>
          <t xml:space="preserve">
</t>
        </r>
        <r>
          <rPr>
            <sz val="16"/>
            <rFont val="Times New Roman"/>
            <family val="1"/>
            <charset val="204"/>
          </rPr>
          <t>24.04.2018 повторно размещена заявка на проведение аукциона. По итогам аукциона будет заключен муниципальный контракт на сумму 1 565,1 тыс.руб. - фед.ср-ва.
Остаток средств - экономия, сложившаяся в резельтате проведения торгов.</t>
        </r>
      </is>
    </oc>
    <nc r="J128" t="inlineStr">
      <is>
        <r>
          <rPr>
            <sz val="16"/>
            <rFont val="Times New Roman"/>
            <family val="1"/>
            <charset val="204"/>
          </rPr>
          <t xml:space="preserve">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размещена заявка на проведение аукциона. По итогам аукциона заключен муниципальный контракт на сумму 1 834,645 тыс.руб (1 565,1 тыс.руб. - фед.ср-ва, 269,545 тыс.руб. - ср-ва окруж.бюджета).                          
Уведомлением ДФ ХМАО от 30.03.2018 доведены дополнительные средства: 490,6 тыс.руб. - средства окружного бюджета, 1605,8 тыс.руб. - средства федерального бюджета. </t>
        </r>
        <r>
          <rPr>
            <sz val="16"/>
            <color rgb="FFFF0000"/>
            <rFont val="Times New Roman"/>
            <family val="1"/>
            <charset val="204"/>
          </rPr>
          <t xml:space="preserve">
</t>
        </r>
        <r>
          <rPr>
            <sz val="16"/>
            <rFont val="Times New Roman"/>
            <family val="1"/>
            <charset val="204"/>
          </rPr>
          <t>24.04.2018 повторно размещена заявка на проведение аукциона. По итогам аукциона будет заключен муниципальный контракт на сумму 1 585,4 тыс.руб. - фед.ср-ва.
Остаток средств - экономия, сложившаяся в резельтате проведения торгов.</t>
        </r>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43" start="0" length="2147483647">
    <dxf>
      <font>
        <color rgb="FFFF0000"/>
      </font>
    </dxf>
  </rfmt>
  <rcc rId="1076" sId="1" numFmtId="4">
    <oc r="D143">
      <v>71322.399999999994</v>
    </oc>
    <nc r="D143">
      <v>79892.100000000006</v>
    </nc>
  </rcc>
  <rfmt sheetId="1" sqref="D143" start="0" length="2147483647">
    <dxf>
      <font>
        <color auto="1"/>
      </font>
    </dxf>
  </rfmt>
  <rcc rId="1077" sId="1" numFmtId="4">
    <oc r="I143">
      <v>71322.399999999994</v>
    </oc>
    <nc r="I143">
      <v>79892.100000000006</v>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8" sId="1" numFmtId="4">
    <oc r="G32">
      <v>66013.08</v>
    </oc>
    <nc r="G32">
      <v>88837.17</v>
    </nc>
  </rcc>
  <rcc rId="1079" sId="1" numFmtId="4">
    <oc r="E32">
      <v>134308.29</v>
    </oc>
    <nc r="E32">
      <v>156043.96</v>
    </nc>
  </rcc>
  <rfmt sheetId="1" sqref="A29:I35" start="0" length="2147483647">
    <dxf>
      <font>
        <color auto="1"/>
      </font>
    </dxf>
  </rfmt>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0" sId="1">
    <oc r="J140"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(ДГХ)</t>
        </r>
        <r>
          <rPr>
            <sz val="16"/>
            <color rgb="FFFF0000"/>
            <rFont val="Times New Roman"/>
            <family val="2"/>
            <charset val="204"/>
          </rPr>
          <t xml:space="preserve">
</t>
        </r>
        <r>
          <rPr>
            <sz val="16"/>
            <rFont val="Times New Roman"/>
            <family val="1"/>
            <charset val="204"/>
          </rPr>
          <t>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2"/>
            <charset val="204"/>
          </rPr>
          <t xml:space="preserve">
</t>
        </r>
        <r>
          <rPr>
            <sz val="16"/>
            <rFont val="Times New Roman"/>
            <family val="1"/>
            <charset val="204"/>
          </rPr>
          <t xml:space="preserve">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(ДГХ).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2"/>
            <charset val="204"/>
          </rPr>
          <t xml:space="preserve">
</t>
        </r>
        <r>
          <rPr>
            <sz val="24"/>
            <color rgb="FFFF0000"/>
            <rFont val="Times New Roman"/>
            <family val="2"/>
            <charset val="204"/>
          </rPr>
          <t xml:space="preserve">
                   </t>
        </r>
        <r>
          <rPr>
            <sz val="16"/>
            <color rgb="FFFF0000"/>
            <rFont val="Times New Roman"/>
            <family val="2"/>
            <charset val="204"/>
          </rPr>
          <t xml:space="preserve">                                                                                         </t>
        </r>
      </is>
    </oc>
    <nc r="J140"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заключено соглашение от 26.04.2018 № 19 на предоставление из бюджета города за период с 01.01.2018 по 31.12.2018 года субсидии на сумму 6 646,55496 тыс.руб.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заключен с победителем муниципальный контракт от 14.05.2018 № 48 на сумму 246,06 тыс.руб., срок выполнения работ до 21.07.2018, оплата работ – 3 квартал 2018 года;  - 98,02 тыс.руб. - экономия средств по результатам конкурса. По заявлению нанимателя планируется заключить договор на установку ИПУ ХГВС (2 шт.) в муниципальной комнате, заключен договор с ООО "Все инструменты север" от 11.05.2018 № 39 на сумму  2,8 тыс.руб. Работы выполнены и оплачены - 2,8 тыс.руб. (ДГХ)</t>
        </r>
        <r>
          <rPr>
            <sz val="16"/>
            <color rgb="FFFF0000"/>
            <rFont val="Times New Roman"/>
            <family val="2"/>
            <charset val="204"/>
          </rPr>
          <t xml:space="preserve">
</t>
        </r>
        <r>
          <rPr>
            <sz val="16"/>
            <rFont val="Times New Roman"/>
            <family val="1"/>
            <charset val="204"/>
          </rPr>
          <t>2) ведется работа по подготовке технического задания и разработке конкурсной документации на выполнение работ по установке (замене) индивидуальных приборов учета  в нежилых помещениях муниципальной собственности в количестве 16 шт. В связи с изменениями в план-графике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t>
        </r>
        <r>
          <rPr>
            <sz val="16"/>
            <color rgb="FFFF0000"/>
            <rFont val="Times New Roman"/>
            <family val="2"/>
            <charset val="204"/>
          </rPr>
          <t xml:space="preserve">
</t>
        </r>
        <r>
          <rPr>
            <sz val="16"/>
            <rFont val="Times New Roman"/>
            <family val="1"/>
            <charset val="204"/>
          </rPr>
          <t xml:space="preserve">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проведена работа по размещению заявок для выбора подрядной организации. Соглашения с управляющими организациями заключены на благоустройство 14 дворовых территорий, выплачен аванс в сумме  1 752,27299 тыс.руб.  Расходы запланированы на 3, 4 кварталы 2018 года. 
Также планируется выполнить работы по благоустройству еще двух дворовых территорий за счет средств, выделенных из резервного фонда Правительства ХМАО-Югры на финансирование наказов избирателей депутатам Думы ХМАО-Югры (ДГХ).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16"/>
            <color rgb="FFFF0000"/>
            <rFont val="Times New Roman"/>
            <family val="2"/>
            <charset val="204"/>
          </rPr>
          <t xml:space="preserve">
</t>
        </r>
        <r>
          <rPr>
            <sz val="24"/>
            <color rgb="FFFF0000"/>
            <rFont val="Times New Roman"/>
            <family val="2"/>
            <charset val="204"/>
          </rPr>
          <t xml:space="preserve">
                   </t>
        </r>
        <r>
          <rPr>
            <sz val="16"/>
            <color rgb="FFFF0000"/>
            <rFont val="Times New Roman"/>
            <family val="2"/>
            <charset val="204"/>
          </rPr>
          <t xml:space="preserve">                                                                                         </t>
        </r>
      </is>
    </nc>
  </rcc>
  <rcv guid="{CCF533A2-322B-40E2-88B2-065E6D1D35B4}" action="delete"/>
  <rdn rId="0" localSheetId="1" customView="1" name="Z_CCF533A2_322B_40E2_88B2_065E6D1D35B4_.wvu.PrintArea" hidden="1" oldHidden="1">
    <formula>'на 01.05.2018'!$A$1:$J$193</formula>
    <oldFormula>'на 01.05.2018'!$A$1:$J$193</oldFormula>
  </rdn>
  <rdn rId="0" localSheetId="1" customView="1" name="Z_CCF533A2_322B_40E2_88B2_065E6D1D35B4_.wvu.PrintTitles" hidden="1" oldHidden="1">
    <formula>'на 01.05.2018'!$5:$8</formula>
    <oldFormula>'на 01.05.2018'!$5:$8</oldFormula>
  </rdn>
  <rdn rId="0" localSheetId="1" customView="1" name="Z_CCF533A2_322B_40E2_88B2_065E6D1D35B4_.wvu.FilterData" hidden="1" oldHidden="1">
    <formula>'на 01.05.2018'!$A$7:$J$397</formula>
    <oldFormula>'на 01.05.2018'!$A$7:$J$397</oldFormula>
  </rdn>
  <rcv guid="{CCF533A2-322B-40E2-88B2-065E6D1D35B4}"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6:XFD36" start="0" length="2147483647">
    <dxf>
      <font>
        <color auto="1"/>
      </font>
    </dxf>
  </rfmt>
  <rfmt sheetId="1" sqref="A61:XFD61" start="0" length="2147483647">
    <dxf>
      <font>
        <color auto="1"/>
      </font>
    </dxf>
  </rfmt>
  <rcc rId="1084" sId="1" numFmtId="4">
    <nc r="E149">
      <v>2.8</v>
    </nc>
  </rcc>
  <rcc rId="1085" sId="1" numFmtId="4">
    <nc r="G149">
      <v>2.8</v>
    </nc>
  </rcc>
  <rcc rId="1086" sId="1" numFmtId="4">
    <oc r="E150">
      <v>7863.98</v>
    </oc>
    <nc r="E150">
      <v>9356.5499999999993</v>
    </nc>
  </rcc>
  <rcc rId="1087" sId="1" numFmtId="4">
    <oc r="G150">
      <v>7765.87</v>
    </oc>
    <nc r="G150">
      <v>9356.5499999999993</v>
    </nc>
  </rcc>
  <rcc rId="1088" sId="1" numFmtId="4">
    <oc r="D152">
      <v>5256.02</v>
    </oc>
    <nc r="D152">
      <v>8029.69</v>
    </nc>
  </rcc>
  <rfmt sheetId="1" sqref="E151:E152">
    <dxf>
      <fill>
        <patternFill patternType="solid">
          <bgColor rgb="FFFFFF00"/>
        </patternFill>
      </fill>
    </dxf>
  </rfmt>
  <rfmt sheetId="1" sqref="G151:G152">
    <dxf>
      <fill>
        <patternFill patternType="solid">
          <bgColor rgb="FFFFFF00"/>
        </patternFill>
      </fill>
    </dxf>
  </rfmt>
  <rcc rId="1089" sId="1" numFmtId="4">
    <oc r="I152">
      <v>5256.02</v>
    </oc>
    <nc r="I152">
      <v>8029.69</v>
    </nc>
  </rcc>
  <rcc rId="1090" sId="1" numFmtId="4">
    <oc r="G152">
      <v>5234</v>
    </oc>
    <nc r="G152">
      <v>7378.95</v>
    </nc>
  </rcc>
  <rcc rId="1091" sId="1" numFmtId="4">
    <oc r="D151">
      <v>5792.45</v>
    </oc>
    <nc r="D151">
      <v>3018.78</v>
    </nc>
  </rcc>
  <rcc rId="1092" sId="1" numFmtId="4">
    <oc r="G151">
      <v>1602.95</v>
    </oc>
    <nc r="G151">
      <v>22.4</v>
    </nc>
  </rcc>
  <rcc rId="1093" sId="1" numFmtId="4">
    <oc r="I151">
      <f>5685.75+106.7</f>
    </oc>
    <nc r="I151">
      <v>3018.78</v>
    </nc>
  </rcc>
  <rfmt sheetId="1" sqref="A147:I153" start="0" length="2147483647">
    <dxf>
      <font>
        <color auto="1"/>
      </font>
    </dxf>
  </rfmt>
  <rfmt sheetId="1" sqref="A147:I153">
    <dxf>
      <fill>
        <patternFill patternType="none">
          <bgColor auto="1"/>
        </patternFill>
      </fill>
    </dxf>
  </rfmt>
  <rcv guid="{6E4A7295-8CE0-4D28-ABEF-D38EBAE7C204}" action="delete"/>
  <rdn rId="0" localSheetId="1" customView="1" name="Z_6E4A7295_8CE0_4D28_ABEF_D38EBAE7C204_.wvu.PrintArea" hidden="1" oldHidden="1">
    <formula>'на 01.05.2018'!$A$1:$J$193</formula>
    <oldFormula>'на 01.05.2018'!$A$1:$J$193</oldFormula>
  </rdn>
  <rdn rId="0" localSheetId="1" customView="1" name="Z_6E4A7295_8CE0_4D28_ABEF_D38EBAE7C204_.wvu.PrintTitles" hidden="1" oldHidden="1">
    <formula>'на 01.05.2018'!$5:$8</formula>
    <oldFormula>'на 01.05.2018'!$5:$8</oldFormula>
  </rdn>
  <rdn rId="0" localSheetId="1" customView="1" name="Z_6E4A7295_8CE0_4D28_ABEF_D38EBAE7C204_.wvu.FilterData" hidden="1" oldHidden="1">
    <formula>'на 01.05.2018'!$A$7:$J$397</formula>
    <oldFormula>'на 01.05.2018'!$A$7:$J$397</oldFormula>
  </rdn>
  <rcv guid="{6E4A7295-8CE0-4D28-ABEF-D38EBAE7C204}"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7" sId="1">
    <oc r="B166" t="inlineStr">
      <is>
        <r>
          <t>Государственная программа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 
(</t>
        </r>
        <r>
          <rPr>
            <sz val="16"/>
            <color rgb="FFFF0000"/>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t>
        </r>
      </is>
    </oc>
    <nc r="B166" t="inlineStr">
      <is>
        <r>
          <t>Государственная программа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 
(</t>
        </r>
        <r>
          <rPr>
            <sz val="16"/>
            <color rgb="FFFF0000"/>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t>
        </r>
      </is>
    </nc>
  </rcc>
  <rcc rId="1098" sId="1" numFmtId="4">
    <oc r="E168">
      <v>52511.839999999997</v>
    </oc>
    <nc r="E168">
      <v>69057.23</v>
    </nc>
  </rcc>
  <rcc rId="1099" sId="1" numFmtId="4">
    <oc r="G168">
      <v>52511.839999999997</v>
    </oc>
    <nc r="G168">
      <v>69057.23</v>
    </nc>
  </rcc>
  <rcc rId="1100" sId="1" numFmtId="4">
    <oc r="G169">
      <v>4036.14</v>
    </oc>
    <nc r="G169">
      <v>4436.3100000000004</v>
    </nc>
  </rcc>
  <rfmt sheetId="1" sqref="A166:I171" start="0" length="2147483647">
    <dxf>
      <font>
        <color auto="1"/>
      </font>
    </dxf>
  </rfmt>
  <rcv guid="{6E4A7295-8CE0-4D28-ABEF-D38EBAE7C204}" action="delete"/>
  <rdn rId="0" localSheetId="1" customView="1" name="Z_6E4A7295_8CE0_4D28_ABEF_D38EBAE7C204_.wvu.PrintArea" hidden="1" oldHidden="1">
    <formula>'на 01.05.2018'!$A$1:$J$193</formula>
    <oldFormula>'на 01.05.2018'!$A$1:$J$193</oldFormula>
  </rdn>
  <rdn rId="0" localSheetId="1" customView="1" name="Z_6E4A7295_8CE0_4D28_ABEF_D38EBAE7C204_.wvu.PrintTitles" hidden="1" oldHidden="1">
    <formula>'на 01.05.2018'!$5:$8</formula>
    <oldFormula>'на 01.05.2018'!$5:$8</oldFormula>
  </rdn>
  <rdn rId="0" localSheetId="1" customView="1" name="Z_6E4A7295_8CE0_4D28_ABEF_D38EBAE7C204_.wvu.FilterData" hidden="1" oldHidden="1">
    <formula>'на 01.05.2018'!$A$7:$J$397</formula>
    <oldFormula>'на 01.05.2018'!$A$7:$J$397</oldFormula>
  </rdn>
  <rcv guid="{6E4A7295-8CE0-4D28-ABEF-D38EBAE7C204}"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2:XFD172" start="0" length="2147483647">
    <dxf>
      <font>
        <color auto="1"/>
      </font>
    </dxf>
  </rfmt>
  <rfmt sheetId="1" sqref="A179:XFD188" start="0" length="2147483647">
    <dxf>
      <font>
        <color auto="1"/>
      </font>
    </dxf>
  </rfmt>
  <rcc rId="1104" sId="1" numFmtId="4">
    <oc r="E190">
      <v>10365.84</v>
    </oc>
    <nc r="E190">
      <f>G190</f>
    </nc>
  </rcc>
  <rcc rId="1105" sId="1" numFmtId="4">
    <oc r="G190">
      <v>10365.84</v>
    </oc>
    <nc r="G190">
      <v>13546.68</v>
    </nc>
  </rcc>
  <rcc rId="1106" sId="1" numFmtId="4">
    <oc r="G191">
      <v>685.48</v>
    </oc>
    <nc r="G191">
      <v>716.18</v>
    </nc>
  </rcc>
  <rfmt sheetId="1" sqref="A189:I193" start="0" length="2147483647">
    <dxf>
      <font>
        <color auto="1"/>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3:H178" start="0" length="2147483647">
    <dxf>
      <font>
        <color auto="1"/>
      </font>
    </dxf>
  </rfmt>
  <rcc rId="999" sId="1" numFmtId="4">
    <oc r="G176">
      <v>10135.4</v>
    </oc>
    <nc r="G176">
      <v>10626.14</v>
    </nc>
  </rcc>
  <rcc rId="1000" sId="1" numFmtId="4">
    <oc r="G175">
      <v>163705.74</v>
    </oc>
    <nc r="G175">
      <v>192572.53</v>
    </nc>
  </rcc>
  <rcc rId="1001" sId="1" numFmtId="4">
    <oc r="E175">
      <v>163705.74</v>
    </oc>
    <nc r="E175">
      <v>192572.53</v>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54:XFD159" start="0" length="2147483647">
    <dxf>
      <font>
        <color auto="1"/>
      </font>
    </dxf>
  </rfmt>
  <rfmt sheetId="1" sqref="A134:XFD139" start="0" length="2147483647">
    <dxf>
      <font>
        <color auto="1"/>
      </font>
    </dxf>
  </rfmt>
  <rcc rId="1107" sId="1" numFmtId="4">
    <oc r="D113">
      <v>273.25</v>
    </oc>
    <nc r="D113">
      <v>221.96</v>
    </nc>
  </rcc>
  <rcc rId="1108" sId="1" numFmtId="4">
    <oc r="I113">
      <v>273.25</v>
    </oc>
    <nc r="I113">
      <v>221.96</v>
    </nc>
  </rcc>
  <rfmt sheetId="1" sqref="A110:I115" start="0" length="2147483647">
    <dxf>
      <font>
        <color auto="1"/>
      </font>
    </dxf>
  </rfmt>
  <rfmt sheetId="1" sqref="A116:I121" start="0" length="2147483647">
    <dxf>
      <font>
        <color auto="1"/>
      </font>
    </dxf>
  </rfmt>
  <rfmt sheetId="1" sqref="A122:I127" start="0" length="2147483647">
    <dxf>
      <font>
        <color auto="1"/>
      </font>
    </dxf>
  </rfmt>
  <rfmt sheetId="1" sqref="J122:J127" start="0" length="2147483647">
    <dxf>
      <font>
        <color auto="1"/>
      </font>
    </dxf>
  </rfmt>
  <rcc rId="1109" sId="1">
    <oc r="J110"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01.05.2018 участниками мероприятия числится 56 молодых семей. В 2018 году социальную выплату на приобретение (строительство) жилья планируется предоставить 4 молодым семьям.                                                                                                       
    </t>
      </is>
    </oc>
    <nc r="J110"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01.06.2018 участниками мероприятия числится 55 молодых семей. В 2018 году социальную выплату на приобретение (строительство) жилья планируется предоставить 4 молодым семьям. Свидетельства о праве на получение социальной выплаты выданы 3 молодым семьям на общую сумму                                3 606 876 руб., 1 молодой семье отказано в выдаче Свидетельства по причине утраты права на получение социальной выплаты.                                                                                             
    </t>
      </is>
    </nc>
  </rcc>
  <rfmt sheetId="1" sqref="J110:J115" start="0" length="2147483647">
    <dxf>
      <font>
        <color auto="1"/>
      </font>
    </dxf>
  </rfmt>
  <rcv guid="{6E4A7295-8CE0-4D28-ABEF-D38EBAE7C204}" action="delete"/>
  <rdn rId="0" localSheetId="1" customView="1" name="Z_6E4A7295_8CE0_4D28_ABEF_D38EBAE7C204_.wvu.PrintArea" hidden="1" oldHidden="1">
    <formula>'на 01.05.2018'!$A$1:$J$193</formula>
    <oldFormula>'на 01.05.2018'!$A$1:$J$193</oldFormula>
  </rdn>
  <rdn rId="0" localSheetId="1" customView="1" name="Z_6E4A7295_8CE0_4D28_ABEF_D38EBAE7C204_.wvu.PrintTitles" hidden="1" oldHidden="1">
    <formula>'на 01.05.2018'!$5:$8</formula>
    <oldFormula>'на 01.05.2018'!$5:$8</oldFormula>
  </rdn>
  <rdn rId="0" localSheetId="1" customView="1" name="Z_6E4A7295_8CE0_4D28_ABEF_D38EBAE7C204_.wvu.FilterData" hidden="1" oldHidden="1">
    <formula>'на 01.05.2018'!$A$7:$J$397</formula>
    <oldFormula>'на 01.05.2018'!$A$7:$J$397</oldFormula>
  </rdn>
  <rcv guid="{6E4A7295-8CE0-4D28-ABEF-D38EBAE7C204}" action="add"/>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3" sId="1">
    <o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color rgb="FFFF0000"/>
            <rFont val="Times New Roman"/>
            <family val="2"/>
            <charset val="204"/>
          </rPr>
          <t>1.</t>
        </r>
        <r>
          <rPr>
            <b/>
            <sz val="16"/>
            <color rgb="FFFF0000"/>
            <rFont val="Times New Roman"/>
            <family val="2"/>
            <charset val="204"/>
          </rPr>
          <t xml:space="preserve"> </t>
        </r>
        <r>
          <rPr>
            <sz val="16"/>
            <color rgb="FFFF0000"/>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11.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oc>
    <nc r="B21" t="inlineStr">
      <is>
        <r>
          <t xml:space="preserve">Государственная программа «Развитие образования в Ханты-Мансийском автономном округе – Югре на 2018-2025 годы и на период до 2030 года»
</t>
        </r>
        <r>
          <rPr>
            <sz val="16"/>
            <color rgb="FFFF0000"/>
            <rFont val="Times New Roman"/>
            <family val="2"/>
            <charset val="204"/>
          </rPr>
          <t>1.</t>
        </r>
        <r>
          <rPr>
            <b/>
            <sz val="16"/>
            <color rgb="FFFF0000"/>
            <rFont val="Times New Roman"/>
            <family val="2"/>
            <charset val="204"/>
          </rPr>
          <t xml:space="preserve"> </t>
        </r>
        <r>
          <rPr>
            <sz val="16"/>
            <color rgb="FFFF0000"/>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11.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t>
        </r>
      </is>
    </nc>
  </rcc>
  <rfmt sheetId="1" sqref="B21:B28" start="0" length="2147483647">
    <dxf>
      <font>
        <color auto="1"/>
      </font>
    </dxf>
  </rfmt>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4:XFD109" start="0" length="2147483647">
    <dxf>
      <font>
        <color auto="1"/>
      </font>
    </dxf>
  </rfmt>
  <rfmt sheetId="1" sqref="A62:XFD67" start="0" length="2147483647">
    <dxf>
      <font>
        <color auto="1"/>
      </font>
    </dxf>
  </rfmt>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6" start="0" length="2147483647">
    <dxf>
      <font>
        <color auto="1"/>
      </font>
    </dxf>
  </rfmt>
  <rfmt sheetId="1" sqref="C25" start="0" length="2147483647">
    <dxf>
      <font>
        <color auto="1"/>
      </font>
    </dxf>
  </rfmt>
  <rfmt sheetId="1" sqref="C21:C23" start="0" length="2147483647">
    <dxf>
      <font>
        <color auto="1"/>
      </font>
    </dxf>
  </rfmt>
  <rfmt sheetId="1" sqref="D21:D26" start="0" length="2147483647">
    <dxf>
      <font>
        <color auto="1"/>
      </font>
    </dxf>
  </rfmt>
  <rcc rId="1114" sId="1" numFmtId="4">
    <oc r="G26">
      <v>20072.669999999998</v>
    </oc>
    <nc r="G26">
      <v>31486.47</v>
    </nc>
  </rcc>
  <rcc rId="1115" sId="1" numFmtId="4">
    <oc r="G25">
      <v>2107119.65</v>
    </oc>
    <nc r="G25">
      <v>3285656.35</v>
    </nc>
  </rcc>
  <rcc rId="1116" sId="1" numFmtId="4">
    <oc r="E25">
      <v>2228358.5499999998</v>
    </oc>
    <nc r="E25">
      <v>3695942.23</v>
    </nc>
  </rcc>
  <rfmt sheetId="1" sqref="E25:F26" start="0" length="2147483647">
    <dxf>
      <font>
        <color auto="1"/>
      </font>
    </dxf>
  </rfmt>
  <rfmt sheetId="1" sqref="G25:G26" start="0" length="2147483647">
    <dxf>
      <font>
        <color auto="1"/>
      </font>
    </dxf>
  </rfmt>
  <rfmt sheetId="1" sqref="H25:H26" start="0" length="2147483647">
    <dxf>
      <font>
        <color auto="1"/>
      </font>
    </dxf>
  </rfmt>
  <rfmt sheetId="1" sqref="G21:H23" start="0" length="2147483647">
    <dxf>
      <font>
        <color auto="1"/>
      </font>
    </dxf>
  </rfmt>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1:F23" start="0" length="2147483647">
    <dxf>
      <font>
        <color auto="1"/>
      </font>
    </dxf>
  </rfmt>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66:J171" start="0" length="2147483647">
    <dxf>
      <font>
        <color auto="1"/>
      </font>
    </dxf>
  </rfmt>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6" start="0" length="2147483647">
    <dxf>
      <font>
        <color auto="1"/>
      </font>
    </dxf>
  </rfmt>
  <rfmt sheetId="1" sqref="I25" start="0" length="2147483647">
    <dxf>
      <font>
        <color auto="1"/>
      </font>
    </dxf>
  </rfmt>
  <rfmt sheetId="1" sqref="I21:I23" start="0" length="2147483647">
    <dxf>
      <font>
        <color auto="1"/>
      </font>
    </dxf>
  </rfmt>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7" sId="1" odxf="1" dxf="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01.05.2018 составило 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 76 372,64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01.05.2018 составило 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 76 372,64 рублей. </t>
        </r>
      </is>
    </nc>
    <odxf>
      <font>
        <sz val="16"/>
        <color rgb="FFFF0000"/>
      </font>
    </odxf>
    <ndxf>
      <font>
        <sz val="16"/>
        <color rgb="FFFF0000"/>
      </font>
    </ndxf>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8"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01.05.2018 составило 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 76 372,64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t>
        </r>
        <r>
          <rPr>
            <sz val="16"/>
            <color rgb="FFFF0000"/>
            <rFont val="Times New Roman"/>
            <family val="2"/>
            <charset val="204"/>
          </rPr>
          <t xml:space="preserve">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 76 372,64 рублей. </t>
        </r>
      </is>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9"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t>
        </r>
        <r>
          <rPr>
            <sz val="16"/>
            <color rgb="FFFF0000"/>
            <rFont val="Times New Roman"/>
            <family val="2"/>
            <charset val="204"/>
          </rPr>
          <t xml:space="preserve">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01.05.2018 года по педагогическим работникам муниципальных организаций дополнительного образования детей составило 76 372,64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t>
        </r>
        <r>
          <rPr>
            <sz val="16"/>
            <color rgb="FFFF0000"/>
            <rFont val="Times New Roman"/>
            <family val="2"/>
            <charset val="204"/>
          </rPr>
          <t xml:space="preserve">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rFont val="Times New Roman"/>
            <family val="1"/>
            <charset val="204"/>
          </rPr>
          <t>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76 372,64 рублей. </t>
        </r>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46:I146" start="0" length="2147483647">
    <dxf>
      <font>
        <color auto="1"/>
      </font>
    </dxf>
  </rfmt>
  <rfmt sheetId="1" sqref="I142:I144" start="0" length="2147483647">
    <dxf>
      <font>
        <color auto="1"/>
      </font>
    </dxf>
  </rfmt>
  <rfmt sheetId="1" sqref="H140:I141" start="0" length="2147483647">
    <dxf>
      <font>
        <color auto="1"/>
      </font>
    </dxf>
  </rfmt>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0"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t>
        </r>
        <r>
          <rPr>
            <sz val="16"/>
            <color rgb="FFFF0000"/>
            <rFont val="Times New Roman"/>
            <family val="2"/>
            <charset val="204"/>
          </rPr>
          <t xml:space="preserve">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rFont val="Times New Roman"/>
            <family val="1"/>
            <charset val="204"/>
          </rPr>
          <t>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76 372,64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t>
        </r>
        <r>
          <rPr>
            <sz val="16"/>
            <color rgb="FFFF0000"/>
            <rFont val="Times New Roman"/>
            <family val="2"/>
            <charset val="204"/>
          </rPr>
          <t xml:space="preserve">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76 372,64 рублей. </t>
        </r>
      </is>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7:B42" start="0" length="2147483647">
    <dxf>
      <font>
        <color auto="1"/>
      </font>
    </dxf>
  </rfmt>
  <rfmt sheetId="1" sqref="C37:C42" start="0" length="2147483647">
    <dxf>
      <font>
        <color auto="1"/>
      </font>
    </dxf>
  </rfmt>
  <rfmt sheetId="1" sqref="D37:D40" start="0" length="2147483647">
    <dxf>
      <font>
        <color auto="1"/>
      </font>
    </dxf>
  </rfmt>
  <rcc rId="1121" sId="1" numFmtId="4">
    <oc r="G39">
      <v>53526.28</v>
    </oc>
    <nc r="G39">
      <v>65798.13</v>
    </nc>
  </rcc>
  <rfmt sheetId="1" sqref="G37:H40" start="0" length="2147483647">
    <dxf>
      <font>
        <color auto="1"/>
      </font>
    </dxf>
  </rfmt>
  <rcc rId="1122" sId="1" numFmtId="4">
    <oc r="G40">
      <v>45234.85</v>
    </oc>
    <nc r="G40">
      <v>70673.100000000006</v>
    </nc>
  </rcc>
  <rcc rId="1123" sId="1" numFmtId="4">
    <oc r="E39">
      <v>53704.78</v>
    </oc>
    <nc r="E39">
      <v>65875.42</v>
    </nc>
  </rcc>
  <rcc rId="1124" sId="1" numFmtId="4">
    <oc r="E40">
      <v>45234.85</v>
    </oc>
    <nc r="E40">
      <f>G40</f>
    </nc>
  </rcc>
  <rfmt sheetId="1" sqref="E37:F40" start="0" length="2147483647">
    <dxf>
      <font>
        <color auto="1"/>
      </font>
    </dxf>
  </rfmt>
  <rfmt sheetId="1" sqref="I37:I40" start="0" length="2147483647">
    <dxf>
      <font>
        <color auto="1"/>
      </font>
    </dxf>
  </rfmt>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5"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Достижение уровня средней заработной платы на 01.05.2018 года по работникам муниципальных учреждений культуры составило 70 991,12 рублей.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rFont val="Times New Roman"/>
            <family val="1"/>
            <charset val="204"/>
          </rPr>
          <t xml:space="preserve">Достижение уровня средней заработной платы на 01.06.2018 года по работникам муниципальных учреждений культуры составило 71 774,00 рублей.                                             
  </t>
        </r>
        <r>
          <rPr>
            <sz val="16"/>
            <color rgb="FFFF0000"/>
            <rFont val="Times New Roman"/>
            <family val="2"/>
            <charset val="204"/>
          </rPr>
          <t xml:space="preserve">
</t>
        </r>
        <r>
          <rPr>
            <u/>
            <sz val="20"/>
            <rFont val="Times New Roman"/>
            <family val="1"/>
            <charset val="204"/>
          </rPr>
          <t/>
        </r>
      </is>
    </nc>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6"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rFont val="Times New Roman"/>
            <family val="1"/>
            <charset val="204"/>
          </rPr>
          <t xml:space="preserve">Достижение уровня средней заработной платы на 01.06.2018 года по работникам муниципальных учреждений культуры составило 71 774,00 рублей.                                             
  </t>
        </r>
        <r>
          <rPr>
            <sz val="16"/>
            <color rgb="FFFF0000"/>
            <rFont val="Times New Roman"/>
            <family val="2"/>
            <charset val="204"/>
          </rPr>
          <t xml:space="preserve">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01.06.2018 года по работникам муниципальных учреждений культуры составило 71 774,00 рублей.                                             
  </t>
        </r>
        <r>
          <rPr>
            <sz val="16"/>
            <color rgb="FFFF0000"/>
            <rFont val="Times New Roman"/>
            <family val="2"/>
            <charset val="204"/>
          </rPr>
          <t xml:space="preserve">
</t>
        </r>
        <r>
          <rPr>
            <u/>
            <sz val="20"/>
            <rFont val="Times New Roman"/>
            <family val="1"/>
            <charset val="204"/>
          </rPr>
          <t/>
        </r>
      </is>
    </nc>
  </rc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1:A22" start="0" length="2147483647">
    <dxf>
      <font>
        <color auto="1"/>
      </font>
    </dxf>
  </rfmt>
  <rcc rId="1127"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t>
        </r>
        <r>
          <rPr>
            <sz val="16"/>
            <color rgb="FFFF0000"/>
            <rFont val="Times New Roman"/>
            <family val="2"/>
            <charset val="204"/>
          </rPr>
          <t xml:space="preserve">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76 372,64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t>
        </r>
        <r>
          <rPr>
            <sz val="16"/>
            <color rgb="FFFF0000"/>
            <rFont val="Times New Roman"/>
            <family val="2"/>
            <charset val="204"/>
          </rPr>
          <t xml:space="preserve">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 78 800,00 рублей. </t>
        </r>
      </is>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01.05.2018'!$A$1:$J$195</formula>
    <oldFormula>'на 01.05.2018'!$A$1:$J$195</oldFormula>
  </rdn>
  <rdn rId="0" localSheetId="1" customView="1" name="Z_CA384592_0CFD_4322_A4EB_34EC04693944_.wvu.PrintTitles" hidden="1" oldHidden="1">
    <formula>'на 01.05.2018'!$5:$8</formula>
    <oldFormula>'на 01.05.2018'!$5:$8</oldFormula>
  </rdn>
  <rdn rId="0" localSheetId="1" customView="1" name="Z_CA384592_0CFD_4322_A4EB_34EC04693944_.wvu.FilterData" hidden="1" oldHidden="1">
    <formula>'на 01.05.2018'!$A$7:$J$397</formula>
    <oldFormula>'на 01.05.2018'!$A$7:$J$397</oldFormula>
  </rdn>
  <rcv guid="{CA384592-0CFD-4322-A4EB-34EC04693944}" action="add"/>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1"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t>
        </r>
        <r>
          <rPr>
            <sz val="16"/>
            <color rgb="FFFF0000"/>
            <rFont val="Times New Roman"/>
            <family val="2"/>
            <charset val="204"/>
          </rPr>
          <t xml:space="preserve">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 78 800,00 рублей.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t>
        </r>
        <r>
          <rPr>
            <sz val="16"/>
            <color rgb="FFFF0000"/>
            <rFont val="Times New Roman"/>
            <family val="2"/>
            <charset val="204"/>
          </rPr>
          <t xml:space="preserve">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76 372,64 рублей. </t>
        </r>
      </is>
    </nc>
  </rcc>
  <rfmt sheetId="1" sqref="A43:B48" start="0" length="2147483647">
    <dxf>
      <font>
        <color auto="1"/>
      </font>
    </dxf>
  </rfmt>
  <rfmt sheetId="1" sqref="C45:D46" start="0" length="2147483647">
    <dxf>
      <font>
        <color auto="1"/>
      </font>
    </dxf>
  </rfmt>
  <rfmt sheetId="1" sqref="C43:D43" start="0" length="2147483647">
    <dxf>
      <font>
        <color auto="1"/>
      </font>
    </dxf>
  </rfmt>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3:I46" start="0" length="2147483647">
    <dxf>
      <font>
        <color auto="1"/>
      </font>
    </dxf>
  </rfmt>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2" sId="1" odxf="1" dxf="1">
    <oc r="J43" t="inlineStr">
      <is>
        <r>
          <t xml:space="preserve">АГ(ДК): </t>
        </r>
        <r>
          <rPr>
            <sz val="16"/>
            <color rgb="FFFF0000"/>
            <rFont val="Times New Roman"/>
            <family val="2"/>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oc>
    <n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r>
          <rPr>
            <sz val="16"/>
            <color rgb="FFFF0000"/>
            <rFont val="Times New Roman"/>
            <family val="2"/>
            <charset val="204"/>
          </rPr>
          <t xml:space="preserve">                                             </t>
        </r>
      </is>
    </nc>
    <odxf>
      <font>
        <sz val="16"/>
        <color rgb="FFFF0000"/>
      </font>
    </odxf>
    <ndxf>
      <font>
        <sz val="16"/>
        <color rgb="FFFF0000"/>
      </font>
    </ndxf>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9:B54" start="0" length="2147483647">
    <dxf>
      <font>
        <color auto="1"/>
      </font>
    </dxf>
  </rfmt>
  <rfmt sheetId="1" sqref="C49:D51" start="0" length="2147483647">
    <dxf>
      <font>
        <color auto="1"/>
      </font>
    </dxf>
  </rfmt>
  <rcc rId="1133" sId="1" numFmtId="4">
    <oc r="E51">
      <v>1852</v>
    </oc>
    <nc r="E51">
      <v>2702</v>
    </nc>
  </rcc>
  <rfmt sheetId="1" sqref="E49:F51" start="0" length="2147483647">
    <dxf>
      <font>
        <color auto="1"/>
      </font>
    </dxf>
  </rfmt>
  <rcc rId="1134" sId="1" numFmtId="4">
    <oc r="G51">
      <v>1524.14</v>
    </oc>
    <nc r="G51">
      <v>2692.17</v>
    </nc>
  </rcc>
  <rfmt sheetId="1" sqref="G49:I51" start="0" length="2147483647">
    <dxf>
      <font>
        <color auto="1"/>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2" sId="1">
    <oc r="J140"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муниципальный контракт в стадии заключения на сумму 246,06 тыс.руб., планируемый срок выполнения работ до 21.07.2018, оплата работ – 3 квартал 2018 года;  - 98,02 тыс.руб. - экономия средств по результатам конкурса. 
2) установка (замена) индивидуальных приборов учета  в муниципальных жилых и нежилых помещениях в количестве 6 шт.  Согласно  плану-графику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заключены на благоустройство 10 дворовых территорий, по 4 - ведется работа по заключению соглашения. Расходы запланированы на 3, 4 кварталы 2018 года.  (ДГХ).
</t>
        </r>
        <r>
          <rPr>
            <u/>
            <sz val="16"/>
            <color rgb="FFFF0000"/>
            <rFont val="Times New Roman"/>
            <family val="2"/>
            <charset val="204"/>
          </rPr>
          <t xml:space="preserve">ДАиГ: </t>
        </r>
        <r>
          <rPr>
            <sz val="16"/>
            <color rgb="FFFF0000"/>
            <rFont val="Times New Roman"/>
            <family val="2"/>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проведение аукциона планируется 14.05.2018 года. Планируемое окончание работ - декабрь 2018.</t>
        </r>
        <r>
          <rPr>
            <u/>
            <sz val="16"/>
            <color rgb="FFFF0000"/>
            <rFont val="Times New Roman"/>
            <family val="2"/>
            <charset val="204"/>
          </rPr>
          <t xml:space="preserve">
 УППЭК</t>
        </r>
        <r>
          <rPr>
            <sz val="16"/>
            <color rgb="FFFF0000"/>
            <rFont val="Times New Roman"/>
            <family val="2"/>
            <charset val="204"/>
          </rPr>
          <t xml:space="preserve">: в 2018 году планируется благоустройство объекта  "Сквер в мкр-не 31". Средства  будут освоены в течение  года.
</t>
        </r>
        <r>
          <rPr>
            <sz val="24"/>
            <color rgb="FFFF0000"/>
            <rFont val="Times New Roman"/>
            <family val="2"/>
            <charset val="204"/>
          </rPr>
          <t xml:space="preserve">
                   </t>
        </r>
        <r>
          <rPr>
            <sz val="16"/>
            <color rgb="FFFF0000"/>
            <rFont val="Times New Roman"/>
            <family val="2"/>
            <charset val="204"/>
          </rPr>
          <t xml:space="preserve">                                                                                         </t>
        </r>
      </is>
    </oc>
    <nc r="J140"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ремонта объектов коммунального комплекса на основании соглашения между Администрацией города Сургута и ДЖККиЭ ХМАО-Югры от 28.03.2018 № 3-Согл 2018 в рамках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Расходы запланированы на 4 квартал 2018.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Соглашение проходит проверку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По результатам электронного аукциона определен победитель ООО "Все инструменты север", муниципальный контракт в стадии заключения на сумму 246,06 тыс.руб., планируемый срок выполнения работ до 21.07.2018, оплата работ – 3 квартал 2018 года;  - 98,02 тыс.руб. - экономия средств по результатам конкурса. 
2) установка (замена) индивидуальных приборов учета  в муниципальных жилых и нежилых помещениях в количестве 6 шт.  Согласно  плану-графику закупок размещение конкурса на площадке ЕИС  планируется на июль 2018, заключение МК – август,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заключены на благоустройство 10 дворовых территорий, по 4 - ведется работа по заключению соглашения. Расходы запланированы на 3, 4 кварталы 2018 года.  (ДГХ).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Электронные аукционы на выполнение работ по строительству объекта 21.03.2018 и 10.05.2018 признаны несостоявшимися в соотвествии с ч.16. ст.66 ФЗ № 44-ФЗ в связи с отсутствием заявок от претендентов. Очередное размещение заявки состоялось 25.05.2018. Подведение итогов аукциона 20.06.2018. Планируемое окончание работ - декабрь 2018.</t>
        </r>
        <r>
          <rPr>
            <u/>
            <sz val="16"/>
            <color rgb="FFFF0000"/>
            <rFont val="Times New Roman"/>
            <family val="2"/>
            <charset val="204"/>
          </rPr>
          <t xml:space="preserve">
 УППЭК</t>
        </r>
        <r>
          <rPr>
            <sz val="16"/>
            <color rgb="FFFF0000"/>
            <rFont val="Times New Roman"/>
            <family val="2"/>
            <charset val="204"/>
          </rPr>
          <t xml:space="preserve">: в 2018 году планируется благоустройство объекта  "Сквер в мкр-не 31". Средства  будут освоены в течение  года.
</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5" sId="1">
    <o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J49" t="inlineStr">
      <is>
        <r>
          <rPr>
            <u/>
            <sz val="16"/>
            <rFont val="Times New Roman"/>
            <family val="1"/>
            <charset val="204"/>
          </rPr>
          <t xml:space="preserve">АГ: </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u/>
            <sz val="16"/>
            <color rgb="FFFF0000"/>
            <rFont val="Times New Roman"/>
            <family val="2"/>
            <charset val="204"/>
          </rPr>
          <t/>
        </r>
      </is>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6"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cv guid="{13BE7114-35DF-4699-8779-61985C68F6C3}" action="delete"/>
  <rdn rId="0" localSheetId="1" customView="1" name="Z_13BE7114_35DF_4699_8779_61985C68F6C3_.wvu.PrintArea" hidden="1" oldHidden="1">
    <formula>'на 01.05.2018'!$A$1:$J$196</formula>
    <oldFormula>'на 01.05.2018'!$A$1:$J$196</oldFormula>
  </rdn>
  <rdn rId="0" localSheetId="1" customView="1" name="Z_13BE7114_35DF_4699_8779_61985C68F6C3_.wvu.PrintTitles" hidden="1" oldHidden="1">
    <formula>'на 01.05.2018'!$5:$8</formula>
    <oldFormula>'на 01.05.2018'!$5:$8</oldFormula>
  </rdn>
  <rdn rId="0" localSheetId="1" customView="1" name="Z_13BE7114_35DF_4699_8779_61985C68F6C3_.wvu.FilterData" hidden="1" oldHidden="1">
    <formula>'на 01.05.2018'!$A$7:$J$397</formula>
    <oldFormula>'на 01.05.2018'!$A$7:$J$397</oldFormula>
  </rdn>
  <rcv guid="{13BE7114-35DF-4699-8779-61985C68F6C3}" action="add"/>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0"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1"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2"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3"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4" sId="1" odxf="1" dxf="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В  2018 году запланирован ремонт 4 жилых помещений детям-сиротам по следующим адресам:
- ул. Мелик-Карамова, 41, кв. 19 (60,4 м2);
- ул. 50 лет ВЛКСМ, 11, кв. 54 (40,1 м2);
- ул. Майская, 10, кв. 147 (27,5 м2);
- ул. Мира, 9, кв. 97 (52м2).
По состоянию на 01.06.2018:
1) Оказаны услуги по проверке смет по первым трем адресам на сумму 21,0 тыс.руб.;
2) Ведется работа по заключению муниципального контракта с ООО "Виктум" по ремонту квартир по ул. Мелик-Карамова, 41, кв. 19 и ул. Майская, 10, кв. 147 на сумму 417,3 тыс.руб. экономия по итогам проведения торгов составила 118,68656 тыс.руб.;
3) Закупка на ремонт помещений на сумму 201,1 тыс.руб. по оставшимся адресам размещена, дата проведения аукциона 13.06.2018.
Резерв для уточнения адресного перечня квартир на проведение работ по ремонту в сумме 3 802,6 тыс.руб., по проверке смет - 4,8 тыс.руб.
Расходы запланированы на 3 квартал 2018 года.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плану-графику аукцион на приобретение 1 квартиры состоялся в апреле 2018 года.
Аукцион на приобретение 32 квартир в апреле 2018 года признан не состоявшимся по причине отсутствия претендентов на участие. 
30.03.2018 года выделены дополнительные средства из окружного бюджета.
Заявка на приобретение квартир будет размещена повторно в июне 2018 года на всю сумму.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 планируемое количество для приобретения путевок - 200 шт.</t>
        </r>
      </is>
    </nc>
    <ndxf>
      <font>
        <sz val="16"/>
        <color auto="1"/>
      </font>
    </ndxf>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5" sId="1" odxf="1" dxf="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t>
        </r>
        <r>
          <rPr>
            <sz val="16"/>
            <color rgb="FFFF0000"/>
            <rFont val="Times New Roman"/>
            <family val="2"/>
            <charset val="204"/>
          </rPr>
          <t xml:space="preserve">
</t>
        </r>
        <r>
          <rPr>
            <sz val="16"/>
            <rFont val="Times New Roman"/>
            <family val="1"/>
            <charset val="204"/>
          </rPr>
          <t>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t>
        </r>
        <r>
          <rPr>
            <sz val="16"/>
            <color rgb="FFFF0000"/>
            <rFont val="Times New Roman"/>
            <family val="2"/>
            <charset val="204"/>
          </rPr>
          <t xml:space="preserve">
</t>
        </r>
        <r>
          <rPr>
            <sz val="16"/>
            <rFont val="Times New Roman"/>
            <family val="1"/>
            <charset val="204"/>
          </rPr>
          <t>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на конец года - 438 чел.</t>
        </r>
        <r>
          <rPr>
            <sz val="16"/>
            <color rgb="FFFF0000"/>
            <rFont val="Times New Roman"/>
            <family val="2"/>
            <charset val="204"/>
          </rPr>
          <t xml:space="preserve">
</t>
        </r>
        <r>
          <rPr>
            <sz val="16"/>
            <rFont val="Times New Roman"/>
            <family val="1"/>
            <charset val="204"/>
          </rPr>
          <t>Численность учащихся, получающих муниципальную услугу «Реализация дополнительных общеразвивающих программ», на конец года - 8 482 чел.</t>
        </r>
        <r>
          <rPr>
            <sz val="16"/>
            <color rgb="FFFF0000"/>
            <rFont val="Times New Roman"/>
            <family val="2"/>
            <charset val="204"/>
          </rPr>
          <t xml:space="preserve">
</t>
        </r>
        <r>
          <rPr>
            <sz val="16"/>
            <rFont val="Times New Roman"/>
            <family val="1"/>
            <charset val="204"/>
          </rPr>
          <t>Численность детей, получающих муниципальную услугу «Организация отдыха детей и молодежи» в оздоровительных лагерях с дневным пребыванием детей - 11 000 чел.</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t>
        </r>
        <r>
          <rPr>
            <sz val="16"/>
            <color rgb="FFFF0000"/>
            <rFont val="Times New Roman"/>
            <family val="2"/>
            <charset val="204"/>
          </rPr>
          <t xml:space="preserve">
</t>
        </r>
        <r>
          <rPr>
            <sz val="16"/>
            <rFont val="Times New Roman"/>
            <family val="1"/>
            <charset val="204"/>
          </rPr>
          <t>Планируемое для приобретения количество путевок для детей в возрасте от 6 до 17 лет  в организации, обеспечивающие отдых и оздоровление детей - 2 972 шт.</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t>
        </r>
        <r>
          <rPr>
            <sz val="16"/>
            <color rgb="FFFF0000"/>
            <rFont val="Times New Roman"/>
            <family val="2"/>
            <charset val="204"/>
          </rPr>
          <t xml:space="preserve">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t>
        </r>
        <r>
          <rPr>
            <sz val="16"/>
            <color rgb="FFFF0000"/>
            <rFont val="Times New Roman"/>
            <family val="2"/>
            <charset val="204"/>
          </rPr>
          <t xml:space="preserve"> 76 372,64 рублей. </t>
        </r>
      </is>
    </oc>
    <nc r="J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 78 800,00 рублей. </t>
        </r>
      </is>
    </nc>
    <ndxf>
      <font>
        <sz val="16"/>
        <color auto="1"/>
      </font>
    </ndxf>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6" sId="1">
    <oc r="J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64 357,16 рублей.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 78 800,00 рублей. </t>
        </r>
      </is>
    </oc>
    <nc r="J21" t="inlineStr">
      <is>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- 30 717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- 2 972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01.06.2018 составило </t>
        </r>
        <r>
          <rPr>
            <sz val="16"/>
            <color rgb="FFFF0000"/>
            <rFont val="Times New Roman"/>
            <family val="1"/>
            <charset val="204"/>
          </rPr>
          <t>64 357,16 рублей.</t>
        </r>
        <r>
          <rPr>
            <sz val="16"/>
            <rFont val="Times New Roman"/>
            <family val="1"/>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01.06.2018 года по педагогическим работникам муниципальных организаций дополнительного образования детей составило 78 800,00 рублей. </t>
        </r>
      </is>
    </nc>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7" sId="1">
    <o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01.06.2018 года по работникам муниципальных учреждений культуры составило 71 774,00 рублей.                                             
  </t>
        </r>
        <r>
          <rPr>
            <sz val="16"/>
            <color rgb="FFFF0000"/>
            <rFont val="Times New Roman"/>
            <family val="2"/>
            <charset val="204"/>
          </rPr>
          <t xml:space="preserve">
</t>
        </r>
        <r>
          <rPr>
            <u/>
            <sz val="20"/>
            <rFont val="Times New Roman"/>
            <family val="1"/>
            <charset val="204"/>
          </rPr>
          <t/>
        </r>
      </is>
    </oc>
    <nc r="J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инвалидов, оборудования для модернизации сайтов, автоматизации музеев.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осуществить в 3 квартале 2018 года.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01.06.2018 года по работникам муниципальных учреждений культуры составило 71 774,00 рублей.                                             
  </t>
        </r>
        <r>
          <rPr>
            <sz val="16"/>
            <color rgb="FFFF0000"/>
            <rFont val="Times New Roman"/>
            <family val="2"/>
            <charset val="204"/>
          </rPr>
          <t xml:space="preserve">
</t>
        </r>
        <r>
          <rPr>
            <u/>
            <sz val="20"/>
            <rFont val="Times New Roman"/>
            <family val="1"/>
            <charset val="204"/>
          </rPr>
          <t/>
        </r>
      </is>
    </nc>
  </rcc>
  <rcv guid="{13BE7114-35DF-4699-8779-61985C68F6C3}" action="delete"/>
  <rdn rId="0" localSheetId="1" customView="1" name="Z_13BE7114_35DF_4699_8779_61985C68F6C3_.wvu.PrintArea" hidden="1" oldHidden="1">
    <formula>'на 01.05.2018'!$A$1:$J$196</formula>
    <oldFormula>'на 01.05.2018'!$A$1:$J$196</oldFormula>
  </rdn>
  <rdn rId="0" localSheetId="1" customView="1" name="Z_13BE7114_35DF_4699_8779_61985C68F6C3_.wvu.PrintTitles" hidden="1" oldHidden="1">
    <formula>'на 01.05.2018'!$5:$8</formula>
    <oldFormula>'на 01.05.2018'!$5:$8</oldFormula>
  </rdn>
  <rdn rId="0" localSheetId="1" customView="1" name="Z_13BE7114_35DF_4699_8779_61985C68F6C3_.wvu.FilterData" hidden="1" oldHidden="1">
    <formula>'на 01.05.2018'!$A$7:$J$397</formula>
    <oldFormula>'на 01.05.2018'!$A$7:$J$397</oldFormula>
  </rdn>
  <rcv guid="{13BE7114-35DF-4699-8779-61985C68F6C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12"/>
  <sheetViews>
    <sheetView showZeros="0" tabSelected="1" showOutlineSymbols="0" view="pageBreakPreview" zoomScale="50" zoomScaleNormal="50" zoomScaleSheetLayoutView="70" zoomScalePageLayoutView="75" workbookViewId="0">
      <pane xSplit="2" ySplit="8" topLeftCell="C9" activePane="bottomRight" state="frozen"/>
      <selection pane="topRight" activeCell="C1" sqref="C1"/>
      <selection pane="bottomLeft" activeCell="A9" sqref="A9"/>
      <selection pane="bottomRight" activeCell="K1" sqref="K1:W1048576"/>
    </sheetView>
  </sheetViews>
  <sheetFormatPr defaultRowHeight="26.25" outlineLevelRow="1" outlineLevelCol="2" x14ac:dyDescent="0.4"/>
  <cols>
    <col min="1" max="1" width="13" style="7" customWidth="1"/>
    <col min="2" max="2" width="89" style="12" customWidth="1"/>
    <col min="3" max="3" width="31.625" style="8" customWidth="1"/>
    <col min="4" max="4" width="30.875" style="8" customWidth="1"/>
    <col min="5" max="5" width="26.125" style="9" customWidth="1" outlineLevel="2"/>
    <col min="6" max="6" width="18.625" style="10" customWidth="1" outlineLevel="2"/>
    <col min="7" max="7" width="33.75" style="24" customWidth="1" outlineLevel="2"/>
    <col min="8" max="8" width="19.625" style="10" customWidth="1" outlineLevel="2"/>
    <col min="9" max="9" width="24.875" style="10" customWidth="1" outlineLevel="2"/>
    <col min="10" max="10" width="131.5" style="26" customWidth="1"/>
    <col min="11" max="12" width="21.5" style="16" customWidth="1"/>
    <col min="13" max="13" width="22.75" style="6" customWidth="1"/>
    <col min="14" max="66" width="9" style="6" customWidth="1"/>
    <col min="67" max="16384" width="9" style="6"/>
  </cols>
  <sheetData>
    <row r="1" spans="1:13" ht="30.75" x14ac:dyDescent="0.45">
      <c r="A1" s="1"/>
      <c r="B1" s="15"/>
      <c r="C1" s="3"/>
      <c r="D1" s="3"/>
      <c r="E1" s="4"/>
      <c r="F1" s="5"/>
      <c r="G1" s="22"/>
      <c r="H1" s="5"/>
      <c r="I1" s="5"/>
      <c r="J1" s="25"/>
    </row>
    <row r="2" spans="1:13" ht="30.75" x14ac:dyDescent="0.45">
      <c r="A2" s="1"/>
      <c r="B2" s="15"/>
      <c r="C2" s="3"/>
      <c r="D2" s="3"/>
      <c r="E2" s="4"/>
      <c r="F2" s="5"/>
      <c r="G2" s="22"/>
      <c r="H2" s="5"/>
      <c r="I2" s="5"/>
      <c r="J2" s="25"/>
    </row>
    <row r="3" spans="1:13" ht="73.5" customHeight="1" x14ac:dyDescent="0.4">
      <c r="A3" s="191" t="s">
        <v>114</v>
      </c>
      <c r="B3" s="191"/>
      <c r="C3" s="191"/>
      <c r="D3" s="191"/>
      <c r="E3" s="191"/>
      <c r="F3" s="191"/>
      <c r="G3" s="191"/>
      <c r="H3" s="191"/>
      <c r="I3" s="191"/>
      <c r="J3" s="191"/>
    </row>
    <row r="4" spans="1:13" s="2" customFormat="1" ht="41.25" customHeight="1" x14ac:dyDescent="0.4">
      <c r="A4" s="71"/>
      <c r="B4" s="72"/>
      <c r="C4" s="79"/>
      <c r="D4" s="79"/>
      <c r="E4" s="79"/>
      <c r="F4" s="79"/>
      <c r="G4" s="80"/>
      <c r="H4" s="73"/>
      <c r="I4" s="74"/>
      <c r="J4" s="27" t="s">
        <v>32</v>
      </c>
      <c r="K4" s="17"/>
      <c r="L4" s="17"/>
    </row>
    <row r="5" spans="1:13" s="11" customFormat="1" ht="57.75" customHeight="1" x14ac:dyDescent="0.25">
      <c r="A5" s="194" t="s">
        <v>3</v>
      </c>
      <c r="B5" s="197" t="s">
        <v>8</v>
      </c>
      <c r="C5" s="195" t="s">
        <v>62</v>
      </c>
      <c r="D5" s="195"/>
      <c r="E5" s="179" t="s">
        <v>95</v>
      </c>
      <c r="F5" s="179"/>
      <c r="G5" s="179"/>
      <c r="H5" s="179"/>
      <c r="I5" s="198" t="s">
        <v>65</v>
      </c>
      <c r="J5" s="199" t="s">
        <v>50</v>
      </c>
      <c r="K5" s="16"/>
      <c r="L5" s="16"/>
    </row>
    <row r="6" spans="1:13" s="11" customFormat="1" ht="47.25" customHeight="1" x14ac:dyDescent="0.25">
      <c r="A6" s="194"/>
      <c r="B6" s="197"/>
      <c r="C6" s="196" t="s">
        <v>63</v>
      </c>
      <c r="D6" s="195" t="s">
        <v>64</v>
      </c>
      <c r="E6" s="192" t="s">
        <v>7</v>
      </c>
      <c r="F6" s="192"/>
      <c r="G6" s="192" t="s">
        <v>6</v>
      </c>
      <c r="H6" s="192"/>
      <c r="I6" s="198"/>
      <c r="J6" s="199"/>
      <c r="K6" s="16"/>
      <c r="L6" s="16"/>
    </row>
    <row r="7" spans="1:13" s="11" customFormat="1" ht="28.5" customHeight="1" x14ac:dyDescent="0.25">
      <c r="A7" s="194"/>
      <c r="B7" s="197"/>
      <c r="C7" s="196"/>
      <c r="D7" s="195"/>
      <c r="E7" s="13" t="s">
        <v>0</v>
      </c>
      <c r="F7" s="14" t="s">
        <v>12</v>
      </c>
      <c r="G7" s="23" t="s">
        <v>9</v>
      </c>
      <c r="H7" s="14" t="s">
        <v>2</v>
      </c>
      <c r="I7" s="198"/>
      <c r="J7" s="199"/>
      <c r="K7" s="16"/>
      <c r="L7" s="16"/>
    </row>
    <row r="8" spans="1:13" s="34" customFormat="1" ht="24.75" customHeight="1" x14ac:dyDescent="0.25">
      <c r="A8" s="28">
        <v>1</v>
      </c>
      <c r="B8" s="29">
        <v>2</v>
      </c>
      <c r="C8" s="30">
        <v>3</v>
      </c>
      <c r="D8" s="30">
        <v>4</v>
      </c>
      <c r="E8" s="31">
        <v>5</v>
      </c>
      <c r="F8" s="30">
        <v>6</v>
      </c>
      <c r="G8" s="32">
        <v>7</v>
      </c>
      <c r="H8" s="32">
        <v>8</v>
      </c>
      <c r="I8" s="32">
        <v>9</v>
      </c>
      <c r="J8" s="30">
        <v>10</v>
      </c>
      <c r="K8" s="33"/>
      <c r="L8" s="33"/>
    </row>
    <row r="9" spans="1:13" s="75" customFormat="1" ht="87" customHeight="1" x14ac:dyDescent="0.25">
      <c r="A9" s="193"/>
      <c r="B9" s="101" t="s">
        <v>31</v>
      </c>
      <c r="C9" s="95">
        <f>SUM(C10:C14)</f>
        <v>12085000.199999999</v>
      </c>
      <c r="D9" s="95">
        <f>SUM(D10:D14)</f>
        <v>12280326.75</v>
      </c>
      <c r="E9" s="100">
        <f>SUM(E10:E14)</f>
        <v>4441191.5599999996</v>
      </c>
      <c r="F9" s="104">
        <f>E9/D9</f>
        <v>0.36170000000000002</v>
      </c>
      <c r="G9" s="100">
        <f t="shared" ref="G9" si="0">SUM(G10:G14)</f>
        <v>3958740.75</v>
      </c>
      <c r="H9" s="104">
        <f>G9/D9</f>
        <v>0.32240000000000002</v>
      </c>
      <c r="I9" s="102">
        <f>SUM(I10:I14)</f>
        <v>12245909.039999999</v>
      </c>
      <c r="J9" s="180"/>
      <c r="K9" s="18"/>
      <c r="L9" s="18"/>
      <c r="M9" s="19"/>
    </row>
    <row r="10" spans="1:13" s="11" customFormat="1" x14ac:dyDescent="0.25">
      <c r="A10" s="193"/>
      <c r="B10" s="103" t="s">
        <v>4</v>
      </c>
      <c r="C10" s="95">
        <f t="shared" ref="C10:I10" si="1">C16+C24+C31+C38+C44+C50+C56+C63+C142+C149+C167+C174+C181+C161+C190</f>
        <v>59939.94</v>
      </c>
      <c r="D10" s="95">
        <f t="shared" si="1"/>
        <v>61412.480000000003</v>
      </c>
      <c r="E10" s="100">
        <f t="shared" si="1"/>
        <v>13549.48</v>
      </c>
      <c r="F10" s="104">
        <f t="shared" ref="F10:F14" si="2">E10/D10</f>
        <v>0.22059999999999999</v>
      </c>
      <c r="G10" s="100">
        <f t="shared" si="1"/>
        <v>13549.48</v>
      </c>
      <c r="H10" s="104">
        <f t="shared" ref="H10:H15" si="3">G10/D10</f>
        <v>0.22059999999999999</v>
      </c>
      <c r="I10" s="102">
        <f t="shared" si="1"/>
        <v>61392.12</v>
      </c>
      <c r="J10" s="180"/>
      <c r="K10" s="18"/>
      <c r="L10" s="18"/>
      <c r="M10" s="19"/>
    </row>
    <row r="11" spans="1:13" s="11" customFormat="1" x14ac:dyDescent="0.25">
      <c r="A11" s="193"/>
      <c r="B11" s="103" t="s">
        <v>16</v>
      </c>
      <c r="C11" s="95">
        <f t="shared" ref="C11:E12" si="4">C17+C25+C32+C39+C45+C51+C57+C64+C143+C150+C168+C175+C182+C162+C191</f>
        <v>11509039.300000001</v>
      </c>
      <c r="D11" s="95">
        <f t="shared" si="4"/>
        <v>11705184.140000001</v>
      </c>
      <c r="E11" s="100">
        <f t="shared" si="4"/>
        <v>4263904.09</v>
      </c>
      <c r="F11" s="104">
        <f t="shared" si="2"/>
        <v>0.36430000000000001</v>
      </c>
      <c r="G11" s="100">
        <f>G17+G25+G32+G39+G45+G51+G57+G64+G143+G150+G168+G175+G182+G162+G191</f>
        <v>3781453.28</v>
      </c>
      <c r="H11" s="106">
        <f t="shared" si="3"/>
        <v>0.3231</v>
      </c>
      <c r="I11" s="105">
        <f t="shared" ref="I11" si="5">I17+I25+I32+I39+I45+I51+I57+I64+I143+I150+I168+I175+I182+I162+I191</f>
        <v>11672471.689999999</v>
      </c>
      <c r="J11" s="180"/>
      <c r="K11" s="18"/>
      <c r="L11" s="18"/>
      <c r="M11" s="19"/>
    </row>
    <row r="12" spans="1:13" s="11" customFormat="1" x14ac:dyDescent="0.25">
      <c r="A12" s="193"/>
      <c r="B12" s="103" t="s">
        <v>11</v>
      </c>
      <c r="C12" s="95">
        <f t="shared" si="4"/>
        <v>376804.87</v>
      </c>
      <c r="D12" s="95">
        <f t="shared" si="4"/>
        <v>367759.1</v>
      </c>
      <c r="E12" s="100">
        <f>E18+E26+E33+E40+E46+E52+E58+E65+E144+E151+E169+E176+E183+E163+E192</f>
        <v>156359.04000000001</v>
      </c>
      <c r="F12" s="104">
        <f t="shared" si="2"/>
        <v>0.42520000000000002</v>
      </c>
      <c r="G12" s="100">
        <f>G18+G26+G33+G40+G46+G52+G58+G65+G144+G151+G169+G176+G183+G163+G192</f>
        <v>156359.04000000001</v>
      </c>
      <c r="H12" s="104">
        <f t="shared" si="3"/>
        <v>0.42520000000000002</v>
      </c>
      <c r="I12" s="100">
        <f>I18+I26+I33+I40+I46+I52+I58+I65+I144+I151+I169+I176+I183+I163+I192</f>
        <v>366074.2</v>
      </c>
      <c r="J12" s="180"/>
      <c r="K12" s="18"/>
      <c r="L12" s="18"/>
      <c r="M12" s="19"/>
    </row>
    <row r="13" spans="1:13" s="11" customFormat="1" x14ac:dyDescent="0.25">
      <c r="A13" s="193"/>
      <c r="B13" s="103" t="s">
        <v>13</v>
      </c>
      <c r="C13" s="95">
        <f t="shared" ref="C13:E14" si="6">C19+C27+C34+C41+C47+C53+C59+C66+C145+C152+C170+C177+C184</f>
        <v>5294.13</v>
      </c>
      <c r="D13" s="95">
        <f>D19+D27+D34+D41+D47+D53+D59+D66+D145+D152+D170+D177+D184</f>
        <v>12049.07</v>
      </c>
      <c r="E13" s="100">
        <f>E19+E27+E34+E41+E47+E53+E59+E66+E145+E152+E170+E177+E184</f>
        <v>7378.95</v>
      </c>
      <c r="F13" s="104">
        <f t="shared" si="2"/>
        <v>0.61240000000000006</v>
      </c>
      <c r="G13" s="100">
        <f>G19+G27+G34+G41+G47+G53+G59+G66+G145+G152+G170+G177+G184+G164</f>
        <v>7378.95</v>
      </c>
      <c r="H13" s="104">
        <f t="shared" si="3"/>
        <v>0.61240000000000006</v>
      </c>
      <c r="I13" s="102">
        <f>I19+I27+I34+I41+I47+I53+I59+I66+I145+I152+I170+I177+I184</f>
        <v>12049.07</v>
      </c>
      <c r="J13" s="180"/>
      <c r="K13" s="18"/>
      <c r="L13" s="18"/>
      <c r="M13" s="19"/>
    </row>
    <row r="14" spans="1:13" s="11" customFormat="1" x14ac:dyDescent="0.25">
      <c r="A14" s="193"/>
      <c r="B14" s="103" t="s">
        <v>5</v>
      </c>
      <c r="C14" s="95">
        <f t="shared" si="6"/>
        <v>133921.96</v>
      </c>
      <c r="D14" s="95">
        <f t="shared" si="6"/>
        <v>133921.96</v>
      </c>
      <c r="E14" s="100">
        <f t="shared" si="6"/>
        <v>0</v>
      </c>
      <c r="F14" s="104">
        <f t="shared" si="2"/>
        <v>0</v>
      </c>
      <c r="G14" s="100">
        <f>G20+G28+G35+G42+G48+G54+G60+G67+G146+G153+G171+G178+G185</f>
        <v>0</v>
      </c>
      <c r="H14" s="104">
        <f t="shared" si="3"/>
        <v>0</v>
      </c>
      <c r="I14" s="102">
        <f>I20+I28+I35+I42+I48+I54+I60+I67+I146+I153+I171+I178+I185</f>
        <v>133921.96</v>
      </c>
      <c r="J14" s="180"/>
      <c r="K14" s="18"/>
      <c r="L14" s="18"/>
      <c r="M14" s="19"/>
    </row>
    <row r="15" spans="1:13" s="41" customFormat="1" ht="123" customHeight="1" x14ac:dyDescent="0.25">
      <c r="A15" s="189" t="s">
        <v>33</v>
      </c>
      <c r="B15" s="108" t="s">
        <v>61</v>
      </c>
      <c r="C15" s="107">
        <f>C16+C17+C18+C19+C20</f>
        <v>3197.6</v>
      </c>
      <c r="D15" s="107">
        <f t="shared" ref="D15:G15" si="7">D16+D17+D18+D19+D20</f>
        <v>3197.6</v>
      </c>
      <c r="E15" s="107">
        <f t="shared" si="7"/>
        <v>0</v>
      </c>
      <c r="F15" s="112">
        <f>E15/D15</f>
        <v>0</v>
      </c>
      <c r="G15" s="92">
        <f t="shared" si="7"/>
        <v>0</v>
      </c>
      <c r="H15" s="76">
        <f t="shared" si="3"/>
        <v>0</v>
      </c>
      <c r="I15" s="118">
        <f t="shared" ref="I15" si="8">I16+I17+I18+I19+I20</f>
        <v>3197.6</v>
      </c>
      <c r="J15" s="181" t="s">
        <v>120</v>
      </c>
      <c r="K15" s="18"/>
      <c r="L15" s="39"/>
      <c r="M15" s="40"/>
    </row>
    <row r="16" spans="1:13" s="41" customFormat="1" x14ac:dyDescent="0.25">
      <c r="A16" s="200"/>
      <c r="B16" s="110" t="s">
        <v>4</v>
      </c>
      <c r="C16" s="35"/>
      <c r="D16" s="35"/>
      <c r="E16" s="35"/>
      <c r="F16" s="37"/>
      <c r="G16" s="21"/>
      <c r="H16" s="78"/>
      <c r="I16" s="35"/>
      <c r="J16" s="181"/>
      <c r="K16" s="18"/>
      <c r="L16" s="39"/>
      <c r="M16" s="40"/>
    </row>
    <row r="17" spans="1:13" s="41" customFormat="1" x14ac:dyDescent="0.25">
      <c r="A17" s="200"/>
      <c r="B17" s="110" t="s">
        <v>16</v>
      </c>
      <c r="C17" s="35">
        <v>3197.6</v>
      </c>
      <c r="D17" s="35">
        <v>3197.6</v>
      </c>
      <c r="E17" s="35">
        <v>0</v>
      </c>
      <c r="F17" s="37">
        <f>E17/D17</f>
        <v>0</v>
      </c>
      <c r="G17" s="21">
        <v>0</v>
      </c>
      <c r="H17" s="78">
        <f>G17/D17</f>
        <v>0</v>
      </c>
      <c r="I17" s="93">
        <v>3197.6</v>
      </c>
      <c r="J17" s="181"/>
      <c r="K17" s="18"/>
      <c r="L17" s="39"/>
      <c r="M17" s="40"/>
    </row>
    <row r="18" spans="1:13" s="41" customFormat="1" x14ac:dyDescent="0.25">
      <c r="A18" s="200"/>
      <c r="B18" s="110" t="s">
        <v>11</v>
      </c>
      <c r="C18" s="35"/>
      <c r="D18" s="35"/>
      <c r="E18" s="35"/>
      <c r="F18" s="37"/>
      <c r="G18" s="21"/>
      <c r="H18" s="78"/>
      <c r="I18" s="35"/>
      <c r="J18" s="181"/>
      <c r="K18" s="18"/>
      <c r="L18" s="39"/>
      <c r="M18" s="40"/>
    </row>
    <row r="19" spans="1:13" s="41" customFormat="1" x14ac:dyDescent="0.25">
      <c r="A19" s="200"/>
      <c r="B19" s="110" t="s">
        <v>13</v>
      </c>
      <c r="C19" s="35">
        <v>0</v>
      </c>
      <c r="D19" s="35">
        <v>0</v>
      </c>
      <c r="E19" s="35">
        <v>0</v>
      </c>
      <c r="F19" s="37"/>
      <c r="G19" s="21">
        <v>0</v>
      </c>
      <c r="H19" s="78"/>
      <c r="I19" s="21">
        <v>0</v>
      </c>
      <c r="J19" s="181"/>
      <c r="K19" s="18"/>
      <c r="L19" s="39"/>
      <c r="M19" s="40"/>
    </row>
    <row r="20" spans="1:13" s="42" customFormat="1" x14ac:dyDescent="0.25">
      <c r="A20" s="190"/>
      <c r="B20" s="110" t="s">
        <v>5</v>
      </c>
      <c r="C20" s="35"/>
      <c r="D20" s="35"/>
      <c r="E20" s="35"/>
      <c r="F20" s="37"/>
      <c r="G20" s="21"/>
      <c r="H20" s="78"/>
      <c r="I20" s="21"/>
      <c r="J20" s="181"/>
      <c r="K20" s="18"/>
      <c r="L20" s="39"/>
      <c r="M20" s="40"/>
    </row>
    <row r="21" spans="1:13" s="43" customFormat="1" ht="26.25" customHeight="1" x14ac:dyDescent="0.4">
      <c r="A21" s="189" t="s">
        <v>14</v>
      </c>
      <c r="B21" s="188" t="s">
        <v>123</v>
      </c>
      <c r="C21" s="185">
        <f>C24+C25+C26+C27</f>
        <v>10076301.58</v>
      </c>
      <c r="D21" s="185">
        <f>D24+D25+D26+D27</f>
        <v>10295949.880000001</v>
      </c>
      <c r="E21" s="185">
        <f>E24+E25+E26+E27</f>
        <v>3727428.7</v>
      </c>
      <c r="F21" s="184">
        <f>(E21/D21)</f>
        <v>0.36199999999999999</v>
      </c>
      <c r="G21" s="185">
        <f>G24+G25+G26+G27</f>
        <v>3317142.82</v>
      </c>
      <c r="H21" s="184">
        <f>G21/D21</f>
        <v>0.32219999999999999</v>
      </c>
      <c r="I21" s="185">
        <f>SUM(I24:I28)</f>
        <v>10295949.880000001</v>
      </c>
      <c r="J21" s="182" t="s">
        <v>116</v>
      </c>
      <c r="K21" s="18"/>
      <c r="L21" s="39"/>
      <c r="M21" s="40"/>
    </row>
    <row r="22" spans="1:13" s="43" customFormat="1" ht="409.5" customHeight="1" x14ac:dyDescent="0.4">
      <c r="A22" s="200"/>
      <c r="B22" s="188"/>
      <c r="C22" s="185"/>
      <c r="D22" s="185"/>
      <c r="E22" s="185"/>
      <c r="F22" s="184"/>
      <c r="G22" s="185"/>
      <c r="H22" s="184"/>
      <c r="I22" s="185"/>
      <c r="J22" s="183"/>
      <c r="K22" s="18"/>
      <c r="L22" s="39"/>
      <c r="M22" s="40"/>
    </row>
    <row r="23" spans="1:13" s="43" customFormat="1" ht="409.5" customHeight="1" x14ac:dyDescent="0.4">
      <c r="A23" s="119"/>
      <c r="B23" s="188"/>
      <c r="C23" s="185"/>
      <c r="D23" s="185"/>
      <c r="E23" s="185"/>
      <c r="F23" s="184"/>
      <c r="G23" s="185"/>
      <c r="H23" s="184"/>
      <c r="I23" s="185"/>
      <c r="J23" s="183"/>
      <c r="K23" s="18"/>
      <c r="L23" s="39"/>
      <c r="M23" s="40"/>
    </row>
    <row r="24" spans="1:13" s="43" customFormat="1" ht="39" customHeight="1" x14ac:dyDescent="0.4">
      <c r="A24" s="115"/>
      <c r="B24" s="152" t="s">
        <v>4</v>
      </c>
      <c r="C24" s="91"/>
      <c r="D24" s="35"/>
      <c r="E24" s="21"/>
      <c r="F24" s="78"/>
      <c r="G24" s="91"/>
      <c r="H24" s="78"/>
      <c r="I24" s="21"/>
      <c r="J24" s="183"/>
      <c r="K24" s="18"/>
      <c r="L24" s="39"/>
      <c r="M24" s="40"/>
    </row>
    <row r="25" spans="1:13" s="43" customFormat="1" ht="35.25" customHeight="1" x14ac:dyDescent="0.4">
      <c r="A25" s="115"/>
      <c r="B25" s="152" t="s">
        <v>16</v>
      </c>
      <c r="C25" s="35">
        <v>9985786.3000000007</v>
      </c>
      <c r="D25" s="35">
        <v>10205434.6</v>
      </c>
      <c r="E25" s="35">
        <v>3695942.23</v>
      </c>
      <c r="F25" s="37">
        <f>E25/D25</f>
        <v>0.36220000000000002</v>
      </c>
      <c r="G25" s="35">
        <v>3285656.35</v>
      </c>
      <c r="H25" s="37">
        <f>G25/D25</f>
        <v>0.32200000000000001</v>
      </c>
      <c r="I25" s="35">
        <f>9996273.31+34691.39+174469.9</f>
        <v>10205434.6</v>
      </c>
      <c r="J25" s="183"/>
      <c r="K25" s="18"/>
      <c r="L25" s="39"/>
      <c r="M25" s="40"/>
    </row>
    <row r="26" spans="1:13" s="46" customFormat="1" ht="39.75" customHeight="1" x14ac:dyDescent="0.4">
      <c r="A26" s="115" t="s">
        <v>51</v>
      </c>
      <c r="B26" s="152" t="s">
        <v>11</v>
      </c>
      <c r="C26" s="35">
        <v>90515.28</v>
      </c>
      <c r="D26" s="35">
        <v>90515.28</v>
      </c>
      <c r="E26" s="35">
        <f>G26</f>
        <v>31486.47</v>
      </c>
      <c r="F26" s="37">
        <f>E26/D26</f>
        <v>0.34789999999999999</v>
      </c>
      <c r="G26" s="35">
        <v>31486.47</v>
      </c>
      <c r="H26" s="37">
        <f t="shared" ref="H26" si="9">G26/D26</f>
        <v>0.34789999999999999</v>
      </c>
      <c r="I26" s="35">
        <f>45819.72+34691.39+1560.91+8443.26</f>
        <v>90515.28</v>
      </c>
      <c r="J26" s="183"/>
      <c r="K26" s="18"/>
      <c r="L26" s="44"/>
      <c r="M26" s="45"/>
    </row>
    <row r="27" spans="1:13" s="43" customFormat="1" ht="39.75" customHeight="1" x14ac:dyDescent="0.4">
      <c r="A27" s="115"/>
      <c r="B27" s="152" t="s">
        <v>13</v>
      </c>
      <c r="C27" s="21"/>
      <c r="D27" s="21"/>
      <c r="E27" s="21"/>
      <c r="F27" s="78"/>
      <c r="G27" s="21"/>
      <c r="H27" s="78"/>
      <c r="I27" s="21"/>
      <c r="J27" s="183"/>
      <c r="K27" s="18"/>
      <c r="L27" s="39"/>
      <c r="M27" s="40"/>
    </row>
    <row r="28" spans="1:13" s="43" customFormat="1" ht="39.75" customHeight="1" x14ac:dyDescent="0.4">
      <c r="A28" s="115"/>
      <c r="B28" s="152" t="s">
        <v>5</v>
      </c>
      <c r="C28" s="21"/>
      <c r="D28" s="21"/>
      <c r="E28" s="21"/>
      <c r="F28" s="78"/>
      <c r="G28" s="21"/>
      <c r="H28" s="78"/>
      <c r="I28" s="21"/>
      <c r="J28" s="183"/>
      <c r="K28" s="18"/>
      <c r="L28" s="39"/>
      <c r="M28" s="40"/>
    </row>
    <row r="29" spans="1:13" s="43" customFormat="1" x14ac:dyDescent="0.4">
      <c r="A29" s="189" t="s">
        <v>15</v>
      </c>
      <c r="B29" s="188" t="s">
        <v>100</v>
      </c>
      <c r="C29" s="187">
        <f>C31+C32+C33+C34+C35</f>
        <v>282040.3</v>
      </c>
      <c r="D29" s="187">
        <f t="shared" ref="D29" si="10">D31+D32+D33+D34+D35</f>
        <v>308159</v>
      </c>
      <c r="E29" s="187">
        <f>E31+E32+E33+E34+E35</f>
        <v>156043.96</v>
      </c>
      <c r="F29" s="186">
        <f>E29/D29</f>
        <v>0.50639999999999996</v>
      </c>
      <c r="G29" s="185">
        <f>G31+G32+G33+G34+G35</f>
        <v>88837.17</v>
      </c>
      <c r="H29" s="186">
        <f>G29/D29</f>
        <v>0.2883</v>
      </c>
      <c r="I29" s="187">
        <f>I31+I32+I33+I34+I35</f>
        <v>308159</v>
      </c>
      <c r="J29" s="182" t="s">
        <v>112</v>
      </c>
      <c r="K29" s="18"/>
      <c r="L29" s="39"/>
      <c r="M29" s="40"/>
    </row>
    <row r="30" spans="1:13" s="43" customFormat="1" ht="373.5" customHeight="1" x14ac:dyDescent="0.4">
      <c r="A30" s="190"/>
      <c r="B30" s="188"/>
      <c r="C30" s="187"/>
      <c r="D30" s="187"/>
      <c r="E30" s="187"/>
      <c r="F30" s="186"/>
      <c r="G30" s="185"/>
      <c r="H30" s="186"/>
      <c r="I30" s="187"/>
      <c r="J30" s="183"/>
      <c r="K30" s="18"/>
      <c r="L30" s="39"/>
      <c r="M30" s="40"/>
    </row>
    <row r="31" spans="1:13" s="43" customFormat="1" ht="56.25" customHeight="1" x14ac:dyDescent="0.4">
      <c r="A31" s="140"/>
      <c r="B31" s="110" t="s">
        <v>4</v>
      </c>
      <c r="C31" s="93"/>
      <c r="D31" s="93"/>
      <c r="E31" s="93"/>
      <c r="F31" s="94"/>
      <c r="G31" s="35"/>
      <c r="H31" s="94"/>
      <c r="I31" s="93"/>
      <c r="J31" s="183"/>
      <c r="K31" s="18"/>
      <c r="L31" s="39"/>
      <c r="M31" s="40"/>
    </row>
    <row r="32" spans="1:13" s="43" customFormat="1" ht="106.5" customHeight="1" x14ac:dyDescent="0.4">
      <c r="A32" s="140"/>
      <c r="B32" s="110" t="s">
        <v>53</v>
      </c>
      <c r="C32" s="93">
        <v>282040.3</v>
      </c>
      <c r="D32" s="93">
        <f>282040.3+26118.7</f>
        <v>308159</v>
      </c>
      <c r="E32" s="93">
        <v>156043.96</v>
      </c>
      <c r="F32" s="94">
        <f t="shared" ref="F32" si="11">E32/D32</f>
        <v>0.50639999999999996</v>
      </c>
      <c r="G32" s="93">
        <v>88837.17</v>
      </c>
      <c r="H32" s="94">
        <f t="shared" ref="H32" si="12">G32/D32</f>
        <v>0.2883</v>
      </c>
      <c r="I32" s="93">
        <f>4565.5+83876+205717.5+14000</f>
        <v>308159</v>
      </c>
      <c r="J32" s="183"/>
      <c r="K32" s="18"/>
      <c r="L32" s="39"/>
      <c r="M32" s="40"/>
    </row>
    <row r="33" spans="1:13" s="43" customFormat="1" ht="80.25" customHeight="1" x14ac:dyDescent="0.4">
      <c r="A33" s="140"/>
      <c r="B33" s="110" t="s">
        <v>11</v>
      </c>
      <c r="C33" s="93"/>
      <c r="D33" s="93"/>
      <c r="E33" s="93">
        <f>G33</f>
        <v>0</v>
      </c>
      <c r="F33" s="94"/>
      <c r="G33" s="35"/>
      <c r="H33" s="94"/>
      <c r="I33" s="93"/>
      <c r="J33" s="183"/>
      <c r="K33" s="18"/>
      <c r="L33" s="39"/>
      <c r="M33" s="40"/>
    </row>
    <row r="34" spans="1:13" s="43" customFormat="1" ht="53.25" customHeight="1" x14ac:dyDescent="0.4">
      <c r="A34" s="140"/>
      <c r="B34" s="110" t="s">
        <v>13</v>
      </c>
      <c r="C34" s="93"/>
      <c r="D34" s="93"/>
      <c r="E34" s="93">
        <f>G34</f>
        <v>0</v>
      </c>
      <c r="F34" s="94"/>
      <c r="G34" s="35"/>
      <c r="H34" s="94"/>
      <c r="I34" s="93"/>
      <c r="J34" s="183"/>
      <c r="K34" s="18"/>
      <c r="L34" s="39"/>
      <c r="M34" s="40"/>
    </row>
    <row r="35" spans="1:13" s="43" customFormat="1" ht="182.25" customHeight="1" x14ac:dyDescent="0.4">
      <c r="A35" s="140"/>
      <c r="B35" s="110" t="s">
        <v>5</v>
      </c>
      <c r="C35" s="93"/>
      <c r="D35" s="93"/>
      <c r="E35" s="93"/>
      <c r="F35" s="94"/>
      <c r="G35" s="35"/>
      <c r="H35" s="94"/>
      <c r="I35" s="93"/>
      <c r="J35" s="183"/>
      <c r="K35" s="18"/>
      <c r="L35" s="39"/>
      <c r="M35" s="40"/>
    </row>
    <row r="36" spans="1:13" s="90" customFormat="1" ht="52.5" customHeight="1" x14ac:dyDescent="0.25">
      <c r="A36" s="140" t="s">
        <v>34</v>
      </c>
      <c r="B36" s="138" t="s">
        <v>58</v>
      </c>
      <c r="C36" s="107"/>
      <c r="D36" s="107"/>
      <c r="E36" s="149"/>
      <c r="F36" s="112"/>
      <c r="G36" s="139"/>
      <c r="H36" s="112"/>
      <c r="I36" s="150"/>
      <c r="J36" s="87" t="s">
        <v>36</v>
      </c>
      <c r="K36" s="65"/>
      <c r="L36" s="65"/>
      <c r="M36" s="66"/>
    </row>
    <row r="37" spans="1:13" s="43" customFormat="1" ht="355.5" customHeight="1" x14ac:dyDescent="0.4">
      <c r="A37" s="142" t="s">
        <v>1</v>
      </c>
      <c r="B37" s="146" t="s">
        <v>107</v>
      </c>
      <c r="C37" s="143">
        <f>C39+C40+C38</f>
        <v>321407.12</v>
      </c>
      <c r="D37" s="147">
        <f>D39+D40+D38</f>
        <v>321407.12</v>
      </c>
      <c r="E37" s="147">
        <f>E39+E40+E38</f>
        <v>136548.51999999999</v>
      </c>
      <c r="F37" s="148">
        <f t="shared" ref="F37" si="13">E37/D37</f>
        <v>0.42480000000000001</v>
      </c>
      <c r="G37" s="143">
        <f>G39+G40+G38</f>
        <v>136471.23000000001</v>
      </c>
      <c r="H37" s="148">
        <f t="shared" ref="H37" si="14">G37/D37</f>
        <v>0.42459999999999998</v>
      </c>
      <c r="I37" s="147">
        <f>I39+I40+I38</f>
        <v>321407.12</v>
      </c>
      <c r="J37" s="167" t="s">
        <v>117</v>
      </c>
      <c r="K37" s="18"/>
      <c r="L37" s="39"/>
      <c r="M37" s="40"/>
    </row>
    <row r="38" spans="1:13" s="43" customFormat="1" x14ac:dyDescent="0.4">
      <c r="A38" s="165"/>
      <c r="B38" s="152" t="s">
        <v>4</v>
      </c>
      <c r="C38" s="93">
        <v>486.14</v>
      </c>
      <c r="D38" s="93">
        <v>486.14</v>
      </c>
      <c r="E38" s="93">
        <v>0</v>
      </c>
      <c r="F38" s="94">
        <f>E38/D38</f>
        <v>0</v>
      </c>
      <c r="G38" s="35">
        <v>0</v>
      </c>
      <c r="H38" s="94">
        <f>G38/D38</f>
        <v>0</v>
      </c>
      <c r="I38" s="93">
        <f>D38</f>
        <v>486.14</v>
      </c>
      <c r="J38" s="168"/>
      <c r="K38" s="18"/>
      <c r="L38" s="48"/>
      <c r="M38" s="49"/>
    </row>
    <row r="39" spans="1:13" s="43" customFormat="1" x14ac:dyDescent="0.4">
      <c r="A39" s="144"/>
      <c r="B39" s="152" t="s">
        <v>53</v>
      </c>
      <c r="C39" s="93">
        <v>161667.5</v>
      </c>
      <c r="D39" s="93">
        <v>161667.5</v>
      </c>
      <c r="E39" s="93">
        <v>65875.42</v>
      </c>
      <c r="F39" s="94">
        <f t="shared" ref="F39" si="15">E39/D39</f>
        <v>0.40749999999999997</v>
      </c>
      <c r="G39" s="93">
        <v>65798.13</v>
      </c>
      <c r="H39" s="94">
        <f t="shared" ref="H39" si="16">G39/D39</f>
        <v>0.40699999999999997</v>
      </c>
      <c r="I39" s="93">
        <v>161667.5</v>
      </c>
      <c r="J39" s="168"/>
      <c r="K39" s="18"/>
      <c r="L39" s="39"/>
      <c r="M39" s="40"/>
    </row>
    <row r="40" spans="1:13" s="43" customFormat="1" x14ac:dyDescent="0.4">
      <c r="A40" s="144"/>
      <c r="B40" s="152" t="s">
        <v>11</v>
      </c>
      <c r="C40" s="93">
        <v>159253.48000000001</v>
      </c>
      <c r="D40" s="93">
        <v>159253.48000000001</v>
      </c>
      <c r="E40" s="93">
        <f>G40</f>
        <v>70673.100000000006</v>
      </c>
      <c r="F40" s="94">
        <f>E40/D40</f>
        <v>0.44379999999999997</v>
      </c>
      <c r="G40" s="35">
        <v>70673.100000000006</v>
      </c>
      <c r="H40" s="94">
        <f>G40/D40</f>
        <v>0.44379999999999997</v>
      </c>
      <c r="I40" s="93">
        <v>159253.48000000001</v>
      </c>
      <c r="J40" s="168"/>
      <c r="K40" s="18"/>
      <c r="L40" s="39"/>
      <c r="M40" s="40"/>
    </row>
    <row r="41" spans="1:13" s="43" customFormat="1" x14ac:dyDescent="0.4">
      <c r="A41" s="144"/>
      <c r="B41" s="152" t="s">
        <v>13</v>
      </c>
      <c r="C41" s="93"/>
      <c r="D41" s="20"/>
      <c r="E41" s="20"/>
      <c r="F41" s="77"/>
      <c r="G41" s="21"/>
      <c r="H41" s="77"/>
      <c r="I41" s="20"/>
      <c r="J41" s="168"/>
      <c r="K41" s="18"/>
      <c r="L41" s="39"/>
      <c r="M41" s="40"/>
    </row>
    <row r="42" spans="1:13" s="43" customFormat="1" x14ac:dyDescent="0.4">
      <c r="A42" s="144"/>
      <c r="B42" s="152" t="s">
        <v>5</v>
      </c>
      <c r="C42" s="93"/>
      <c r="D42" s="20"/>
      <c r="E42" s="20"/>
      <c r="F42" s="77"/>
      <c r="G42" s="21"/>
      <c r="H42" s="77"/>
      <c r="I42" s="20"/>
      <c r="J42" s="168"/>
      <c r="K42" s="18"/>
      <c r="L42" s="39"/>
      <c r="M42" s="40"/>
    </row>
    <row r="43" spans="1:13" s="47" customFormat="1" ht="174.75" customHeight="1" x14ac:dyDescent="0.25">
      <c r="A43" s="144" t="s">
        <v>10</v>
      </c>
      <c r="B43" s="146" t="s">
        <v>108</v>
      </c>
      <c r="C43" s="147">
        <f>C44+C45+C46+C47</f>
        <v>7574.19</v>
      </c>
      <c r="D43" s="147">
        <f>D44+D45+D46+D47</f>
        <v>7574.19</v>
      </c>
      <c r="E43" s="92">
        <f>E44+E45+E46+E47+E48</f>
        <v>0</v>
      </c>
      <c r="F43" s="76">
        <f>E43/D43</f>
        <v>0</v>
      </c>
      <c r="G43" s="91">
        <f>SUM(G44:G48)</f>
        <v>0</v>
      </c>
      <c r="H43" s="76">
        <f>G43/D43</f>
        <v>0</v>
      </c>
      <c r="I43" s="147">
        <f>I44+I45+I46+I47</f>
        <v>7574.19</v>
      </c>
      <c r="J43" s="169" t="s">
        <v>109</v>
      </c>
      <c r="K43" s="18"/>
      <c r="L43" s="39"/>
      <c r="M43" s="40"/>
    </row>
    <row r="44" spans="1:13" s="42" customFormat="1" x14ac:dyDescent="0.25">
      <c r="A44" s="166"/>
      <c r="B44" s="152" t="s">
        <v>4</v>
      </c>
      <c r="C44" s="20"/>
      <c r="D44" s="20"/>
      <c r="E44" s="20"/>
      <c r="F44" s="77"/>
      <c r="G44" s="21"/>
      <c r="H44" s="76"/>
      <c r="I44" s="93"/>
      <c r="J44" s="168"/>
      <c r="K44" s="18"/>
      <c r="L44" s="39"/>
      <c r="M44" s="40"/>
    </row>
    <row r="45" spans="1:13" s="42" customFormat="1" x14ac:dyDescent="0.25">
      <c r="A45" s="166"/>
      <c r="B45" s="152" t="s">
        <v>53</v>
      </c>
      <c r="C45" s="93">
        <v>6701</v>
      </c>
      <c r="D45" s="93">
        <v>6701</v>
      </c>
      <c r="E45" s="20">
        <v>0</v>
      </c>
      <c r="F45" s="77">
        <f>E45/D45</f>
        <v>0</v>
      </c>
      <c r="G45" s="21">
        <v>0</v>
      </c>
      <c r="H45" s="77">
        <f t="shared" ref="H45:H46" si="17">G45/D45</f>
        <v>0</v>
      </c>
      <c r="I45" s="93">
        <v>6701</v>
      </c>
      <c r="J45" s="168"/>
      <c r="K45" s="18"/>
      <c r="L45" s="39"/>
      <c r="M45" s="40"/>
    </row>
    <row r="46" spans="1:13" s="42" customFormat="1" x14ac:dyDescent="0.25">
      <c r="A46" s="166"/>
      <c r="B46" s="152" t="s">
        <v>11</v>
      </c>
      <c r="C46" s="93">
        <v>873.19</v>
      </c>
      <c r="D46" s="93">
        <v>873.19</v>
      </c>
      <c r="E46" s="20">
        <v>0</v>
      </c>
      <c r="F46" s="77">
        <f>E46/D46</f>
        <v>0</v>
      </c>
      <c r="G46" s="21">
        <v>0</v>
      </c>
      <c r="H46" s="77">
        <f t="shared" si="17"/>
        <v>0</v>
      </c>
      <c r="I46" s="93">
        <v>873.19</v>
      </c>
      <c r="J46" s="168"/>
      <c r="K46" s="18"/>
      <c r="L46" s="39"/>
      <c r="M46" s="40"/>
    </row>
    <row r="47" spans="1:13" s="42" customFormat="1" x14ac:dyDescent="0.25">
      <c r="A47" s="166"/>
      <c r="B47" s="152" t="s">
        <v>13</v>
      </c>
      <c r="C47" s="20">
        <v>0</v>
      </c>
      <c r="D47" s="20">
        <v>0</v>
      </c>
      <c r="E47" s="20"/>
      <c r="F47" s="77">
        <v>0</v>
      </c>
      <c r="G47" s="50"/>
      <c r="H47" s="77"/>
      <c r="I47" s="20">
        <v>0</v>
      </c>
      <c r="J47" s="168"/>
      <c r="K47" s="18"/>
      <c r="L47" s="39"/>
      <c r="M47" s="40"/>
    </row>
    <row r="48" spans="1:13" s="42" customFormat="1" x14ac:dyDescent="0.25">
      <c r="A48" s="166"/>
      <c r="B48" s="152" t="s">
        <v>5</v>
      </c>
      <c r="C48" s="20"/>
      <c r="D48" s="20"/>
      <c r="E48" s="20"/>
      <c r="F48" s="77"/>
      <c r="G48" s="21"/>
      <c r="H48" s="77"/>
      <c r="I48" s="20"/>
      <c r="J48" s="168"/>
      <c r="K48" s="18"/>
      <c r="L48" s="39"/>
      <c r="M48" s="40"/>
    </row>
    <row r="49" spans="1:13" s="42" customFormat="1" ht="183" customHeight="1" x14ac:dyDescent="0.25">
      <c r="A49" s="144" t="s">
        <v>35</v>
      </c>
      <c r="B49" s="146" t="s">
        <v>110</v>
      </c>
      <c r="C49" s="143">
        <f>C50+C51+C52+C53</f>
        <v>9497.1</v>
      </c>
      <c r="D49" s="143">
        <f t="shared" ref="D49:E49" si="18">D50+D51+D52+D53</f>
        <v>9497.1</v>
      </c>
      <c r="E49" s="143">
        <f t="shared" si="18"/>
        <v>2702</v>
      </c>
      <c r="F49" s="145">
        <f t="shared" ref="F49:F51" si="19">E49/D49</f>
        <v>0.28449999999999998</v>
      </c>
      <c r="G49" s="143">
        <f>G50+G51+G52+G53</f>
        <v>2692.17</v>
      </c>
      <c r="H49" s="145">
        <f t="shared" ref="H49:H51" si="20">G49/D49</f>
        <v>0.28349999999999997</v>
      </c>
      <c r="I49" s="143">
        <f>I50+I51+I52+I53</f>
        <v>9497.1</v>
      </c>
      <c r="J49" s="167" t="s">
        <v>111</v>
      </c>
      <c r="K49" s="18"/>
      <c r="L49" s="39"/>
      <c r="M49" s="40"/>
    </row>
    <row r="50" spans="1:13" s="42" customFormat="1" ht="27.75" customHeight="1" x14ac:dyDescent="0.25">
      <c r="A50" s="144"/>
      <c r="B50" s="152" t="s">
        <v>4</v>
      </c>
      <c r="C50" s="143"/>
      <c r="D50" s="143"/>
      <c r="E50" s="143"/>
      <c r="F50" s="145"/>
      <c r="G50" s="143"/>
      <c r="H50" s="145"/>
      <c r="I50" s="143"/>
      <c r="J50" s="168"/>
      <c r="K50" s="18"/>
      <c r="L50" s="39"/>
      <c r="M50" s="40"/>
    </row>
    <row r="51" spans="1:13" s="42" customFormat="1" ht="27.75" customHeight="1" x14ac:dyDescent="0.25">
      <c r="A51" s="144"/>
      <c r="B51" s="152" t="s">
        <v>16</v>
      </c>
      <c r="C51" s="35">
        <v>9497.1</v>
      </c>
      <c r="D51" s="35">
        <v>9497.1</v>
      </c>
      <c r="E51" s="35">
        <v>2702</v>
      </c>
      <c r="F51" s="37">
        <f t="shared" si="19"/>
        <v>0.28449999999999998</v>
      </c>
      <c r="G51" s="35">
        <v>2692.17</v>
      </c>
      <c r="H51" s="37">
        <f t="shared" si="20"/>
        <v>0.28349999999999997</v>
      </c>
      <c r="I51" s="35">
        <f>8749.2+747.9</f>
        <v>9497.1</v>
      </c>
      <c r="J51" s="168"/>
      <c r="K51" s="18"/>
      <c r="L51" s="39"/>
      <c r="M51" s="40"/>
    </row>
    <row r="52" spans="1:13" s="42" customFormat="1" ht="27.75" customHeight="1" x14ac:dyDescent="0.25">
      <c r="A52" s="144"/>
      <c r="B52" s="152" t="s">
        <v>11</v>
      </c>
      <c r="C52" s="91"/>
      <c r="D52" s="91"/>
      <c r="E52" s="91"/>
      <c r="F52" s="120"/>
      <c r="G52" s="91"/>
      <c r="H52" s="120"/>
      <c r="I52" s="91"/>
      <c r="J52" s="168"/>
      <c r="K52" s="18"/>
      <c r="L52" s="39"/>
      <c r="M52" s="40"/>
    </row>
    <row r="53" spans="1:13" s="42" customFormat="1" ht="27.75" customHeight="1" x14ac:dyDescent="0.25">
      <c r="A53" s="144"/>
      <c r="B53" s="152" t="s">
        <v>13</v>
      </c>
      <c r="C53" s="91"/>
      <c r="D53" s="91"/>
      <c r="E53" s="91"/>
      <c r="F53" s="120"/>
      <c r="G53" s="91"/>
      <c r="H53" s="120"/>
      <c r="I53" s="91"/>
      <c r="J53" s="168"/>
      <c r="K53" s="18"/>
      <c r="L53" s="39"/>
      <c r="M53" s="40"/>
    </row>
    <row r="54" spans="1:13" s="42" customFormat="1" ht="27.75" customHeight="1" x14ac:dyDescent="0.25">
      <c r="A54" s="144"/>
      <c r="B54" s="152" t="s">
        <v>5</v>
      </c>
      <c r="C54" s="21"/>
      <c r="D54" s="21"/>
      <c r="E54" s="21"/>
      <c r="F54" s="78"/>
      <c r="G54" s="21"/>
      <c r="H54" s="78"/>
      <c r="I54" s="21"/>
      <c r="J54" s="168"/>
      <c r="K54" s="18"/>
      <c r="L54" s="39"/>
      <c r="M54" s="40"/>
    </row>
    <row r="55" spans="1:13" s="51" customFormat="1" ht="282.75" customHeight="1" x14ac:dyDescent="0.25">
      <c r="A55" s="113" t="s">
        <v>17</v>
      </c>
      <c r="B55" s="36" t="s">
        <v>66</v>
      </c>
      <c r="C55" s="109">
        <f>C56+C57+C58+C59+C60</f>
        <v>1797</v>
      </c>
      <c r="D55" s="109">
        <f>D56+D57+D58+D59+D60</f>
        <v>1797</v>
      </c>
      <c r="E55" s="109">
        <f t="shared" ref="E55" si="21">E56+E57+E58+E59+E60</f>
        <v>1703.92</v>
      </c>
      <c r="F55" s="114">
        <f>E55/D55</f>
        <v>0.94820000000000004</v>
      </c>
      <c r="G55" s="109">
        <f>G56+G57+G58+G59+G60</f>
        <v>1703.92</v>
      </c>
      <c r="H55" s="114">
        <f>G55/D55</f>
        <v>0.94820000000000004</v>
      </c>
      <c r="I55" s="109">
        <f>I56+I57+I58+I59+I60</f>
        <v>1797</v>
      </c>
      <c r="J55" s="167" t="s">
        <v>121</v>
      </c>
      <c r="K55" s="18"/>
      <c r="L55" s="39"/>
      <c r="M55" s="40"/>
    </row>
    <row r="56" spans="1:13" s="42" customFormat="1" ht="57.75" customHeight="1" x14ac:dyDescent="0.25">
      <c r="A56" s="113"/>
      <c r="B56" s="116" t="s">
        <v>4</v>
      </c>
      <c r="C56" s="35">
        <v>0</v>
      </c>
      <c r="D56" s="35">
        <v>0</v>
      </c>
      <c r="E56" s="35">
        <v>0</v>
      </c>
      <c r="F56" s="37"/>
      <c r="G56" s="35">
        <v>0</v>
      </c>
      <c r="H56" s="37"/>
      <c r="I56" s="35">
        <v>0</v>
      </c>
      <c r="J56" s="168"/>
      <c r="K56" s="18"/>
      <c r="L56" s="39"/>
      <c r="M56" s="40"/>
    </row>
    <row r="57" spans="1:13" s="42" customFormat="1" ht="75.75" customHeight="1" x14ac:dyDescent="0.25">
      <c r="A57" s="113"/>
      <c r="B57" s="116" t="s">
        <v>53</v>
      </c>
      <c r="C57" s="35">
        <v>1797</v>
      </c>
      <c r="D57" s="35">
        <v>1797</v>
      </c>
      <c r="E57" s="35">
        <v>1703.92</v>
      </c>
      <c r="F57" s="37">
        <f t="shared" ref="F57" si="22">E57/D57</f>
        <v>0.94820000000000004</v>
      </c>
      <c r="G57" s="35">
        <v>1703.92</v>
      </c>
      <c r="H57" s="37">
        <f t="shared" ref="H57" si="23">G57/D57</f>
        <v>0.94820000000000004</v>
      </c>
      <c r="I57" s="35">
        <f>1070+727</f>
        <v>1797</v>
      </c>
      <c r="J57" s="168"/>
      <c r="K57" s="18"/>
      <c r="L57" s="39"/>
      <c r="M57" s="40"/>
    </row>
    <row r="58" spans="1:13" s="42" customFormat="1" x14ac:dyDescent="0.25">
      <c r="A58" s="113"/>
      <c r="B58" s="116" t="s">
        <v>11</v>
      </c>
      <c r="C58" s="35">
        <v>0</v>
      </c>
      <c r="D58" s="35">
        <v>0</v>
      </c>
      <c r="E58" s="35">
        <f>G58</f>
        <v>0</v>
      </c>
      <c r="F58" s="37"/>
      <c r="G58" s="35">
        <v>0</v>
      </c>
      <c r="H58" s="37"/>
      <c r="I58" s="21">
        <v>0</v>
      </c>
      <c r="J58" s="168"/>
      <c r="K58" s="18"/>
      <c r="L58" s="39"/>
      <c r="M58" s="40"/>
    </row>
    <row r="59" spans="1:13" s="42" customFormat="1" x14ac:dyDescent="0.25">
      <c r="A59" s="113"/>
      <c r="B59" s="116" t="s">
        <v>13</v>
      </c>
      <c r="C59" s="35"/>
      <c r="D59" s="35"/>
      <c r="E59" s="35"/>
      <c r="F59" s="37"/>
      <c r="G59" s="35"/>
      <c r="H59" s="37"/>
      <c r="I59" s="21"/>
      <c r="J59" s="168"/>
      <c r="K59" s="18"/>
      <c r="L59" s="39"/>
      <c r="M59" s="40"/>
    </row>
    <row r="60" spans="1:13" s="42" customFormat="1" ht="63" customHeight="1" x14ac:dyDescent="0.25">
      <c r="A60" s="113"/>
      <c r="B60" s="110" t="s">
        <v>5</v>
      </c>
      <c r="C60" s="35"/>
      <c r="D60" s="35"/>
      <c r="E60" s="35"/>
      <c r="F60" s="37"/>
      <c r="G60" s="35"/>
      <c r="H60" s="37"/>
      <c r="I60" s="21"/>
      <c r="J60" s="168"/>
      <c r="K60" s="18"/>
      <c r="L60" s="39"/>
      <c r="M60" s="40"/>
    </row>
    <row r="61" spans="1:13" s="151" customFormat="1" ht="72.75" customHeight="1" x14ac:dyDescent="0.25">
      <c r="A61" s="140" t="s">
        <v>18</v>
      </c>
      <c r="B61" s="138" t="s">
        <v>71</v>
      </c>
      <c r="C61" s="139"/>
      <c r="D61" s="139"/>
      <c r="E61" s="85"/>
      <c r="F61" s="141"/>
      <c r="G61" s="139"/>
      <c r="H61" s="141"/>
      <c r="I61" s="86"/>
      <c r="J61" s="87" t="s">
        <v>36</v>
      </c>
      <c r="K61" s="65"/>
      <c r="L61" s="65"/>
      <c r="M61" s="66"/>
    </row>
    <row r="62" spans="1:13" s="70" customFormat="1" ht="72" customHeight="1" x14ac:dyDescent="0.25">
      <c r="A62" s="142" t="s">
        <v>19</v>
      </c>
      <c r="B62" s="146" t="s">
        <v>106</v>
      </c>
      <c r="C62" s="143">
        <f>SUM(C63:C66)</f>
        <v>420467.96</v>
      </c>
      <c r="D62" s="143">
        <f>SUM(D63:D66)</f>
        <v>356281.62</v>
      </c>
      <c r="E62" s="143">
        <f>SUM(E63:E66)</f>
        <v>102413.6</v>
      </c>
      <c r="F62" s="148">
        <f>E62/D62</f>
        <v>0.28749999999999998</v>
      </c>
      <c r="G62" s="143">
        <f t="shared" ref="G62" si="24">SUM(G63:G67)</f>
        <v>102413.6</v>
      </c>
      <c r="H62" s="145">
        <f>G62/D62</f>
        <v>0.28749999999999998</v>
      </c>
      <c r="I62" s="143">
        <f>SUM(I63:I66)</f>
        <v>355561.91</v>
      </c>
      <c r="J62" s="170"/>
      <c r="K62" s="65"/>
      <c r="L62" s="65"/>
      <c r="M62" s="66"/>
    </row>
    <row r="63" spans="1:13" s="68" customFormat="1" x14ac:dyDescent="0.25">
      <c r="A63" s="144"/>
      <c r="B63" s="152" t="s">
        <v>4</v>
      </c>
      <c r="C63" s="35">
        <f t="shared" ref="C63:E67" si="25">C69+C105</f>
        <v>10198.4</v>
      </c>
      <c r="D63" s="35">
        <f t="shared" si="25"/>
        <v>11670.94</v>
      </c>
      <c r="E63" s="93">
        <f t="shared" si="25"/>
        <v>0</v>
      </c>
      <c r="F63" s="37">
        <f t="shared" ref="F63:F65" si="26">E63/D63</f>
        <v>0</v>
      </c>
      <c r="G63" s="93">
        <f>G69+G105</f>
        <v>0</v>
      </c>
      <c r="H63" s="37">
        <f t="shared" ref="H63:H65" si="27">G63/D63</f>
        <v>0</v>
      </c>
      <c r="I63" s="35">
        <f>I69+I105</f>
        <v>11650.58</v>
      </c>
      <c r="J63" s="170"/>
      <c r="K63" s="65"/>
      <c r="L63" s="65"/>
      <c r="M63" s="66"/>
    </row>
    <row r="64" spans="1:13" s="68" customFormat="1" x14ac:dyDescent="0.25">
      <c r="A64" s="144"/>
      <c r="B64" s="152" t="s">
        <v>37</v>
      </c>
      <c r="C64" s="35">
        <f t="shared" si="25"/>
        <v>337050.7</v>
      </c>
      <c r="D64" s="35">
        <f>D70+D106</f>
        <v>278858.84000000003</v>
      </c>
      <c r="E64" s="93">
        <f t="shared" si="25"/>
        <v>65063.05</v>
      </c>
      <c r="F64" s="37">
        <f t="shared" si="26"/>
        <v>0.23330000000000001</v>
      </c>
      <c r="G64" s="93">
        <f>G70+G106</f>
        <v>65063.05</v>
      </c>
      <c r="H64" s="37">
        <f t="shared" si="27"/>
        <v>0.23330000000000001</v>
      </c>
      <c r="I64" s="35">
        <f>I70+I106</f>
        <v>278159.49</v>
      </c>
      <c r="J64" s="170"/>
      <c r="K64" s="65"/>
      <c r="L64" s="65"/>
      <c r="M64" s="66"/>
    </row>
    <row r="65" spans="1:13" s="68" customFormat="1" x14ac:dyDescent="0.25">
      <c r="A65" s="144"/>
      <c r="B65" s="152" t="s">
        <v>11</v>
      </c>
      <c r="C65" s="35">
        <f t="shared" si="25"/>
        <v>73218.86</v>
      </c>
      <c r="D65" s="35">
        <f t="shared" si="25"/>
        <v>65751.839999999997</v>
      </c>
      <c r="E65" s="35">
        <f t="shared" si="25"/>
        <v>37350.550000000003</v>
      </c>
      <c r="F65" s="37">
        <f t="shared" si="26"/>
        <v>0.56810000000000005</v>
      </c>
      <c r="G65" s="35">
        <f>G71+G107</f>
        <v>37350.550000000003</v>
      </c>
      <c r="H65" s="37">
        <f t="shared" si="27"/>
        <v>0.56810000000000005</v>
      </c>
      <c r="I65" s="35">
        <f>I71+I107</f>
        <v>65751.839999999997</v>
      </c>
      <c r="J65" s="170"/>
      <c r="K65" s="65"/>
      <c r="L65" s="65"/>
      <c r="M65" s="66"/>
    </row>
    <row r="66" spans="1:13" s="68" customFormat="1" x14ac:dyDescent="0.25">
      <c r="A66" s="144"/>
      <c r="B66" s="152" t="s">
        <v>13</v>
      </c>
      <c r="C66" s="35">
        <f t="shared" si="25"/>
        <v>0</v>
      </c>
      <c r="D66" s="35">
        <f t="shared" si="25"/>
        <v>0</v>
      </c>
      <c r="E66" s="35">
        <f t="shared" si="25"/>
        <v>0</v>
      </c>
      <c r="F66" s="37">
        <v>0</v>
      </c>
      <c r="G66" s="93"/>
      <c r="H66" s="37">
        <v>0</v>
      </c>
      <c r="I66" s="35">
        <f>I72+I108</f>
        <v>0</v>
      </c>
      <c r="J66" s="170"/>
      <c r="K66" s="65"/>
      <c r="L66" s="65"/>
      <c r="M66" s="66"/>
    </row>
    <row r="67" spans="1:13" s="68" customFormat="1" collapsed="1" x14ac:dyDescent="0.25">
      <c r="A67" s="144"/>
      <c r="B67" s="152" t="s">
        <v>5</v>
      </c>
      <c r="C67" s="35">
        <f t="shared" si="25"/>
        <v>0</v>
      </c>
      <c r="D67" s="35">
        <f t="shared" si="25"/>
        <v>0</v>
      </c>
      <c r="E67" s="35">
        <f t="shared" si="25"/>
        <v>0</v>
      </c>
      <c r="F67" s="37"/>
      <c r="G67" s="35"/>
      <c r="H67" s="37"/>
      <c r="I67" s="35">
        <f>I73+I109</f>
        <v>0</v>
      </c>
      <c r="J67" s="170"/>
      <c r="K67" s="65"/>
      <c r="L67" s="65"/>
      <c r="M67" s="66"/>
    </row>
    <row r="68" spans="1:13" s="64" customFormat="1" ht="45.75" customHeight="1" x14ac:dyDescent="0.25">
      <c r="A68" s="128" t="s">
        <v>42</v>
      </c>
      <c r="B68" s="129" t="s">
        <v>83</v>
      </c>
      <c r="C68" s="130">
        <f>SUM(C69:C73)</f>
        <v>405012.71</v>
      </c>
      <c r="D68" s="130">
        <f>SUM(D69:D73)</f>
        <v>339762.28</v>
      </c>
      <c r="E68" s="130">
        <f>SUM(E69:E73)</f>
        <v>102413.6</v>
      </c>
      <c r="F68" s="131">
        <f>E68/D68</f>
        <v>0.3014</v>
      </c>
      <c r="G68" s="130">
        <f>SUM(G69:G73)</f>
        <v>102413.6</v>
      </c>
      <c r="H68" s="131">
        <f>G68/D68</f>
        <v>0.3014</v>
      </c>
      <c r="I68" s="130">
        <f>SUM(I69:I73)</f>
        <v>339762.28</v>
      </c>
      <c r="J68" s="173"/>
      <c r="K68" s="18"/>
      <c r="L68" s="63"/>
      <c r="M68" s="60"/>
    </row>
    <row r="69" spans="1:13" s="62" customFormat="1" x14ac:dyDescent="0.25">
      <c r="A69" s="137"/>
      <c r="B69" s="116" t="s">
        <v>4</v>
      </c>
      <c r="C69" s="35">
        <f t="shared" ref="C69:I69" si="28">C93+C75</f>
        <v>0</v>
      </c>
      <c r="D69" s="35">
        <f t="shared" si="28"/>
        <v>0</v>
      </c>
      <c r="E69" s="35">
        <f t="shared" si="28"/>
        <v>0</v>
      </c>
      <c r="F69" s="37">
        <f t="shared" si="28"/>
        <v>0</v>
      </c>
      <c r="G69" s="35">
        <f t="shared" si="28"/>
        <v>0</v>
      </c>
      <c r="H69" s="37">
        <f t="shared" si="28"/>
        <v>0</v>
      </c>
      <c r="I69" s="35">
        <f t="shared" si="28"/>
        <v>0</v>
      </c>
      <c r="J69" s="173"/>
      <c r="K69" s="18"/>
      <c r="L69" s="59"/>
      <c r="M69" s="60"/>
    </row>
    <row r="70" spans="1:13" s="62" customFormat="1" x14ac:dyDescent="0.25">
      <c r="A70" s="137"/>
      <c r="B70" s="116" t="s">
        <v>52</v>
      </c>
      <c r="C70" s="35">
        <f t="shared" ref="C70:I70" si="29">C94+C76</f>
        <v>332067.09999999998</v>
      </c>
      <c r="D70" s="35">
        <f t="shared" si="29"/>
        <v>274232.40000000002</v>
      </c>
      <c r="E70" s="35">
        <f t="shared" si="29"/>
        <v>65063.05</v>
      </c>
      <c r="F70" s="37">
        <f t="shared" si="29"/>
        <v>0.43140000000000001</v>
      </c>
      <c r="G70" s="35">
        <f t="shared" si="29"/>
        <v>65063.05</v>
      </c>
      <c r="H70" s="37">
        <f t="shared" si="29"/>
        <v>0.43140000000000001</v>
      </c>
      <c r="I70" s="35">
        <f t="shared" si="29"/>
        <v>274232.40000000002</v>
      </c>
      <c r="J70" s="173"/>
      <c r="K70" s="18"/>
      <c r="L70" s="59"/>
      <c r="M70" s="60"/>
    </row>
    <row r="71" spans="1:13" s="62" customFormat="1" x14ac:dyDescent="0.25">
      <c r="A71" s="137"/>
      <c r="B71" s="116" t="s">
        <v>11</v>
      </c>
      <c r="C71" s="35">
        <f t="shared" ref="C71:I71" si="30">C95+C77</f>
        <v>72945.61</v>
      </c>
      <c r="D71" s="35">
        <f t="shared" si="30"/>
        <v>65529.88</v>
      </c>
      <c r="E71" s="35">
        <f t="shared" si="30"/>
        <v>37350.550000000003</v>
      </c>
      <c r="F71" s="37">
        <f t="shared" si="30"/>
        <v>0.7429</v>
      </c>
      <c r="G71" s="35">
        <f t="shared" si="30"/>
        <v>37350.550000000003</v>
      </c>
      <c r="H71" s="37">
        <f t="shared" si="30"/>
        <v>0.7429</v>
      </c>
      <c r="I71" s="35">
        <f t="shared" si="30"/>
        <v>65529.88</v>
      </c>
      <c r="J71" s="173"/>
      <c r="K71" s="18"/>
      <c r="L71" s="59"/>
      <c r="M71" s="60"/>
    </row>
    <row r="72" spans="1:13" s="62" customFormat="1" x14ac:dyDescent="0.25">
      <c r="A72" s="137"/>
      <c r="B72" s="116" t="s">
        <v>13</v>
      </c>
      <c r="C72" s="35"/>
      <c r="D72" s="35"/>
      <c r="E72" s="35"/>
      <c r="F72" s="37">
        <v>0</v>
      </c>
      <c r="G72" s="35"/>
      <c r="H72" s="37">
        <v>0</v>
      </c>
      <c r="I72" s="35"/>
      <c r="J72" s="173"/>
      <c r="K72" s="18"/>
      <c r="L72" s="59"/>
      <c r="M72" s="60"/>
    </row>
    <row r="73" spans="1:13" s="62" customFormat="1" x14ac:dyDescent="0.25">
      <c r="A73" s="137"/>
      <c r="B73" s="116" t="s">
        <v>5</v>
      </c>
      <c r="C73" s="35">
        <f t="shared" ref="C73:I73" si="31">C79+C97</f>
        <v>0</v>
      </c>
      <c r="D73" s="35">
        <f t="shared" si="31"/>
        <v>0</v>
      </c>
      <c r="E73" s="35">
        <f t="shared" si="31"/>
        <v>0</v>
      </c>
      <c r="F73" s="37">
        <f t="shared" si="31"/>
        <v>0</v>
      </c>
      <c r="G73" s="35">
        <f t="shared" si="31"/>
        <v>0</v>
      </c>
      <c r="H73" s="37">
        <f t="shared" si="31"/>
        <v>0</v>
      </c>
      <c r="I73" s="35">
        <f t="shared" si="31"/>
        <v>0</v>
      </c>
      <c r="J73" s="173"/>
      <c r="K73" s="18"/>
      <c r="L73" s="59"/>
      <c r="M73" s="60"/>
    </row>
    <row r="74" spans="1:13" s="64" customFormat="1" ht="87" customHeight="1" x14ac:dyDescent="0.25">
      <c r="A74" s="135" t="s">
        <v>43</v>
      </c>
      <c r="B74" s="136" t="s">
        <v>88</v>
      </c>
      <c r="C74" s="130">
        <f>SUM(C75:C79)</f>
        <v>203898.29</v>
      </c>
      <c r="D74" s="130">
        <f>SUM(D75:D79)</f>
        <v>138647.85999999999</v>
      </c>
      <c r="E74" s="130">
        <f>SUM(E75:E79)</f>
        <v>0</v>
      </c>
      <c r="F74" s="131">
        <f>E74/D74</f>
        <v>0</v>
      </c>
      <c r="G74" s="130">
        <f>SUM(G75:G79)</f>
        <v>0</v>
      </c>
      <c r="H74" s="131">
        <f>G74/D74</f>
        <v>0</v>
      </c>
      <c r="I74" s="130">
        <f>SUM(I75:I79)</f>
        <v>138647.85999999999</v>
      </c>
      <c r="J74" s="96"/>
      <c r="K74" s="18"/>
      <c r="L74" s="63"/>
      <c r="M74" s="63"/>
    </row>
    <row r="75" spans="1:13" s="62" customFormat="1" x14ac:dyDescent="0.25">
      <c r="A75" s="133"/>
      <c r="B75" s="116" t="s">
        <v>4</v>
      </c>
      <c r="C75" s="35"/>
      <c r="D75" s="121"/>
      <c r="E75" s="35"/>
      <c r="F75" s="37"/>
      <c r="G75" s="35"/>
      <c r="H75" s="37"/>
      <c r="I75" s="35"/>
      <c r="J75" s="117"/>
      <c r="K75" s="18"/>
      <c r="L75" s="59"/>
      <c r="M75" s="60"/>
    </row>
    <row r="76" spans="1:13" s="62" customFormat="1" x14ac:dyDescent="0.25">
      <c r="A76" s="133"/>
      <c r="B76" s="116" t="s">
        <v>52</v>
      </c>
      <c r="C76" s="35">
        <f>C82+C88</f>
        <v>181231.3</v>
      </c>
      <c r="D76" s="35">
        <f>D82+D88</f>
        <v>123396.6</v>
      </c>
      <c r="E76" s="35">
        <v>0</v>
      </c>
      <c r="F76" s="37">
        <f>E76/D76</f>
        <v>0</v>
      </c>
      <c r="G76" s="35">
        <v>0</v>
      </c>
      <c r="H76" s="37">
        <f>G76/D76</f>
        <v>0</v>
      </c>
      <c r="I76" s="35">
        <f>I88+I82</f>
        <v>123396.6</v>
      </c>
      <c r="J76" s="117"/>
      <c r="K76" s="18"/>
      <c r="L76" s="59"/>
      <c r="M76" s="60"/>
    </row>
    <row r="77" spans="1:13" s="62" customFormat="1" x14ac:dyDescent="0.25">
      <c r="A77" s="133"/>
      <c r="B77" s="116" t="s">
        <v>38</v>
      </c>
      <c r="C77" s="35">
        <f>C83+C89</f>
        <v>22666.99</v>
      </c>
      <c r="D77" s="35">
        <f>D83+D89</f>
        <v>15251.26</v>
      </c>
      <c r="E77" s="35">
        <v>0</v>
      </c>
      <c r="F77" s="37">
        <f>E77/D77</f>
        <v>0</v>
      </c>
      <c r="G77" s="35">
        <v>0</v>
      </c>
      <c r="H77" s="37">
        <f>G77/D77</f>
        <v>0</v>
      </c>
      <c r="I77" s="35">
        <f>I89+I83</f>
        <v>15251.26</v>
      </c>
      <c r="J77" s="117"/>
      <c r="K77" s="18"/>
      <c r="L77" s="59"/>
      <c r="M77" s="60"/>
    </row>
    <row r="78" spans="1:13" s="62" customFormat="1" x14ac:dyDescent="0.25">
      <c r="A78" s="133"/>
      <c r="B78" s="116" t="s">
        <v>13</v>
      </c>
      <c r="C78" s="35"/>
      <c r="D78" s="35"/>
      <c r="E78" s="35"/>
      <c r="F78" s="37"/>
      <c r="G78" s="35"/>
      <c r="H78" s="37"/>
      <c r="I78" s="35"/>
      <c r="J78" s="117"/>
      <c r="K78" s="18"/>
      <c r="L78" s="59"/>
      <c r="M78" s="60"/>
    </row>
    <row r="79" spans="1:13" s="62" customFormat="1" x14ac:dyDescent="0.25">
      <c r="A79" s="133"/>
      <c r="B79" s="116" t="s">
        <v>5</v>
      </c>
      <c r="C79" s="35"/>
      <c r="D79" s="121"/>
      <c r="E79" s="35"/>
      <c r="F79" s="37"/>
      <c r="G79" s="35"/>
      <c r="H79" s="37"/>
      <c r="I79" s="35"/>
      <c r="J79" s="117"/>
      <c r="K79" s="18"/>
      <c r="L79" s="59"/>
      <c r="M79" s="60"/>
    </row>
    <row r="80" spans="1:13" s="64" customFormat="1" ht="105" customHeight="1" x14ac:dyDescent="0.25">
      <c r="A80" s="122" t="s">
        <v>89</v>
      </c>
      <c r="B80" s="123" t="s">
        <v>84</v>
      </c>
      <c r="C80" s="124">
        <f>SUM(C81:C85)</f>
        <v>203630.67</v>
      </c>
      <c r="D80" s="124">
        <f>SUM(D81:D85)</f>
        <v>136214.94</v>
      </c>
      <c r="E80" s="124">
        <f>SUM(E81:E85)</f>
        <v>0</v>
      </c>
      <c r="F80" s="125">
        <f>E80/D80</f>
        <v>0</v>
      </c>
      <c r="G80" s="124">
        <f>SUM(G81:G85)</f>
        <v>0</v>
      </c>
      <c r="H80" s="125">
        <f>G80/D80</f>
        <v>0</v>
      </c>
      <c r="I80" s="124">
        <f>SUM(I81:I85)</f>
        <v>136214.94</v>
      </c>
      <c r="J80" s="127" t="s">
        <v>98</v>
      </c>
      <c r="K80" s="18"/>
      <c r="L80" s="63"/>
      <c r="M80" s="63"/>
    </row>
    <row r="81" spans="1:13" s="62" customFormat="1" x14ac:dyDescent="0.25">
      <c r="A81" s="126"/>
      <c r="B81" s="116" t="s">
        <v>4</v>
      </c>
      <c r="C81" s="35"/>
      <c r="D81" s="121"/>
      <c r="E81" s="35"/>
      <c r="F81" s="37"/>
      <c r="G81" s="35"/>
      <c r="H81" s="37"/>
      <c r="I81" s="35"/>
      <c r="J81" s="117"/>
      <c r="K81" s="18"/>
      <c r="L81" s="59"/>
      <c r="M81" s="60"/>
    </row>
    <row r="82" spans="1:13" s="62" customFormat="1" x14ac:dyDescent="0.25">
      <c r="A82" s="126"/>
      <c r="B82" s="116" t="s">
        <v>52</v>
      </c>
      <c r="C82" s="35">
        <v>181231.3</v>
      </c>
      <c r="D82" s="35">
        <v>121231.3</v>
      </c>
      <c r="E82" s="35">
        <v>0</v>
      </c>
      <c r="F82" s="37">
        <f>E82/D82</f>
        <v>0</v>
      </c>
      <c r="G82" s="35">
        <v>0</v>
      </c>
      <c r="H82" s="37">
        <f>G82/D82</f>
        <v>0</v>
      </c>
      <c r="I82" s="35">
        <v>121231.3</v>
      </c>
      <c r="J82" s="117"/>
      <c r="K82" s="18"/>
      <c r="L82" s="59"/>
      <c r="M82" s="60"/>
    </row>
    <row r="83" spans="1:13" s="62" customFormat="1" x14ac:dyDescent="0.25">
      <c r="A83" s="126"/>
      <c r="B83" s="116" t="s">
        <v>38</v>
      </c>
      <c r="C83" s="35">
        <v>22399.37</v>
      </c>
      <c r="D83" s="35">
        <v>14983.64</v>
      </c>
      <c r="E83" s="35">
        <v>0</v>
      </c>
      <c r="F83" s="37">
        <f>E83/D83</f>
        <v>0</v>
      </c>
      <c r="G83" s="35">
        <v>0</v>
      </c>
      <c r="H83" s="37">
        <f>G83/D83</f>
        <v>0</v>
      </c>
      <c r="I83" s="35">
        <v>14983.64</v>
      </c>
      <c r="J83" s="117"/>
      <c r="K83" s="18"/>
      <c r="L83" s="59"/>
      <c r="M83" s="60"/>
    </row>
    <row r="84" spans="1:13" s="62" customFormat="1" x14ac:dyDescent="0.25">
      <c r="A84" s="126"/>
      <c r="B84" s="116" t="s">
        <v>13</v>
      </c>
      <c r="C84" s="35"/>
      <c r="D84" s="35"/>
      <c r="E84" s="35"/>
      <c r="F84" s="37"/>
      <c r="G84" s="35"/>
      <c r="H84" s="37"/>
      <c r="I84" s="35"/>
      <c r="J84" s="117"/>
      <c r="K84" s="18"/>
      <c r="L84" s="59"/>
      <c r="M84" s="60"/>
    </row>
    <row r="85" spans="1:13" s="62" customFormat="1" x14ac:dyDescent="0.25">
      <c r="A85" s="126"/>
      <c r="B85" s="116" t="s">
        <v>5</v>
      </c>
      <c r="C85" s="35"/>
      <c r="D85" s="121"/>
      <c r="E85" s="35"/>
      <c r="F85" s="37"/>
      <c r="G85" s="35"/>
      <c r="H85" s="37"/>
      <c r="I85" s="35"/>
      <c r="J85" s="117"/>
      <c r="K85" s="18"/>
      <c r="L85" s="59"/>
      <c r="M85" s="60"/>
    </row>
    <row r="86" spans="1:13" s="64" customFormat="1" ht="88.5" customHeight="1" x14ac:dyDescent="0.25">
      <c r="A86" s="122" t="s">
        <v>91</v>
      </c>
      <c r="B86" s="123" t="s">
        <v>92</v>
      </c>
      <c r="C86" s="124">
        <f>SUM(C87:C91)</f>
        <v>267.62</v>
      </c>
      <c r="D86" s="124">
        <f>SUM(D87:D91)</f>
        <v>2432.92</v>
      </c>
      <c r="E86" s="124">
        <f>SUM(E87:E91)</f>
        <v>0</v>
      </c>
      <c r="F86" s="125">
        <f>E86/D86</f>
        <v>0</v>
      </c>
      <c r="G86" s="124">
        <f>SUM(G87:G91)</f>
        <v>0</v>
      </c>
      <c r="H86" s="125">
        <f>G86/D86</f>
        <v>0</v>
      </c>
      <c r="I86" s="124">
        <f>SUM(I87:I91)</f>
        <v>2432.92</v>
      </c>
      <c r="J86" s="127" t="s">
        <v>93</v>
      </c>
      <c r="K86" s="18"/>
      <c r="L86" s="63"/>
      <c r="M86" s="63"/>
    </row>
    <row r="87" spans="1:13" s="62" customFormat="1" x14ac:dyDescent="0.25">
      <c r="A87" s="126"/>
      <c r="B87" s="116" t="s">
        <v>4</v>
      </c>
      <c r="C87" s="35"/>
      <c r="D87" s="121"/>
      <c r="E87" s="35"/>
      <c r="F87" s="37"/>
      <c r="G87" s="35"/>
      <c r="H87" s="37"/>
      <c r="I87" s="35"/>
      <c r="J87" s="117"/>
      <c r="K87" s="18"/>
      <c r="L87" s="59"/>
      <c r="M87" s="60"/>
    </row>
    <row r="88" spans="1:13" s="62" customFormat="1" x14ac:dyDescent="0.25">
      <c r="A88" s="126"/>
      <c r="B88" s="116" t="s">
        <v>52</v>
      </c>
      <c r="C88" s="35">
        <v>0</v>
      </c>
      <c r="D88" s="35">
        <v>2165.3000000000002</v>
      </c>
      <c r="E88" s="35">
        <v>0</v>
      </c>
      <c r="F88" s="37">
        <f>E88/D88</f>
        <v>0</v>
      </c>
      <c r="G88" s="35">
        <v>0</v>
      </c>
      <c r="H88" s="37">
        <f>G88/D88</f>
        <v>0</v>
      </c>
      <c r="I88" s="35">
        <v>2165.3000000000002</v>
      </c>
      <c r="J88" s="117"/>
      <c r="K88" s="18"/>
      <c r="L88" s="59"/>
      <c r="M88" s="60"/>
    </row>
    <row r="89" spans="1:13" s="62" customFormat="1" x14ac:dyDescent="0.25">
      <c r="A89" s="126"/>
      <c r="B89" s="116" t="s">
        <v>38</v>
      </c>
      <c r="C89" s="35">
        <v>267.62</v>
      </c>
      <c r="D89" s="35">
        <v>267.62</v>
      </c>
      <c r="E89" s="35">
        <v>0</v>
      </c>
      <c r="F89" s="37">
        <v>0</v>
      </c>
      <c r="G89" s="35">
        <v>0</v>
      </c>
      <c r="H89" s="37"/>
      <c r="I89" s="35">
        <v>267.62</v>
      </c>
      <c r="J89" s="117"/>
      <c r="K89" s="18"/>
      <c r="L89" s="59"/>
      <c r="M89" s="60"/>
    </row>
    <row r="90" spans="1:13" s="62" customFormat="1" x14ac:dyDescent="0.25">
      <c r="A90" s="126"/>
      <c r="B90" s="116" t="s">
        <v>13</v>
      </c>
      <c r="C90" s="35"/>
      <c r="D90" s="35"/>
      <c r="E90" s="35"/>
      <c r="F90" s="37"/>
      <c r="G90" s="35"/>
      <c r="H90" s="37"/>
      <c r="I90" s="35"/>
      <c r="J90" s="117"/>
      <c r="K90" s="18"/>
      <c r="L90" s="59"/>
      <c r="M90" s="60"/>
    </row>
    <row r="91" spans="1:13" s="62" customFormat="1" x14ac:dyDescent="0.25">
      <c r="A91" s="126"/>
      <c r="B91" s="116" t="s">
        <v>5</v>
      </c>
      <c r="C91" s="35"/>
      <c r="D91" s="121"/>
      <c r="E91" s="35"/>
      <c r="F91" s="37"/>
      <c r="G91" s="35"/>
      <c r="H91" s="37"/>
      <c r="I91" s="35"/>
      <c r="J91" s="117"/>
      <c r="K91" s="18"/>
      <c r="L91" s="59"/>
      <c r="M91" s="60"/>
    </row>
    <row r="92" spans="1:13" s="64" customFormat="1" ht="64.5" customHeight="1" x14ac:dyDescent="0.25">
      <c r="A92" s="128" t="s">
        <v>60</v>
      </c>
      <c r="B92" s="129" t="s">
        <v>85</v>
      </c>
      <c r="C92" s="130">
        <f>SUM(C93:C97)</f>
        <v>201114.42</v>
      </c>
      <c r="D92" s="130">
        <f>SUM(D93:D97)</f>
        <v>201114.42</v>
      </c>
      <c r="E92" s="130">
        <f>SUM(E93:E97)</f>
        <v>102413.6</v>
      </c>
      <c r="F92" s="131">
        <f>E92/D92</f>
        <v>0.50919999999999999</v>
      </c>
      <c r="G92" s="130">
        <f>SUM(G93:G97)</f>
        <v>102413.6</v>
      </c>
      <c r="H92" s="131">
        <f>G92/D92</f>
        <v>0.50919999999999999</v>
      </c>
      <c r="I92" s="130">
        <f>SUM(I93:I97)</f>
        <v>201114.42</v>
      </c>
      <c r="J92" s="172"/>
      <c r="K92" s="18"/>
      <c r="L92" s="63"/>
      <c r="M92" s="60"/>
    </row>
    <row r="93" spans="1:13" s="62" customFormat="1" ht="30.75" customHeight="1" x14ac:dyDescent="0.25">
      <c r="A93" s="126"/>
      <c r="B93" s="116" t="s">
        <v>4</v>
      </c>
      <c r="C93" s="35">
        <f>C99</f>
        <v>0</v>
      </c>
      <c r="D93" s="35">
        <f>D99</f>
        <v>0</v>
      </c>
      <c r="E93" s="35">
        <f>E99</f>
        <v>0</v>
      </c>
      <c r="F93" s="37"/>
      <c r="G93" s="35"/>
      <c r="H93" s="37"/>
      <c r="I93" s="35"/>
      <c r="J93" s="172"/>
      <c r="K93" s="18"/>
      <c r="L93" s="59"/>
      <c r="M93" s="60"/>
    </row>
    <row r="94" spans="1:13" s="62" customFormat="1" ht="30.75" customHeight="1" x14ac:dyDescent="0.25">
      <c r="A94" s="126"/>
      <c r="B94" s="116" t="s">
        <v>52</v>
      </c>
      <c r="C94" s="35">
        <f t="shared" ref="C94:I97" si="32">C100</f>
        <v>150835.79999999999</v>
      </c>
      <c r="D94" s="35">
        <f t="shared" si="32"/>
        <v>150835.79999999999</v>
      </c>
      <c r="E94" s="35">
        <f t="shared" si="32"/>
        <v>65063.05</v>
      </c>
      <c r="F94" s="37">
        <f>E94/D94</f>
        <v>0.43140000000000001</v>
      </c>
      <c r="G94" s="35">
        <f t="shared" si="32"/>
        <v>65063.05</v>
      </c>
      <c r="H94" s="37">
        <f>G94/D94</f>
        <v>0.43140000000000001</v>
      </c>
      <c r="I94" s="35">
        <f t="shared" si="32"/>
        <v>150835.79999999999</v>
      </c>
      <c r="J94" s="172"/>
      <c r="K94" s="18"/>
      <c r="L94" s="59"/>
      <c r="M94" s="60"/>
    </row>
    <row r="95" spans="1:13" s="62" customFormat="1" ht="30.75" customHeight="1" x14ac:dyDescent="0.25">
      <c r="A95" s="126"/>
      <c r="B95" s="116" t="s">
        <v>38</v>
      </c>
      <c r="C95" s="35">
        <f t="shared" si="32"/>
        <v>50278.62</v>
      </c>
      <c r="D95" s="35">
        <f t="shared" si="32"/>
        <v>50278.62</v>
      </c>
      <c r="E95" s="35">
        <f t="shared" si="32"/>
        <v>37350.550000000003</v>
      </c>
      <c r="F95" s="37">
        <f>E95/D95</f>
        <v>0.7429</v>
      </c>
      <c r="G95" s="35">
        <f t="shared" si="32"/>
        <v>37350.550000000003</v>
      </c>
      <c r="H95" s="37">
        <f>G95/D95</f>
        <v>0.7429</v>
      </c>
      <c r="I95" s="35">
        <f t="shared" si="32"/>
        <v>50278.62</v>
      </c>
      <c r="J95" s="172"/>
      <c r="K95" s="18"/>
      <c r="L95" s="59"/>
      <c r="M95" s="60"/>
    </row>
    <row r="96" spans="1:13" s="62" customFormat="1" ht="30.75" customHeight="1" x14ac:dyDescent="0.25">
      <c r="A96" s="126"/>
      <c r="B96" s="116" t="s">
        <v>13</v>
      </c>
      <c r="C96" s="35">
        <f t="shared" si="32"/>
        <v>0</v>
      </c>
      <c r="D96" s="35">
        <f t="shared" si="32"/>
        <v>0</v>
      </c>
      <c r="E96" s="35">
        <f>E102</f>
        <v>0</v>
      </c>
      <c r="F96" s="37"/>
      <c r="G96" s="35">
        <f>G102</f>
        <v>0</v>
      </c>
      <c r="H96" s="37"/>
      <c r="I96" s="35">
        <f t="shared" ref="I96" si="33">I102</f>
        <v>0</v>
      </c>
      <c r="J96" s="172"/>
      <c r="K96" s="18"/>
      <c r="L96" s="59"/>
      <c r="M96" s="60"/>
    </row>
    <row r="97" spans="1:13" s="62" customFormat="1" ht="30.75" customHeight="1" x14ac:dyDescent="0.25">
      <c r="A97" s="126"/>
      <c r="B97" s="116" t="s">
        <v>5</v>
      </c>
      <c r="C97" s="35">
        <f t="shared" si="32"/>
        <v>0</v>
      </c>
      <c r="D97" s="35">
        <f t="shared" si="32"/>
        <v>0</v>
      </c>
      <c r="E97" s="35">
        <f>E103</f>
        <v>0</v>
      </c>
      <c r="F97" s="37"/>
      <c r="G97" s="35"/>
      <c r="H97" s="37"/>
      <c r="I97" s="35"/>
      <c r="J97" s="172"/>
      <c r="K97" s="18"/>
      <c r="L97" s="59"/>
      <c r="M97" s="60"/>
    </row>
    <row r="98" spans="1:13" s="61" customFormat="1" ht="32.25" customHeight="1" x14ac:dyDescent="0.25">
      <c r="A98" s="126" t="s">
        <v>69</v>
      </c>
      <c r="B98" s="132" t="s">
        <v>56</v>
      </c>
      <c r="C98" s="124">
        <f>SUM(C99:C103)</f>
        <v>201114.42</v>
      </c>
      <c r="D98" s="124">
        <f>SUM(D99:D103)</f>
        <v>201114.42</v>
      </c>
      <c r="E98" s="124">
        <f>SUM(E99:E103)</f>
        <v>102413.6</v>
      </c>
      <c r="F98" s="125">
        <f>E98/D98</f>
        <v>0.50919999999999999</v>
      </c>
      <c r="G98" s="124">
        <f>SUM(G99:G103)</f>
        <v>102413.6</v>
      </c>
      <c r="H98" s="125">
        <f>G98/D98</f>
        <v>0.50919999999999999</v>
      </c>
      <c r="I98" s="124">
        <f>SUM(I99:I103)</f>
        <v>201114.42</v>
      </c>
      <c r="J98" s="178" t="s">
        <v>97</v>
      </c>
      <c r="K98" s="18"/>
      <c r="L98" s="63"/>
      <c r="M98" s="60"/>
    </row>
    <row r="99" spans="1:13" s="62" customFormat="1" ht="32.25" customHeight="1" x14ac:dyDescent="0.25">
      <c r="A99" s="126"/>
      <c r="B99" s="116" t="s">
        <v>4</v>
      </c>
      <c r="C99" s="35"/>
      <c r="D99" s="121"/>
      <c r="E99" s="35"/>
      <c r="F99" s="37"/>
      <c r="G99" s="35"/>
      <c r="H99" s="37"/>
      <c r="I99" s="35"/>
      <c r="J99" s="178"/>
      <c r="K99" s="18"/>
      <c r="L99" s="59"/>
      <c r="M99" s="60"/>
    </row>
    <row r="100" spans="1:13" s="62" customFormat="1" ht="32.25" customHeight="1" x14ac:dyDescent="0.25">
      <c r="A100" s="126"/>
      <c r="B100" s="116" t="s">
        <v>52</v>
      </c>
      <c r="C100" s="35">
        <v>150835.79999999999</v>
      </c>
      <c r="D100" s="35">
        <v>150835.79999999999</v>
      </c>
      <c r="E100" s="35">
        <v>65063.05</v>
      </c>
      <c r="F100" s="37">
        <f>E100/D100</f>
        <v>0.43140000000000001</v>
      </c>
      <c r="G100" s="35">
        <v>65063.05</v>
      </c>
      <c r="H100" s="37">
        <f>G100/D100</f>
        <v>0.43140000000000001</v>
      </c>
      <c r="I100" s="35">
        <v>150835.79999999999</v>
      </c>
      <c r="J100" s="178"/>
      <c r="K100" s="18"/>
      <c r="L100" s="59"/>
      <c r="M100" s="60"/>
    </row>
    <row r="101" spans="1:13" s="62" customFormat="1" ht="32.25" customHeight="1" x14ac:dyDescent="0.25">
      <c r="A101" s="126"/>
      <c r="B101" s="116" t="s">
        <v>38</v>
      </c>
      <c r="C101" s="35">
        <v>50278.62</v>
      </c>
      <c r="D101" s="35">
        <v>50278.62</v>
      </c>
      <c r="E101" s="35">
        <v>37350.550000000003</v>
      </c>
      <c r="F101" s="37">
        <f>E101/D101</f>
        <v>0.7429</v>
      </c>
      <c r="G101" s="35">
        <v>37350.550000000003</v>
      </c>
      <c r="H101" s="37">
        <f>G101/D101</f>
        <v>0.7429</v>
      </c>
      <c r="I101" s="35">
        <v>50278.62</v>
      </c>
      <c r="J101" s="178"/>
      <c r="K101" s="18"/>
      <c r="L101" s="59"/>
      <c r="M101" s="60"/>
    </row>
    <row r="102" spans="1:13" s="62" customFormat="1" ht="32.25" customHeight="1" x14ac:dyDescent="0.25">
      <c r="A102" s="126"/>
      <c r="B102" s="116" t="s">
        <v>13</v>
      </c>
      <c r="C102" s="35">
        <v>0</v>
      </c>
      <c r="D102" s="35">
        <v>0</v>
      </c>
      <c r="E102" s="35"/>
      <c r="F102" s="37"/>
      <c r="G102" s="35"/>
      <c r="H102" s="37">
        <v>0</v>
      </c>
      <c r="I102" s="35"/>
      <c r="J102" s="178"/>
      <c r="K102" s="18"/>
      <c r="L102" s="59"/>
      <c r="M102" s="60"/>
    </row>
    <row r="103" spans="1:13" s="62" customFormat="1" ht="32.25" customHeight="1" x14ac:dyDescent="0.25">
      <c r="A103" s="133"/>
      <c r="B103" s="116" t="s">
        <v>5</v>
      </c>
      <c r="C103" s="35"/>
      <c r="D103" s="121"/>
      <c r="E103" s="35"/>
      <c r="F103" s="37"/>
      <c r="G103" s="35"/>
      <c r="H103" s="37"/>
      <c r="I103" s="134"/>
      <c r="J103" s="178"/>
      <c r="K103" s="18"/>
      <c r="L103" s="59"/>
      <c r="M103" s="60"/>
    </row>
    <row r="104" spans="1:13" s="70" customFormat="1" ht="65.25" customHeight="1" x14ac:dyDescent="0.25">
      <c r="A104" s="160" t="s">
        <v>44</v>
      </c>
      <c r="B104" s="161" t="s">
        <v>86</v>
      </c>
      <c r="C104" s="162">
        <f>SUM(C105:C109)</f>
        <v>15455.25</v>
      </c>
      <c r="D104" s="162">
        <f t="shared" ref="D104" si="34">SUM(D105:D109)</f>
        <v>16519.34</v>
      </c>
      <c r="E104" s="162">
        <f>SUM(E105:E109)</f>
        <v>0</v>
      </c>
      <c r="F104" s="163">
        <f t="shared" ref="F104:F113" si="35">E104/D104</f>
        <v>0</v>
      </c>
      <c r="G104" s="130">
        <f>SUM(G105:G109)</f>
        <v>0</v>
      </c>
      <c r="H104" s="163">
        <f t="shared" ref="H104:H113" si="36">G104/D104</f>
        <v>0</v>
      </c>
      <c r="I104" s="162">
        <f>SUM(I105:I109)</f>
        <v>15799.63</v>
      </c>
      <c r="J104" s="175"/>
      <c r="K104" s="65"/>
      <c r="L104" s="65"/>
      <c r="M104" s="66"/>
    </row>
    <row r="105" spans="1:13" s="68" customFormat="1" x14ac:dyDescent="0.25">
      <c r="A105" s="164"/>
      <c r="B105" s="152" t="s">
        <v>4</v>
      </c>
      <c r="C105" s="93">
        <f>C129+C111+C117+C123+C135</f>
        <v>10198.4</v>
      </c>
      <c r="D105" s="93">
        <f t="shared" ref="D105" si="37">D129+D111+D117+D123+D135</f>
        <v>11670.94</v>
      </c>
      <c r="E105" s="93">
        <f>E111+E117+E123+E129+E135</f>
        <v>0</v>
      </c>
      <c r="F105" s="94">
        <f t="shared" si="35"/>
        <v>0</v>
      </c>
      <c r="G105" s="35">
        <f>G129+G111+G117+G123+G135</f>
        <v>0</v>
      </c>
      <c r="H105" s="94">
        <f t="shared" si="36"/>
        <v>0</v>
      </c>
      <c r="I105" s="93">
        <f>I111+I117+I123+I129+I135</f>
        <v>11650.58</v>
      </c>
      <c r="J105" s="175"/>
      <c r="K105" s="65"/>
      <c r="L105" s="65"/>
      <c r="M105" s="66"/>
    </row>
    <row r="106" spans="1:13" s="68" customFormat="1" x14ac:dyDescent="0.25">
      <c r="A106" s="164"/>
      <c r="B106" s="152" t="s">
        <v>37</v>
      </c>
      <c r="C106" s="93">
        <f>C130+C112+C118+C124+C136</f>
        <v>4983.6000000000004</v>
      </c>
      <c r="D106" s="93">
        <f t="shared" ref="C106:E109" si="38">D130+D112+D118+D124+D136</f>
        <v>4626.4399999999996</v>
      </c>
      <c r="E106" s="93">
        <f>E112++E118+E124+E130+E136</f>
        <v>0</v>
      </c>
      <c r="F106" s="94">
        <f t="shared" si="35"/>
        <v>0</v>
      </c>
      <c r="G106" s="35">
        <f>G130+G112+G118+G124+G136</f>
        <v>0</v>
      </c>
      <c r="H106" s="94">
        <f t="shared" si="36"/>
        <v>0</v>
      </c>
      <c r="I106" s="93">
        <f>I112+I118+I124+I130+I136</f>
        <v>3927.09</v>
      </c>
      <c r="J106" s="175"/>
      <c r="K106" s="65"/>
      <c r="L106" s="65"/>
      <c r="M106" s="66"/>
    </row>
    <row r="107" spans="1:13" s="68" customFormat="1" x14ac:dyDescent="0.25">
      <c r="A107" s="164"/>
      <c r="B107" s="152" t="s">
        <v>38</v>
      </c>
      <c r="C107" s="93">
        <f t="shared" si="38"/>
        <v>273.25</v>
      </c>
      <c r="D107" s="93">
        <f t="shared" si="38"/>
        <v>221.96</v>
      </c>
      <c r="E107" s="93">
        <f>E131+E113+E119+E125+E137</f>
        <v>0</v>
      </c>
      <c r="F107" s="94">
        <f t="shared" si="35"/>
        <v>0</v>
      </c>
      <c r="G107" s="35">
        <f>G131+G113+G119+G125+G137</f>
        <v>0</v>
      </c>
      <c r="H107" s="94">
        <f t="shared" si="36"/>
        <v>0</v>
      </c>
      <c r="I107" s="93">
        <f>I113+I119+I125+I131+I137</f>
        <v>221.96</v>
      </c>
      <c r="J107" s="175"/>
      <c r="K107" s="65"/>
      <c r="L107" s="65"/>
      <c r="M107" s="66"/>
    </row>
    <row r="108" spans="1:13" s="68" customFormat="1" x14ac:dyDescent="0.25">
      <c r="A108" s="164"/>
      <c r="B108" s="152" t="s">
        <v>13</v>
      </c>
      <c r="C108" s="93">
        <f t="shared" si="38"/>
        <v>0</v>
      </c>
      <c r="D108" s="93">
        <f t="shared" si="38"/>
        <v>0</v>
      </c>
      <c r="E108" s="93">
        <f t="shared" si="38"/>
        <v>0</v>
      </c>
      <c r="F108" s="94"/>
      <c r="G108" s="35"/>
      <c r="H108" s="94"/>
      <c r="I108" s="93"/>
      <c r="J108" s="175"/>
      <c r="K108" s="65"/>
      <c r="L108" s="65"/>
      <c r="M108" s="66"/>
    </row>
    <row r="109" spans="1:13" s="68" customFormat="1" collapsed="1" x14ac:dyDescent="0.25">
      <c r="A109" s="164"/>
      <c r="B109" s="152" t="s">
        <v>5</v>
      </c>
      <c r="C109" s="93">
        <f t="shared" si="38"/>
        <v>0</v>
      </c>
      <c r="D109" s="93">
        <f t="shared" si="38"/>
        <v>0</v>
      </c>
      <c r="E109" s="93">
        <f t="shared" si="38"/>
        <v>0</v>
      </c>
      <c r="F109" s="94"/>
      <c r="G109" s="35"/>
      <c r="H109" s="94"/>
      <c r="I109" s="93"/>
      <c r="J109" s="175"/>
      <c r="K109" s="65"/>
      <c r="L109" s="65"/>
      <c r="M109" s="66"/>
    </row>
    <row r="110" spans="1:13" s="69" customFormat="1" ht="45" customHeight="1" x14ac:dyDescent="0.25">
      <c r="A110" s="154" t="s">
        <v>45</v>
      </c>
      <c r="B110" s="155" t="s">
        <v>39</v>
      </c>
      <c r="C110" s="156">
        <f t="shared" ref="C110:E110" si="39">SUM(C111:C115)</f>
        <v>5471.55</v>
      </c>
      <c r="D110" s="156">
        <f t="shared" si="39"/>
        <v>4439.24</v>
      </c>
      <c r="E110" s="156">
        <f t="shared" si="39"/>
        <v>0</v>
      </c>
      <c r="F110" s="157">
        <f>E110/D110</f>
        <v>0</v>
      </c>
      <c r="G110" s="124">
        <f>SUM(G111:G115)</f>
        <v>0</v>
      </c>
      <c r="H110" s="157">
        <f t="shared" si="36"/>
        <v>0</v>
      </c>
      <c r="I110" s="156">
        <f>I111+I112+I113</f>
        <v>4439.24</v>
      </c>
      <c r="J110" s="171" t="s">
        <v>113</v>
      </c>
      <c r="K110" s="18"/>
      <c r="L110" s="65"/>
      <c r="M110" s="66"/>
    </row>
    <row r="111" spans="1:13" s="68" customFormat="1" ht="39" customHeight="1" x14ac:dyDescent="0.25">
      <c r="A111" s="154"/>
      <c r="B111" s="152" t="s">
        <v>54</v>
      </c>
      <c r="C111" s="93">
        <v>706.1</v>
      </c>
      <c r="D111" s="93">
        <v>572.84</v>
      </c>
      <c r="E111" s="93"/>
      <c r="F111" s="157">
        <f>E111/D111</f>
        <v>0</v>
      </c>
      <c r="G111" s="35"/>
      <c r="H111" s="157">
        <f>G111/D111</f>
        <v>0</v>
      </c>
      <c r="I111" s="159">
        <v>572.84</v>
      </c>
      <c r="J111" s="171"/>
      <c r="K111" s="18"/>
      <c r="L111" s="65"/>
      <c r="M111" s="66"/>
    </row>
    <row r="112" spans="1:13" s="68" customFormat="1" ht="39" customHeight="1" x14ac:dyDescent="0.25">
      <c r="A112" s="154"/>
      <c r="B112" s="152" t="s">
        <v>52</v>
      </c>
      <c r="C112" s="93">
        <v>4492.2</v>
      </c>
      <c r="D112" s="93">
        <v>3644.44</v>
      </c>
      <c r="E112" s="93"/>
      <c r="F112" s="157">
        <f>E112/D112</f>
        <v>0</v>
      </c>
      <c r="G112" s="35"/>
      <c r="H112" s="157">
        <f>G112/D112</f>
        <v>0</v>
      </c>
      <c r="I112" s="159">
        <v>3644.44</v>
      </c>
      <c r="J112" s="171"/>
      <c r="K112" s="18"/>
      <c r="L112" s="65"/>
      <c r="M112" s="66"/>
    </row>
    <row r="113" spans="1:13" s="68" customFormat="1" ht="39" customHeight="1" x14ac:dyDescent="0.25">
      <c r="A113" s="154"/>
      <c r="B113" s="152" t="s">
        <v>38</v>
      </c>
      <c r="C113" s="93">
        <v>273.25</v>
      </c>
      <c r="D113" s="93">
        <v>221.96</v>
      </c>
      <c r="E113" s="93"/>
      <c r="F113" s="94">
        <f t="shared" si="35"/>
        <v>0</v>
      </c>
      <c r="G113" s="93"/>
      <c r="H113" s="157">
        <f t="shared" si="36"/>
        <v>0</v>
      </c>
      <c r="I113" s="159">
        <v>221.96</v>
      </c>
      <c r="J113" s="171"/>
      <c r="K113" s="18"/>
      <c r="L113" s="65"/>
      <c r="M113" s="66"/>
    </row>
    <row r="114" spans="1:13" s="68" customFormat="1" ht="22.5" customHeight="1" x14ac:dyDescent="0.25">
      <c r="A114" s="154"/>
      <c r="B114" s="152" t="s">
        <v>13</v>
      </c>
      <c r="C114" s="93"/>
      <c r="D114" s="147"/>
      <c r="E114" s="93"/>
      <c r="F114" s="94"/>
      <c r="G114" s="35"/>
      <c r="H114" s="94"/>
      <c r="I114" s="158"/>
      <c r="J114" s="171"/>
      <c r="K114" s="18"/>
      <c r="L114" s="65"/>
      <c r="M114" s="66"/>
    </row>
    <row r="115" spans="1:13" s="68" customFormat="1" ht="22.5" customHeight="1" collapsed="1" x14ac:dyDescent="0.25">
      <c r="A115" s="154"/>
      <c r="B115" s="152" t="s">
        <v>5</v>
      </c>
      <c r="C115" s="93"/>
      <c r="D115" s="147"/>
      <c r="E115" s="93"/>
      <c r="F115" s="94"/>
      <c r="G115" s="35"/>
      <c r="H115" s="94"/>
      <c r="I115" s="158"/>
      <c r="J115" s="171"/>
      <c r="K115" s="18"/>
      <c r="L115" s="65"/>
      <c r="M115" s="66"/>
    </row>
    <row r="116" spans="1:13" s="69" customFormat="1" ht="146.25" customHeight="1" x14ac:dyDescent="0.25">
      <c r="A116" s="154" t="s">
        <v>46</v>
      </c>
      <c r="B116" s="155" t="s">
        <v>40</v>
      </c>
      <c r="C116" s="156">
        <f t="shared" ref="C116:E116" si="40">SUM(C117:C121)</f>
        <v>13.1</v>
      </c>
      <c r="D116" s="156">
        <f t="shared" si="40"/>
        <v>13.1</v>
      </c>
      <c r="E116" s="156">
        <f t="shared" si="40"/>
        <v>0</v>
      </c>
      <c r="F116" s="157">
        <f t="shared" ref="F116:F140" si="41">E116/D116</f>
        <v>0</v>
      </c>
      <c r="G116" s="124">
        <f>G118</f>
        <v>0</v>
      </c>
      <c r="H116" s="157">
        <f t="shared" ref="H116:H140" si="42">G116/D116</f>
        <v>0</v>
      </c>
      <c r="I116" s="159">
        <f>I118</f>
        <v>13.1</v>
      </c>
      <c r="J116" s="110" t="s">
        <v>70</v>
      </c>
      <c r="K116" s="18"/>
      <c r="L116" s="65"/>
      <c r="M116" s="66"/>
    </row>
    <row r="117" spans="1:13" s="68" customFormat="1" x14ac:dyDescent="0.25">
      <c r="A117" s="154"/>
      <c r="B117" s="152" t="s">
        <v>4</v>
      </c>
      <c r="C117" s="93"/>
      <c r="D117" s="93"/>
      <c r="E117" s="93"/>
      <c r="F117" s="94"/>
      <c r="G117" s="35"/>
      <c r="H117" s="94"/>
      <c r="I117" s="158"/>
      <c r="J117" s="111"/>
      <c r="K117" s="18"/>
      <c r="L117" s="65"/>
      <c r="M117" s="66"/>
    </row>
    <row r="118" spans="1:13" s="68" customFormat="1" x14ac:dyDescent="0.25">
      <c r="A118" s="154"/>
      <c r="B118" s="152" t="s">
        <v>37</v>
      </c>
      <c r="C118" s="93">
        <v>13.1</v>
      </c>
      <c r="D118" s="93">
        <v>13.1</v>
      </c>
      <c r="E118" s="93"/>
      <c r="F118" s="94">
        <f t="shared" si="41"/>
        <v>0</v>
      </c>
      <c r="G118" s="35"/>
      <c r="H118" s="94">
        <f t="shared" si="42"/>
        <v>0</v>
      </c>
      <c r="I118" s="159">
        <v>13.1</v>
      </c>
      <c r="J118" s="111"/>
      <c r="K118" s="18"/>
      <c r="L118" s="65"/>
      <c r="M118" s="66"/>
    </row>
    <row r="119" spans="1:13" s="68" customFormat="1" x14ac:dyDescent="0.25">
      <c r="A119" s="154"/>
      <c r="B119" s="152" t="s">
        <v>38</v>
      </c>
      <c r="C119" s="93"/>
      <c r="D119" s="93"/>
      <c r="E119" s="93"/>
      <c r="F119" s="94"/>
      <c r="G119" s="35"/>
      <c r="H119" s="94"/>
      <c r="I119" s="158"/>
      <c r="J119" s="111"/>
      <c r="K119" s="18"/>
      <c r="L119" s="65"/>
      <c r="M119" s="66"/>
    </row>
    <row r="120" spans="1:13" s="68" customFormat="1" x14ac:dyDescent="0.25">
      <c r="A120" s="154"/>
      <c r="B120" s="152" t="s">
        <v>13</v>
      </c>
      <c r="C120" s="93"/>
      <c r="D120" s="93"/>
      <c r="E120" s="93"/>
      <c r="F120" s="94"/>
      <c r="G120" s="35"/>
      <c r="H120" s="94"/>
      <c r="I120" s="158"/>
      <c r="J120" s="111"/>
      <c r="K120" s="18"/>
      <c r="L120" s="65"/>
      <c r="M120" s="66"/>
    </row>
    <row r="121" spans="1:13" s="68" customFormat="1" collapsed="1" x14ac:dyDescent="0.25">
      <c r="A121" s="154"/>
      <c r="B121" s="152" t="s">
        <v>5</v>
      </c>
      <c r="C121" s="93"/>
      <c r="D121" s="93"/>
      <c r="E121" s="93"/>
      <c r="F121" s="94"/>
      <c r="G121" s="35"/>
      <c r="H121" s="94"/>
      <c r="I121" s="158"/>
      <c r="J121" s="111"/>
      <c r="K121" s="18"/>
      <c r="L121" s="65"/>
      <c r="M121" s="66"/>
    </row>
    <row r="122" spans="1:13" s="54" customFormat="1" ht="84.75" customHeight="1" outlineLevel="1" x14ac:dyDescent="0.25">
      <c r="A122" s="154" t="s">
        <v>47</v>
      </c>
      <c r="B122" s="155" t="s">
        <v>87</v>
      </c>
      <c r="C122" s="156">
        <f>SUM(C123:C127)</f>
        <v>7927.2</v>
      </c>
      <c r="D122" s="156">
        <f t="shared" ref="D122:E122" si="43">SUM(D123:D127)</f>
        <v>7927.2</v>
      </c>
      <c r="E122" s="156">
        <f t="shared" si="43"/>
        <v>0</v>
      </c>
      <c r="F122" s="157">
        <f t="shared" si="41"/>
        <v>0</v>
      </c>
      <c r="G122" s="124">
        <f>SUM(G123:G127)</f>
        <v>0</v>
      </c>
      <c r="H122" s="157">
        <f t="shared" si="42"/>
        <v>0</v>
      </c>
      <c r="I122" s="93">
        <f>I123</f>
        <v>7927.2</v>
      </c>
      <c r="J122" s="171" t="s">
        <v>90</v>
      </c>
      <c r="K122" s="18"/>
      <c r="L122" s="39"/>
      <c r="M122" s="40"/>
    </row>
    <row r="123" spans="1:13" s="53" customFormat="1" outlineLevel="1" x14ac:dyDescent="0.25">
      <c r="A123" s="154"/>
      <c r="B123" s="152" t="s">
        <v>4</v>
      </c>
      <c r="C123" s="93">
        <f>D123</f>
        <v>7927.2</v>
      </c>
      <c r="D123" s="93">
        <f>7134.5+792.7</f>
        <v>7927.2</v>
      </c>
      <c r="E123" s="93"/>
      <c r="F123" s="94">
        <f t="shared" si="41"/>
        <v>0</v>
      </c>
      <c r="G123" s="35"/>
      <c r="H123" s="94">
        <f t="shared" si="42"/>
        <v>0</v>
      </c>
      <c r="I123" s="93">
        <f>7134.5+792.7</f>
        <v>7927.2</v>
      </c>
      <c r="J123" s="171"/>
      <c r="K123" s="18"/>
      <c r="L123" s="39"/>
      <c r="M123" s="40"/>
    </row>
    <row r="124" spans="1:13" s="53" customFormat="1" outlineLevel="1" x14ac:dyDescent="0.25">
      <c r="A124" s="154"/>
      <c r="B124" s="152" t="s">
        <v>37</v>
      </c>
      <c r="C124" s="93"/>
      <c r="D124" s="93"/>
      <c r="E124" s="93"/>
      <c r="F124" s="94"/>
      <c r="G124" s="35"/>
      <c r="H124" s="94"/>
      <c r="I124" s="158"/>
      <c r="J124" s="171"/>
      <c r="K124" s="18"/>
      <c r="L124" s="39"/>
      <c r="M124" s="40"/>
    </row>
    <row r="125" spans="1:13" s="53" customFormat="1" outlineLevel="1" x14ac:dyDescent="0.25">
      <c r="A125" s="154"/>
      <c r="B125" s="152" t="s">
        <v>38</v>
      </c>
      <c r="C125" s="93"/>
      <c r="D125" s="93"/>
      <c r="E125" s="93"/>
      <c r="F125" s="94"/>
      <c r="G125" s="35"/>
      <c r="H125" s="94"/>
      <c r="I125" s="158"/>
      <c r="J125" s="171"/>
      <c r="K125" s="18"/>
      <c r="L125" s="39"/>
      <c r="M125" s="40"/>
    </row>
    <row r="126" spans="1:13" s="53" customFormat="1" outlineLevel="1" x14ac:dyDescent="0.25">
      <c r="A126" s="154"/>
      <c r="B126" s="152" t="s">
        <v>13</v>
      </c>
      <c r="C126" s="93"/>
      <c r="D126" s="147"/>
      <c r="E126" s="93"/>
      <c r="F126" s="94"/>
      <c r="G126" s="35"/>
      <c r="H126" s="94"/>
      <c r="I126" s="158"/>
      <c r="J126" s="171"/>
      <c r="K126" s="18"/>
      <c r="L126" s="39"/>
      <c r="M126" s="40"/>
    </row>
    <row r="127" spans="1:13" s="53" customFormat="1" outlineLevel="1" collapsed="1" x14ac:dyDescent="0.25">
      <c r="A127" s="154"/>
      <c r="B127" s="152" t="s">
        <v>5</v>
      </c>
      <c r="C127" s="93"/>
      <c r="D127" s="147"/>
      <c r="E127" s="93"/>
      <c r="F127" s="94"/>
      <c r="G127" s="35"/>
      <c r="H127" s="94"/>
      <c r="I127" s="158"/>
      <c r="J127" s="171"/>
      <c r="K127" s="18"/>
      <c r="L127" s="39"/>
      <c r="M127" s="40"/>
    </row>
    <row r="128" spans="1:13" s="61" customFormat="1" ht="40.5" x14ac:dyDescent="0.25">
      <c r="A128" s="133" t="s">
        <v>48</v>
      </c>
      <c r="B128" s="132" t="s">
        <v>41</v>
      </c>
      <c r="C128" s="124">
        <f t="shared" ref="C128:D128" si="44">SUM(C129:C133)</f>
        <v>2043.4</v>
      </c>
      <c r="D128" s="124">
        <f t="shared" si="44"/>
        <v>4139.8</v>
      </c>
      <c r="E128" s="124"/>
      <c r="F128" s="125">
        <f t="shared" si="41"/>
        <v>0</v>
      </c>
      <c r="G128" s="124"/>
      <c r="H128" s="125">
        <f t="shared" si="42"/>
        <v>0</v>
      </c>
      <c r="I128" s="124">
        <f>SUM(I129:I133)</f>
        <v>3420.09</v>
      </c>
      <c r="J128" s="176" t="s">
        <v>99</v>
      </c>
      <c r="K128" s="18"/>
      <c r="L128" s="59"/>
      <c r="M128" s="60"/>
    </row>
    <row r="129" spans="1:13" s="62" customFormat="1" ht="49.5" customHeight="1" x14ac:dyDescent="0.25">
      <c r="A129" s="133"/>
      <c r="B129" s="116" t="s">
        <v>4</v>
      </c>
      <c r="C129" s="35">
        <v>1565.1</v>
      </c>
      <c r="D129" s="35">
        <v>3170.9</v>
      </c>
      <c r="E129" s="35"/>
      <c r="F129" s="37"/>
      <c r="G129" s="35"/>
      <c r="H129" s="37">
        <f t="shared" si="42"/>
        <v>0</v>
      </c>
      <c r="I129" s="35">
        <f>1565.1+1585.44</f>
        <v>3150.54</v>
      </c>
      <c r="J129" s="177"/>
      <c r="K129" s="18"/>
      <c r="L129" s="59"/>
      <c r="M129" s="60"/>
    </row>
    <row r="130" spans="1:13" s="62" customFormat="1" ht="49.5" customHeight="1" x14ac:dyDescent="0.25">
      <c r="A130" s="133"/>
      <c r="B130" s="116" t="s">
        <v>37</v>
      </c>
      <c r="C130" s="35">
        <v>478.3</v>
      </c>
      <c r="D130" s="35">
        <v>968.9</v>
      </c>
      <c r="E130" s="35"/>
      <c r="F130" s="37"/>
      <c r="G130" s="35"/>
      <c r="H130" s="37">
        <f t="shared" si="42"/>
        <v>0</v>
      </c>
      <c r="I130" s="35">
        <v>269.55</v>
      </c>
      <c r="J130" s="177"/>
      <c r="K130" s="18"/>
      <c r="L130" s="59"/>
      <c r="M130" s="60"/>
    </row>
    <row r="131" spans="1:13" s="62" customFormat="1" ht="49.5" customHeight="1" x14ac:dyDescent="0.25">
      <c r="A131" s="133"/>
      <c r="B131" s="116" t="s">
        <v>38</v>
      </c>
      <c r="C131" s="35"/>
      <c r="D131" s="35"/>
      <c r="E131" s="35"/>
      <c r="F131" s="37"/>
      <c r="G131" s="35"/>
      <c r="H131" s="37"/>
      <c r="I131" s="134"/>
      <c r="J131" s="177"/>
      <c r="K131" s="18"/>
      <c r="L131" s="59"/>
      <c r="M131" s="60"/>
    </row>
    <row r="132" spans="1:13" s="62" customFormat="1" ht="49.5" customHeight="1" x14ac:dyDescent="0.25">
      <c r="A132" s="133"/>
      <c r="B132" s="116" t="s">
        <v>13</v>
      </c>
      <c r="C132" s="35"/>
      <c r="D132" s="121"/>
      <c r="E132" s="35"/>
      <c r="F132" s="37"/>
      <c r="G132" s="35"/>
      <c r="H132" s="37"/>
      <c r="I132" s="134"/>
      <c r="J132" s="177"/>
      <c r="K132" s="18"/>
      <c r="L132" s="59"/>
      <c r="M132" s="60"/>
    </row>
    <row r="133" spans="1:13" s="62" customFormat="1" ht="49.5" customHeight="1" x14ac:dyDescent="0.25">
      <c r="A133" s="133"/>
      <c r="B133" s="116" t="s">
        <v>5</v>
      </c>
      <c r="C133" s="35"/>
      <c r="D133" s="121"/>
      <c r="E133" s="35"/>
      <c r="F133" s="37"/>
      <c r="G133" s="35"/>
      <c r="H133" s="37"/>
      <c r="I133" s="134"/>
      <c r="J133" s="177"/>
      <c r="K133" s="18"/>
      <c r="L133" s="59"/>
      <c r="M133" s="60"/>
    </row>
    <row r="134" spans="1:13" s="67" customFormat="1" ht="42" customHeight="1" x14ac:dyDescent="0.25">
      <c r="A134" s="154" t="s">
        <v>49</v>
      </c>
      <c r="B134" s="155" t="s">
        <v>55</v>
      </c>
      <c r="C134" s="156">
        <f t="shared" ref="C134:E134" si="45">SUM(C135:C139)</f>
        <v>0</v>
      </c>
      <c r="D134" s="156">
        <f t="shared" si="45"/>
        <v>0</v>
      </c>
      <c r="E134" s="156">
        <f t="shared" si="45"/>
        <v>0</v>
      </c>
      <c r="F134" s="37"/>
      <c r="G134" s="124">
        <f>SUM(G135:G139)</f>
        <v>0</v>
      </c>
      <c r="H134" s="157"/>
      <c r="I134" s="93">
        <f>I135</f>
        <v>0</v>
      </c>
      <c r="J134" s="174" t="s">
        <v>94</v>
      </c>
      <c r="K134" s="65"/>
      <c r="L134" s="65"/>
      <c r="M134" s="66"/>
    </row>
    <row r="135" spans="1:13" s="68" customFormat="1" x14ac:dyDescent="0.25">
      <c r="A135" s="154"/>
      <c r="B135" s="152" t="s">
        <v>4</v>
      </c>
      <c r="C135" s="93"/>
      <c r="D135" s="93"/>
      <c r="E135" s="93"/>
      <c r="F135" s="37"/>
      <c r="G135" s="35"/>
      <c r="H135" s="94"/>
      <c r="I135" s="93"/>
      <c r="J135" s="174"/>
      <c r="K135" s="65"/>
      <c r="L135" s="65"/>
      <c r="M135" s="66"/>
    </row>
    <row r="136" spans="1:13" s="68" customFormat="1" x14ac:dyDescent="0.25">
      <c r="A136" s="154"/>
      <c r="B136" s="152" t="s">
        <v>37</v>
      </c>
      <c r="C136" s="93"/>
      <c r="D136" s="93"/>
      <c r="E136" s="93"/>
      <c r="F136" s="37"/>
      <c r="G136" s="35"/>
      <c r="H136" s="94"/>
      <c r="I136" s="158"/>
      <c r="J136" s="174"/>
      <c r="K136" s="65"/>
      <c r="L136" s="65"/>
      <c r="M136" s="66"/>
    </row>
    <row r="137" spans="1:13" s="68" customFormat="1" x14ac:dyDescent="0.25">
      <c r="A137" s="154"/>
      <c r="B137" s="152" t="s">
        <v>38</v>
      </c>
      <c r="C137" s="93"/>
      <c r="D137" s="93"/>
      <c r="E137" s="93"/>
      <c r="F137" s="37"/>
      <c r="G137" s="35"/>
      <c r="H137" s="94"/>
      <c r="I137" s="158"/>
      <c r="J137" s="174"/>
      <c r="K137" s="65"/>
      <c r="L137" s="65"/>
      <c r="M137" s="66"/>
    </row>
    <row r="138" spans="1:13" s="68" customFormat="1" x14ac:dyDescent="0.25">
      <c r="A138" s="154"/>
      <c r="B138" s="152" t="s">
        <v>13</v>
      </c>
      <c r="C138" s="93"/>
      <c r="D138" s="147"/>
      <c r="E138" s="93"/>
      <c r="F138" s="94"/>
      <c r="G138" s="35"/>
      <c r="H138" s="94"/>
      <c r="I138" s="158"/>
      <c r="J138" s="174"/>
      <c r="K138" s="65"/>
      <c r="L138" s="65"/>
      <c r="M138" s="66"/>
    </row>
    <row r="139" spans="1:13" s="68" customFormat="1" x14ac:dyDescent="0.25">
      <c r="A139" s="154"/>
      <c r="B139" s="152" t="s">
        <v>5</v>
      </c>
      <c r="C139" s="93"/>
      <c r="D139" s="147"/>
      <c r="E139" s="93"/>
      <c r="F139" s="94"/>
      <c r="G139" s="35"/>
      <c r="H139" s="94"/>
      <c r="I139" s="158"/>
      <c r="J139" s="174"/>
      <c r="K139" s="65"/>
      <c r="L139" s="65"/>
      <c r="M139" s="66"/>
    </row>
    <row r="140" spans="1:13" s="51" customFormat="1" ht="409.5" customHeight="1" x14ac:dyDescent="0.25">
      <c r="A140" s="201" t="s">
        <v>20</v>
      </c>
      <c r="B140" s="188" t="s">
        <v>67</v>
      </c>
      <c r="C140" s="185">
        <f>SUM(C142:C146)</f>
        <v>237979.65</v>
      </c>
      <c r="D140" s="185">
        <f>SUM(D142:D146)</f>
        <v>246950.25</v>
      </c>
      <c r="E140" s="185">
        <f t="shared" ref="E140:G140" si="46">SUM(E142:E146)</f>
        <v>6342.27</v>
      </c>
      <c r="F140" s="184">
        <f t="shared" si="41"/>
        <v>2.5700000000000001E-2</v>
      </c>
      <c r="G140" s="185">
        <f t="shared" si="46"/>
        <v>1755.07</v>
      </c>
      <c r="H140" s="184">
        <f t="shared" si="42"/>
        <v>7.1000000000000004E-3</v>
      </c>
      <c r="I140" s="185">
        <f>I142+I143+I144+I145+I146</f>
        <v>246950.25</v>
      </c>
      <c r="J140" s="167" t="s">
        <v>102</v>
      </c>
      <c r="K140" s="18"/>
      <c r="L140" s="39"/>
      <c r="M140" s="40"/>
    </row>
    <row r="141" spans="1:13" s="51" customFormat="1" ht="291" customHeight="1" x14ac:dyDescent="0.25">
      <c r="A141" s="201"/>
      <c r="B141" s="188"/>
      <c r="C141" s="185"/>
      <c r="D141" s="185"/>
      <c r="E141" s="185"/>
      <c r="F141" s="184"/>
      <c r="G141" s="185"/>
      <c r="H141" s="184"/>
      <c r="I141" s="185"/>
      <c r="J141" s="168"/>
      <c r="K141" s="18"/>
      <c r="L141" s="39"/>
      <c r="M141" s="40"/>
    </row>
    <row r="142" spans="1:13" s="42" customFormat="1" ht="151.5" customHeight="1" x14ac:dyDescent="0.25">
      <c r="A142" s="201"/>
      <c r="B142" s="110" t="s">
        <v>4</v>
      </c>
      <c r="C142" s="35">
        <v>18110.400000000001</v>
      </c>
      <c r="D142" s="35">
        <v>18110.400000000001</v>
      </c>
      <c r="E142" s="35">
        <v>0</v>
      </c>
      <c r="F142" s="37">
        <f>E142/D142</f>
        <v>0</v>
      </c>
      <c r="G142" s="35">
        <v>0</v>
      </c>
      <c r="H142" s="78">
        <f>G142/D142</f>
        <v>0</v>
      </c>
      <c r="I142" s="35">
        <v>18110.400000000001</v>
      </c>
      <c r="J142" s="168"/>
      <c r="K142" s="18"/>
      <c r="L142" s="39"/>
      <c r="M142" s="40"/>
    </row>
    <row r="143" spans="1:13" s="55" customFormat="1" ht="129.75" customHeight="1" x14ac:dyDescent="0.25">
      <c r="A143" s="201"/>
      <c r="B143" s="116" t="s">
        <v>16</v>
      </c>
      <c r="C143" s="35">
        <v>71322.399999999994</v>
      </c>
      <c r="D143" s="35">
        <v>79892.100000000006</v>
      </c>
      <c r="E143" s="35">
        <v>4587.2</v>
      </c>
      <c r="F143" s="37">
        <f>E143/D143</f>
        <v>5.74E-2</v>
      </c>
      <c r="G143" s="35">
        <v>0</v>
      </c>
      <c r="H143" s="78">
        <f>G143/D143</f>
        <v>0</v>
      </c>
      <c r="I143" s="35">
        <v>79892.100000000006</v>
      </c>
      <c r="J143" s="168"/>
      <c r="K143" s="18"/>
      <c r="L143" s="44"/>
      <c r="M143" s="40"/>
    </row>
    <row r="144" spans="1:13" s="42" customFormat="1" ht="95.25" customHeight="1" x14ac:dyDescent="0.25">
      <c r="A144" s="201"/>
      <c r="B144" s="110" t="s">
        <v>11</v>
      </c>
      <c r="C144" s="93">
        <v>14624.89</v>
      </c>
      <c r="D144" s="93">
        <v>15025.79</v>
      </c>
      <c r="E144" s="93">
        <f>G144</f>
        <v>1755.07</v>
      </c>
      <c r="F144" s="94">
        <f>E144/D144</f>
        <v>0.1168</v>
      </c>
      <c r="G144" s="93">
        <v>1755.07</v>
      </c>
      <c r="H144" s="94">
        <f>G144/D144</f>
        <v>0.1168</v>
      </c>
      <c r="I144" s="93">
        <v>15025.79</v>
      </c>
      <c r="J144" s="168"/>
      <c r="K144" s="18"/>
      <c r="L144" s="39"/>
      <c r="M144" s="40"/>
    </row>
    <row r="145" spans="1:13" s="42" customFormat="1" ht="96" customHeight="1" x14ac:dyDescent="0.25">
      <c r="A145" s="201"/>
      <c r="B145" s="110" t="s">
        <v>13</v>
      </c>
      <c r="C145" s="35"/>
      <c r="D145" s="35"/>
      <c r="E145" s="97"/>
      <c r="F145" s="37"/>
      <c r="G145" s="97"/>
      <c r="H145" s="78"/>
      <c r="I145" s="21"/>
      <c r="J145" s="168"/>
      <c r="K145" s="18"/>
      <c r="L145" s="39"/>
      <c r="M145" s="40"/>
    </row>
    <row r="146" spans="1:13" s="42" customFormat="1" ht="117" customHeight="1" x14ac:dyDescent="0.25">
      <c r="A146" s="201"/>
      <c r="B146" s="110" t="s">
        <v>5</v>
      </c>
      <c r="C146" s="35">
        <v>133921.96</v>
      </c>
      <c r="D146" s="35">
        <v>133921.96</v>
      </c>
      <c r="E146" s="35">
        <v>0</v>
      </c>
      <c r="F146" s="37">
        <f t="shared" ref="F146:F162" si="47">E146/D146</f>
        <v>0</v>
      </c>
      <c r="G146" s="35">
        <v>0</v>
      </c>
      <c r="H146" s="37">
        <f t="shared" ref="H146:H152" si="48">G146/D146</f>
        <v>0</v>
      </c>
      <c r="I146" s="35">
        <v>133921.96</v>
      </c>
      <c r="J146" s="168"/>
      <c r="K146" s="18"/>
      <c r="L146" s="39"/>
      <c r="M146" s="40"/>
    </row>
    <row r="147" spans="1:13" s="51" customFormat="1" ht="409.5" customHeight="1" x14ac:dyDescent="0.25">
      <c r="A147" s="189" t="s">
        <v>21</v>
      </c>
      <c r="B147" s="188" t="s">
        <v>101</v>
      </c>
      <c r="C147" s="187">
        <f>C149+C150+C151+C152+C153</f>
        <v>32876.800000000003</v>
      </c>
      <c r="D147" s="187">
        <f>D149+D150+D151+D152+D153</f>
        <v>32599.67</v>
      </c>
      <c r="E147" s="187">
        <f>E149+E150+E151+E152+E153</f>
        <v>16760.7</v>
      </c>
      <c r="F147" s="186">
        <f t="shared" si="47"/>
        <v>0.5141</v>
      </c>
      <c r="G147" s="187">
        <f>G149+G150+G151+G152+G153</f>
        <v>16760.7</v>
      </c>
      <c r="H147" s="186">
        <f t="shared" si="48"/>
        <v>0.5141</v>
      </c>
      <c r="I147" s="187">
        <f>I149+I150+I151+I152+I153</f>
        <v>32599.67</v>
      </c>
      <c r="J147" s="167" t="s">
        <v>118</v>
      </c>
      <c r="K147" s="18"/>
      <c r="L147" s="39"/>
      <c r="M147" s="40"/>
    </row>
    <row r="148" spans="1:13" s="51" customFormat="1" ht="283.5" customHeight="1" x14ac:dyDescent="0.25">
      <c r="A148" s="190"/>
      <c r="B148" s="188"/>
      <c r="C148" s="187"/>
      <c r="D148" s="187"/>
      <c r="E148" s="187"/>
      <c r="F148" s="186"/>
      <c r="G148" s="187"/>
      <c r="H148" s="186"/>
      <c r="I148" s="187"/>
      <c r="J148" s="168"/>
      <c r="K148" s="18"/>
      <c r="L148" s="39"/>
      <c r="M148" s="40"/>
    </row>
    <row r="149" spans="1:13" s="42" customFormat="1" x14ac:dyDescent="0.25">
      <c r="A149" s="140"/>
      <c r="B149" s="110" t="s">
        <v>4</v>
      </c>
      <c r="C149" s="93">
        <v>446.3</v>
      </c>
      <c r="D149" s="93">
        <v>446.3</v>
      </c>
      <c r="E149" s="93">
        <v>2.8</v>
      </c>
      <c r="F149" s="94">
        <f t="shared" si="47"/>
        <v>6.3E-3</v>
      </c>
      <c r="G149" s="93">
        <v>2.8</v>
      </c>
      <c r="H149" s="94">
        <f t="shared" si="48"/>
        <v>6.3E-3</v>
      </c>
      <c r="I149" s="93">
        <v>446.3</v>
      </c>
      <c r="J149" s="168"/>
      <c r="K149" s="18"/>
      <c r="L149" s="39"/>
      <c r="M149" s="40"/>
    </row>
    <row r="150" spans="1:13" s="42" customFormat="1" x14ac:dyDescent="0.25">
      <c r="A150" s="140"/>
      <c r="B150" s="110" t="s">
        <v>16</v>
      </c>
      <c r="C150" s="93">
        <v>21104.9</v>
      </c>
      <c r="D150" s="93">
        <v>21104.9</v>
      </c>
      <c r="E150" s="93">
        <v>9356.5499999999993</v>
      </c>
      <c r="F150" s="94">
        <f t="shared" si="47"/>
        <v>0.44330000000000003</v>
      </c>
      <c r="G150" s="93">
        <v>9356.5499999999993</v>
      </c>
      <c r="H150" s="94">
        <f t="shared" si="48"/>
        <v>0.44330000000000003</v>
      </c>
      <c r="I150" s="93">
        <f>9518+11480.2+106.7</f>
        <v>21104.9</v>
      </c>
      <c r="J150" s="168"/>
      <c r="K150" s="18"/>
      <c r="L150" s="39"/>
      <c r="M150" s="40"/>
    </row>
    <row r="151" spans="1:13" s="42" customFormat="1" x14ac:dyDescent="0.25">
      <c r="A151" s="140"/>
      <c r="B151" s="110" t="s">
        <v>11</v>
      </c>
      <c r="C151" s="93">
        <v>6069.57</v>
      </c>
      <c r="D151" s="93">
        <v>3018.78</v>
      </c>
      <c r="E151" s="93">
        <f>G151</f>
        <v>22.4</v>
      </c>
      <c r="F151" s="94">
        <f t="shared" si="47"/>
        <v>7.4000000000000003E-3</v>
      </c>
      <c r="G151" s="93">
        <v>22.4</v>
      </c>
      <c r="H151" s="94">
        <f t="shared" si="48"/>
        <v>7.4000000000000003E-3</v>
      </c>
      <c r="I151" s="93">
        <v>3018.78</v>
      </c>
      <c r="J151" s="168"/>
      <c r="K151" s="18"/>
      <c r="L151" s="39"/>
      <c r="M151" s="40"/>
    </row>
    <row r="152" spans="1:13" s="42" customFormat="1" x14ac:dyDescent="0.25">
      <c r="A152" s="140"/>
      <c r="B152" s="110" t="s">
        <v>13</v>
      </c>
      <c r="C152" s="93">
        <v>5256.03</v>
      </c>
      <c r="D152" s="93">
        <v>8029.69</v>
      </c>
      <c r="E152" s="93">
        <f>G152</f>
        <v>7378.95</v>
      </c>
      <c r="F152" s="94">
        <f t="shared" si="47"/>
        <v>0.91900000000000004</v>
      </c>
      <c r="G152" s="93">
        <v>7378.95</v>
      </c>
      <c r="H152" s="94">
        <f t="shared" si="48"/>
        <v>0.91900000000000004</v>
      </c>
      <c r="I152" s="93">
        <v>8029.69</v>
      </c>
      <c r="J152" s="168"/>
      <c r="K152" s="18"/>
      <c r="L152" s="39"/>
      <c r="M152" s="40"/>
    </row>
    <row r="153" spans="1:13" s="42" customFormat="1" x14ac:dyDescent="0.25">
      <c r="A153" s="140"/>
      <c r="B153" s="110" t="s">
        <v>5</v>
      </c>
      <c r="C153" s="93"/>
      <c r="D153" s="93"/>
      <c r="E153" s="93"/>
      <c r="F153" s="94"/>
      <c r="G153" s="93"/>
      <c r="H153" s="94"/>
      <c r="I153" s="93"/>
      <c r="J153" s="168"/>
      <c r="K153" s="18"/>
      <c r="L153" s="39"/>
      <c r="M153" s="40"/>
    </row>
    <row r="154" spans="1:13" s="33" customFormat="1" ht="88.5" customHeight="1" x14ac:dyDescent="0.25">
      <c r="A154" s="144" t="s">
        <v>22</v>
      </c>
      <c r="B154" s="146" t="s">
        <v>72</v>
      </c>
      <c r="C154" s="147"/>
      <c r="D154" s="147"/>
      <c r="E154" s="147"/>
      <c r="F154" s="94"/>
      <c r="G154" s="143"/>
      <c r="H154" s="148"/>
      <c r="I154" s="150"/>
      <c r="J154" s="181" t="s">
        <v>36</v>
      </c>
      <c r="K154" s="65"/>
      <c r="L154" s="65"/>
      <c r="M154" s="66"/>
    </row>
    <row r="155" spans="1:13" s="33" customFormat="1" x14ac:dyDescent="0.25">
      <c r="A155" s="144"/>
      <c r="B155" s="152" t="s">
        <v>4</v>
      </c>
      <c r="C155" s="147"/>
      <c r="D155" s="147"/>
      <c r="E155" s="147"/>
      <c r="F155" s="94"/>
      <c r="G155" s="143"/>
      <c r="H155" s="148"/>
      <c r="I155" s="150"/>
      <c r="J155" s="181"/>
      <c r="K155" s="65"/>
      <c r="L155" s="65"/>
      <c r="M155" s="66"/>
    </row>
    <row r="156" spans="1:13" s="33" customFormat="1" x14ac:dyDescent="0.25">
      <c r="A156" s="144"/>
      <c r="B156" s="152" t="s">
        <v>16</v>
      </c>
      <c r="C156" s="147"/>
      <c r="D156" s="147"/>
      <c r="E156" s="147"/>
      <c r="F156" s="94"/>
      <c r="G156" s="143"/>
      <c r="H156" s="148"/>
      <c r="I156" s="150"/>
      <c r="J156" s="181"/>
      <c r="K156" s="65"/>
      <c r="L156" s="65"/>
      <c r="M156" s="66"/>
    </row>
    <row r="157" spans="1:13" s="33" customFormat="1" x14ac:dyDescent="0.25">
      <c r="A157" s="144"/>
      <c r="B157" s="152" t="s">
        <v>11</v>
      </c>
      <c r="C157" s="147"/>
      <c r="D157" s="147"/>
      <c r="E157" s="147"/>
      <c r="F157" s="94"/>
      <c r="G157" s="143"/>
      <c r="H157" s="148"/>
      <c r="I157" s="150"/>
      <c r="J157" s="181"/>
      <c r="K157" s="65"/>
      <c r="L157" s="65"/>
      <c r="M157" s="66"/>
    </row>
    <row r="158" spans="1:13" s="33" customFormat="1" x14ac:dyDescent="0.25">
      <c r="A158" s="144"/>
      <c r="B158" s="152" t="s">
        <v>13</v>
      </c>
      <c r="C158" s="147"/>
      <c r="D158" s="147"/>
      <c r="E158" s="147"/>
      <c r="F158" s="94"/>
      <c r="G158" s="143"/>
      <c r="H158" s="148"/>
      <c r="I158" s="150"/>
      <c r="J158" s="181"/>
      <c r="K158" s="65"/>
      <c r="L158" s="65"/>
      <c r="M158" s="66"/>
    </row>
    <row r="159" spans="1:13" s="33" customFormat="1" x14ac:dyDescent="0.25">
      <c r="A159" s="144"/>
      <c r="B159" s="152" t="s">
        <v>5</v>
      </c>
      <c r="C159" s="147"/>
      <c r="D159" s="147"/>
      <c r="E159" s="147"/>
      <c r="F159" s="94"/>
      <c r="G159" s="143"/>
      <c r="H159" s="148"/>
      <c r="I159" s="150"/>
      <c r="J159" s="181"/>
      <c r="K159" s="65"/>
      <c r="L159" s="65"/>
      <c r="M159" s="66"/>
    </row>
    <row r="160" spans="1:13" s="52" customFormat="1" ht="132.75" customHeight="1" x14ac:dyDescent="0.25">
      <c r="A160" s="113" t="s">
        <v>23</v>
      </c>
      <c r="B160" s="36" t="s">
        <v>82</v>
      </c>
      <c r="C160" s="109">
        <f>SUM(C161:C165)</f>
        <v>252.2</v>
      </c>
      <c r="D160" s="109">
        <f t="shared" ref="D160:I160" si="49">SUM(D161:D165)</f>
        <v>252.2</v>
      </c>
      <c r="E160" s="109">
        <f t="shared" si="49"/>
        <v>0</v>
      </c>
      <c r="F160" s="94">
        <f t="shared" si="47"/>
        <v>0</v>
      </c>
      <c r="G160" s="109">
        <f t="shared" si="49"/>
        <v>0</v>
      </c>
      <c r="H160" s="114">
        <f>G160/D160*100</f>
        <v>0</v>
      </c>
      <c r="I160" s="118">
        <f t="shared" si="49"/>
        <v>252.2</v>
      </c>
      <c r="J160" s="181" t="s">
        <v>96</v>
      </c>
      <c r="K160" s="18"/>
      <c r="L160" s="39"/>
      <c r="M160" s="40"/>
    </row>
    <row r="161" spans="1:13" s="52" customFormat="1" x14ac:dyDescent="0.25">
      <c r="A161" s="113"/>
      <c r="B161" s="116" t="s">
        <v>4</v>
      </c>
      <c r="C161" s="35"/>
      <c r="D161" s="35"/>
      <c r="E161" s="35"/>
      <c r="F161" s="94"/>
      <c r="G161" s="35"/>
      <c r="H161" s="37"/>
      <c r="I161" s="35"/>
      <c r="J161" s="181"/>
      <c r="K161" s="18"/>
      <c r="L161" s="39"/>
      <c r="M161" s="40"/>
    </row>
    <row r="162" spans="1:13" s="52" customFormat="1" x14ac:dyDescent="0.25">
      <c r="A162" s="113"/>
      <c r="B162" s="116" t="s">
        <v>16</v>
      </c>
      <c r="C162" s="35">
        <v>252.2</v>
      </c>
      <c r="D162" s="35">
        <v>252.2</v>
      </c>
      <c r="E162" s="35">
        <v>0</v>
      </c>
      <c r="F162" s="94">
        <f t="shared" si="47"/>
        <v>0</v>
      </c>
      <c r="G162" s="35">
        <v>0</v>
      </c>
      <c r="H162" s="37">
        <f>G162/D162*100</f>
        <v>0</v>
      </c>
      <c r="I162" s="35">
        <v>252.2</v>
      </c>
      <c r="J162" s="181"/>
      <c r="K162" s="18"/>
      <c r="L162" s="39"/>
      <c r="M162" s="40"/>
    </row>
    <row r="163" spans="1:13" s="52" customFormat="1" x14ac:dyDescent="0.25">
      <c r="A163" s="113"/>
      <c r="B163" s="116" t="s">
        <v>11</v>
      </c>
      <c r="C163" s="35"/>
      <c r="D163" s="35"/>
      <c r="E163" s="35"/>
      <c r="F163" s="37"/>
      <c r="G163" s="35"/>
      <c r="H163" s="37"/>
      <c r="I163" s="21"/>
      <c r="J163" s="181"/>
      <c r="K163" s="18"/>
      <c r="L163" s="39"/>
      <c r="M163" s="40"/>
    </row>
    <row r="164" spans="1:13" s="52" customFormat="1" x14ac:dyDescent="0.25">
      <c r="A164" s="113"/>
      <c r="B164" s="116" t="s">
        <v>13</v>
      </c>
      <c r="C164" s="35"/>
      <c r="D164" s="35"/>
      <c r="E164" s="35"/>
      <c r="F164" s="37"/>
      <c r="G164" s="35"/>
      <c r="H164" s="37"/>
      <c r="I164" s="21"/>
      <c r="J164" s="181"/>
      <c r="K164" s="18"/>
      <c r="L164" s="39"/>
      <c r="M164" s="40"/>
    </row>
    <row r="165" spans="1:13" s="52" customFormat="1" x14ac:dyDescent="0.25">
      <c r="A165" s="113"/>
      <c r="B165" s="116" t="s">
        <v>5</v>
      </c>
      <c r="C165" s="35"/>
      <c r="D165" s="35"/>
      <c r="E165" s="35"/>
      <c r="F165" s="37"/>
      <c r="G165" s="35"/>
      <c r="H165" s="37"/>
      <c r="I165" s="21"/>
      <c r="J165" s="181"/>
      <c r="K165" s="18"/>
      <c r="L165" s="39"/>
      <c r="M165" s="40"/>
    </row>
    <row r="166" spans="1:13" s="56" customFormat="1" ht="179.25" customHeight="1" x14ac:dyDescent="0.25">
      <c r="A166" s="140" t="s">
        <v>24</v>
      </c>
      <c r="B166" s="36" t="s">
        <v>103</v>
      </c>
      <c r="C166" s="107">
        <f>C168+C167+C169+C170+C171</f>
        <v>235712.5</v>
      </c>
      <c r="D166" s="107">
        <f>D168+D167+D169+D170+D171</f>
        <v>240755.92</v>
      </c>
      <c r="E166" s="107">
        <f t="shared" ref="E166" si="50">E168+E167+E169+E170+E171</f>
        <v>73493.539999999994</v>
      </c>
      <c r="F166" s="112">
        <f>E166/D166</f>
        <v>0.30530000000000002</v>
      </c>
      <c r="G166" s="139">
        <f>G168+G167+G169+G170+G171</f>
        <v>73493.539999999994</v>
      </c>
      <c r="H166" s="112">
        <f t="shared" ref="H166" si="51">G166/D166</f>
        <v>0.30530000000000002</v>
      </c>
      <c r="I166" s="107">
        <f>I168+I167+I169+I170+I171</f>
        <v>240755.92</v>
      </c>
      <c r="J166" s="202" t="s">
        <v>119</v>
      </c>
      <c r="K166" s="18"/>
      <c r="L166" s="39"/>
      <c r="M166" s="40"/>
    </row>
    <row r="167" spans="1:13" s="42" customFormat="1" ht="69.75" customHeight="1" x14ac:dyDescent="0.25">
      <c r="A167" s="140"/>
      <c r="B167" s="110" t="s">
        <v>4</v>
      </c>
      <c r="C167" s="93"/>
      <c r="D167" s="93"/>
      <c r="E167" s="93"/>
      <c r="F167" s="94"/>
      <c r="G167" s="35"/>
      <c r="H167" s="94"/>
      <c r="I167" s="93"/>
      <c r="J167" s="171"/>
      <c r="K167" s="18"/>
      <c r="L167" s="39"/>
      <c r="M167" s="40"/>
    </row>
    <row r="168" spans="1:13" s="42" customFormat="1" ht="69.75" customHeight="1" x14ac:dyDescent="0.25">
      <c r="A168" s="140"/>
      <c r="B168" s="110" t="s">
        <v>16</v>
      </c>
      <c r="C168" s="93">
        <v>224499.20000000001</v>
      </c>
      <c r="D168" s="93">
        <v>224499.20000000001</v>
      </c>
      <c r="E168" s="93">
        <v>69057.23</v>
      </c>
      <c r="F168" s="94">
        <f>E168/D168</f>
        <v>0.30759999999999998</v>
      </c>
      <c r="G168" s="35">
        <v>69057.23</v>
      </c>
      <c r="H168" s="94">
        <f>G168/D168</f>
        <v>0.30759999999999998</v>
      </c>
      <c r="I168" s="93">
        <v>224499.20000000001</v>
      </c>
      <c r="J168" s="171"/>
      <c r="K168" s="18"/>
      <c r="L168" s="39"/>
      <c r="M168" s="40"/>
    </row>
    <row r="169" spans="1:13" s="42" customFormat="1" ht="69.75" customHeight="1" x14ac:dyDescent="0.25">
      <c r="A169" s="140"/>
      <c r="B169" s="110" t="s">
        <v>11</v>
      </c>
      <c r="C169" s="93">
        <f>11213.3-C170</f>
        <v>11175.2</v>
      </c>
      <c r="D169" s="93">
        <v>12237.34</v>
      </c>
      <c r="E169" s="35">
        <f>G169</f>
        <v>4436.3100000000004</v>
      </c>
      <c r="F169" s="37">
        <f>E169/D169</f>
        <v>0.36249999999999999</v>
      </c>
      <c r="G169" s="35">
        <v>4436.3100000000004</v>
      </c>
      <c r="H169" s="94">
        <f>G169/D169</f>
        <v>0.36249999999999999</v>
      </c>
      <c r="I169" s="93">
        <v>12237.34</v>
      </c>
      <c r="J169" s="171"/>
      <c r="K169" s="18"/>
      <c r="L169" s="39"/>
      <c r="M169" s="40"/>
    </row>
    <row r="170" spans="1:13" s="42" customFormat="1" ht="69.75" customHeight="1" x14ac:dyDescent="0.25">
      <c r="A170" s="140"/>
      <c r="B170" s="110" t="s">
        <v>13</v>
      </c>
      <c r="C170" s="93">
        <v>38.1</v>
      </c>
      <c r="D170" s="93">
        <v>4019.38</v>
      </c>
      <c r="E170" s="93">
        <f>G170</f>
        <v>0</v>
      </c>
      <c r="F170" s="94"/>
      <c r="G170" s="35"/>
      <c r="H170" s="94"/>
      <c r="I170" s="93">
        <f>D170</f>
        <v>4019.38</v>
      </c>
      <c r="J170" s="171"/>
      <c r="K170" s="18"/>
      <c r="L170" s="39"/>
      <c r="M170" s="40"/>
    </row>
    <row r="171" spans="1:13" s="42" customFormat="1" ht="62.25" customHeight="1" x14ac:dyDescent="0.25">
      <c r="A171" s="140"/>
      <c r="B171" s="110" t="s">
        <v>5</v>
      </c>
      <c r="C171" s="93"/>
      <c r="D171" s="93"/>
      <c r="E171" s="93"/>
      <c r="F171" s="94"/>
      <c r="G171" s="35"/>
      <c r="H171" s="94"/>
      <c r="I171" s="93"/>
      <c r="J171" s="171"/>
      <c r="K171" s="18"/>
      <c r="L171" s="39"/>
      <c r="M171" s="40"/>
    </row>
    <row r="172" spans="1:13" s="34" customFormat="1" ht="63.75" customHeight="1" x14ac:dyDescent="0.25">
      <c r="A172" s="140" t="s">
        <v>25</v>
      </c>
      <c r="B172" s="138" t="s">
        <v>73</v>
      </c>
      <c r="C172" s="107"/>
      <c r="D172" s="107"/>
      <c r="E172" s="149"/>
      <c r="F172" s="112"/>
      <c r="G172" s="139"/>
      <c r="H172" s="112"/>
      <c r="I172" s="150"/>
      <c r="J172" s="87" t="s">
        <v>36</v>
      </c>
      <c r="K172" s="65"/>
      <c r="L172" s="65"/>
      <c r="M172" s="66"/>
    </row>
    <row r="173" spans="1:13" s="43" customFormat="1" ht="128.25" customHeight="1" x14ac:dyDescent="0.4">
      <c r="A173" s="113" t="s">
        <v>26</v>
      </c>
      <c r="B173" s="108" t="s">
        <v>68</v>
      </c>
      <c r="C173" s="109">
        <f>SUM(C174:C178)</f>
        <v>421455</v>
      </c>
      <c r="D173" s="109">
        <f t="shared" ref="D173:G173" si="52">SUM(D174:D178)</f>
        <v>421455</v>
      </c>
      <c r="E173" s="109">
        <f t="shared" si="52"/>
        <v>203198.67</v>
      </c>
      <c r="F173" s="114">
        <f>E173/D173</f>
        <v>0.48209999999999997</v>
      </c>
      <c r="G173" s="109">
        <f t="shared" si="52"/>
        <v>203198.67</v>
      </c>
      <c r="H173" s="114">
        <f>G173/D173</f>
        <v>0.48209999999999997</v>
      </c>
      <c r="I173" s="109">
        <f>SUM(I174:I178)</f>
        <v>387757</v>
      </c>
      <c r="J173" s="167" t="s">
        <v>122</v>
      </c>
      <c r="K173" s="18"/>
      <c r="L173" s="39"/>
      <c r="M173" s="40"/>
    </row>
    <row r="174" spans="1:13" s="43" customFormat="1" ht="65.25" customHeight="1" x14ac:dyDescent="0.4">
      <c r="A174" s="113"/>
      <c r="B174" s="110" t="s">
        <v>4</v>
      </c>
      <c r="C174" s="35"/>
      <c r="D174" s="35"/>
      <c r="E174" s="35"/>
      <c r="F174" s="37"/>
      <c r="G174" s="35"/>
      <c r="H174" s="37"/>
      <c r="I174" s="35"/>
      <c r="J174" s="168"/>
      <c r="K174" s="18"/>
      <c r="L174" s="39"/>
      <c r="M174" s="40"/>
    </row>
    <row r="175" spans="1:13" s="46" customFormat="1" ht="81.75" customHeight="1" x14ac:dyDescent="0.4">
      <c r="A175" s="38"/>
      <c r="B175" s="116" t="s">
        <v>16</v>
      </c>
      <c r="C175" s="35">
        <v>400380.6</v>
      </c>
      <c r="D175" s="35">
        <v>400380.6</v>
      </c>
      <c r="E175" s="35">
        <v>192572.53</v>
      </c>
      <c r="F175" s="37">
        <f>E175/D175</f>
        <v>0.48099999999999998</v>
      </c>
      <c r="G175" s="35">
        <v>192572.53</v>
      </c>
      <c r="H175" s="37">
        <f>G175/D175</f>
        <v>0.48099999999999998</v>
      </c>
      <c r="I175" s="35">
        <v>368367.5</v>
      </c>
      <c r="J175" s="168"/>
      <c r="K175" s="18"/>
      <c r="L175" s="44"/>
      <c r="M175" s="40"/>
    </row>
    <row r="176" spans="1:13" s="46" customFormat="1" ht="81.75" customHeight="1" x14ac:dyDescent="0.4">
      <c r="A176" s="38"/>
      <c r="B176" s="116" t="s">
        <v>11</v>
      </c>
      <c r="C176" s="35">
        <v>21074.400000000001</v>
      </c>
      <c r="D176" s="35">
        <v>21074.400000000001</v>
      </c>
      <c r="E176" s="35">
        <f>G176</f>
        <v>10626.14</v>
      </c>
      <c r="F176" s="37">
        <f>E176/D176</f>
        <v>0.50419999999999998</v>
      </c>
      <c r="G176" s="35">
        <v>10626.14</v>
      </c>
      <c r="H176" s="37">
        <f>G176/D176</f>
        <v>0.50419999999999998</v>
      </c>
      <c r="I176" s="35">
        <v>19389.5</v>
      </c>
      <c r="J176" s="168"/>
      <c r="K176" s="18"/>
      <c r="L176" s="44"/>
      <c r="M176" s="40"/>
    </row>
    <row r="177" spans="1:13" s="43" customFormat="1" ht="65.25" customHeight="1" x14ac:dyDescent="0.4">
      <c r="A177" s="113"/>
      <c r="B177" s="110" t="s">
        <v>13</v>
      </c>
      <c r="C177" s="35">
        <v>0</v>
      </c>
      <c r="D177" s="35">
        <v>0</v>
      </c>
      <c r="E177" s="35">
        <v>0</v>
      </c>
      <c r="F177" s="37"/>
      <c r="G177" s="35"/>
      <c r="H177" s="37"/>
      <c r="I177" s="21">
        <v>0</v>
      </c>
      <c r="J177" s="168"/>
      <c r="K177" s="18"/>
      <c r="L177" s="39"/>
      <c r="M177" s="40"/>
    </row>
    <row r="178" spans="1:13" s="43" customFormat="1" ht="65.25" customHeight="1" x14ac:dyDescent="0.4">
      <c r="A178" s="113"/>
      <c r="B178" s="110" t="s">
        <v>5</v>
      </c>
      <c r="C178" s="93"/>
      <c r="D178" s="93"/>
      <c r="E178" s="93"/>
      <c r="F178" s="94"/>
      <c r="G178" s="35"/>
      <c r="H178" s="94"/>
      <c r="I178" s="20"/>
      <c r="J178" s="168"/>
      <c r="K178" s="18"/>
      <c r="L178" s="39"/>
      <c r="M178" s="40"/>
    </row>
    <row r="179" spans="1:13" s="98" customFormat="1" ht="75.75" customHeight="1" x14ac:dyDescent="0.25">
      <c r="A179" s="140" t="s">
        <v>27</v>
      </c>
      <c r="B179" s="138" t="s">
        <v>74</v>
      </c>
      <c r="C179" s="107"/>
      <c r="D179" s="107"/>
      <c r="E179" s="149"/>
      <c r="F179" s="112"/>
      <c r="G179" s="139"/>
      <c r="H179" s="112"/>
      <c r="I179" s="150"/>
      <c r="J179" s="87" t="s">
        <v>36</v>
      </c>
      <c r="K179" s="65"/>
      <c r="L179" s="65"/>
      <c r="M179" s="66"/>
    </row>
    <row r="180" spans="1:13" s="88" customFormat="1" ht="121.5" x14ac:dyDescent="0.25">
      <c r="A180" s="38" t="s">
        <v>30</v>
      </c>
      <c r="B180" s="36" t="s">
        <v>104</v>
      </c>
      <c r="C180" s="139">
        <f>C181+C182+C183</f>
        <v>0</v>
      </c>
      <c r="D180" s="139">
        <f t="shared" ref="D180:E180" si="53">D181+D182+D183</f>
        <v>0</v>
      </c>
      <c r="E180" s="139">
        <f t="shared" si="53"/>
        <v>0</v>
      </c>
      <c r="F180" s="141"/>
      <c r="G180" s="139">
        <f>G181+G182+G183</f>
        <v>0</v>
      </c>
      <c r="H180" s="141"/>
      <c r="I180" s="139">
        <f>I181+I182+I183</f>
        <v>0</v>
      </c>
      <c r="J180" s="171" t="s">
        <v>36</v>
      </c>
      <c r="K180" s="65"/>
      <c r="L180" s="59"/>
      <c r="M180" s="60"/>
    </row>
    <row r="181" spans="1:13" s="89" customFormat="1" x14ac:dyDescent="0.25">
      <c r="A181" s="153"/>
      <c r="B181" s="116" t="s">
        <v>4</v>
      </c>
      <c r="C181" s="35"/>
      <c r="D181" s="35"/>
      <c r="E181" s="35"/>
      <c r="F181" s="37"/>
      <c r="G181" s="35"/>
      <c r="H181" s="37"/>
      <c r="I181" s="35"/>
      <c r="J181" s="171"/>
      <c r="K181" s="65"/>
      <c r="L181" s="59"/>
      <c r="M181" s="60"/>
    </row>
    <row r="182" spans="1:13" s="89" customFormat="1" x14ac:dyDescent="0.25">
      <c r="A182" s="153"/>
      <c r="B182" s="116" t="s">
        <v>16</v>
      </c>
      <c r="C182" s="35"/>
      <c r="D182" s="35"/>
      <c r="E182" s="35"/>
      <c r="F182" s="37"/>
      <c r="G182" s="35"/>
      <c r="H182" s="37"/>
      <c r="I182" s="35"/>
      <c r="J182" s="171"/>
      <c r="K182" s="65"/>
      <c r="L182" s="59"/>
      <c r="M182" s="60"/>
    </row>
    <row r="183" spans="1:13" s="89" customFormat="1" x14ac:dyDescent="0.25">
      <c r="A183" s="153"/>
      <c r="B183" s="116" t="s">
        <v>11</v>
      </c>
      <c r="C183" s="35"/>
      <c r="D183" s="35"/>
      <c r="E183" s="35"/>
      <c r="F183" s="37"/>
      <c r="G183" s="35"/>
      <c r="H183" s="37"/>
      <c r="I183" s="35"/>
      <c r="J183" s="171"/>
      <c r="K183" s="65"/>
      <c r="L183" s="59"/>
      <c r="M183" s="60"/>
    </row>
    <row r="184" spans="1:13" s="89" customFormat="1" x14ac:dyDescent="0.25">
      <c r="A184" s="153"/>
      <c r="B184" s="116" t="s">
        <v>13</v>
      </c>
      <c r="C184" s="35"/>
      <c r="D184" s="35"/>
      <c r="E184" s="35"/>
      <c r="F184" s="37"/>
      <c r="G184" s="35"/>
      <c r="H184" s="37"/>
      <c r="I184" s="35"/>
      <c r="J184" s="171"/>
      <c r="K184" s="65"/>
      <c r="L184" s="59"/>
      <c r="M184" s="60"/>
    </row>
    <row r="185" spans="1:13" s="89" customFormat="1" x14ac:dyDescent="0.25">
      <c r="A185" s="153"/>
      <c r="B185" s="116" t="s">
        <v>5</v>
      </c>
      <c r="C185" s="35"/>
      <c r="D185" s="35"/>
      <c r="E185" s="35"/>
      <c r="F185" s="37"/>
      <c r="G185" s="35"/>
      <c r="H185" s="37"/>
      <c r="I185" s="35"/>
      <c r="J185" s="171"/>
      <c r="K185" s="65"/>
      <c r="L185" s="59"/>
      <c r="M185" s="60"/>
    </row>
    <row r="186" spans="1:13" s="90" customFormat="1" ht="74.25" customHeight="1" x14ac:dyDescent="0.25">
      <c r="A186" s="140" t="s">
        <v>29</v>
      </c>
      <c r="B186" s="138" t="s">
        <v>75</v>
      </c>
      <c r="C186" s="139"/>
      <c r="D186" s="139"/>
      <c r="E186" s="139"/>
      <c r="F186" s="141"/>
      <c r="G186" s="139"/>
      <c r="H186" s="141"/>
      <c r="I186" s="86"/>
      <c r="J186" s="87" t="s">
        <v>36</v>
      </c>
      <c r="K186" s="65"/>
      <c r="L186" s="65"/>
      <c r="M186" s="66"/>
    </row>
    <row r="187" spans="1:13" s="90" customFormat="1" ht="72.75" customHeight="1" x14ac:dyDescent="0.25">
      <c r="A187" s="140" t="s">
        <v>28</v>
      </c>
      <c r="B187" s="138" t="s">
        <v>76</v>
      </c>
      <c r="C187" s="139"/>
      <c r="D187" s="139"/>
      <c r="E187" s="139"/>
      <c r="F187" s="141"/>
      <c r="G187" s="139"/>
      <c r="H187" s="141"/>
      <c r="I187" s="86"/>
      <c r="J187" s="87" t="s">
        <v>36</v>
      </c>
      <c r="K187" s="65"/>
      <c r="L187" s="65"/>
      <c r="M187" s="66"/>
    </row>
    <row r="188" spans="1:13" s="99" customFormat="1" ht="94.5" customHeight="1" x14ac:dyDescent="0.4">
      <c r="A188" s="140" t="s">
        <v>77</v>
      </c>
      <c r="B188" s="138" t="s">
        <v>59</v>
      </c>
      <c r="C188" s="139"/>
      <c r="D188" s="139"/>
      <c r="E188" s="85"/>
      <c r="F188" s="141"/>
      <c r="G188" s="139"/>
      <c r="H188" s="141"/>
      <c r="I188" s="86"/>
      <c r="J188" s="87" t="s">
        <v>36</v>
      </c>
      <c r="K188" s="65"/>
      <c r="L188" s="65"/>
      <c r="M188" s="66"/>
    </row>
    <row r="189" spans="1:13" s="43" customFormat="1" ht="181.5" customHeight="1" x14ac:dyDescent="0.4">
      <c r="A189" s="140" t="s">
        <v>57</v>
      </c>
      <c r="B189" s="138" t="s">
        <v>105</v>
      </c>
      <c r="C189" s="107">
        <f>SUM(C190:C193)</f>
        <v>34441.199999999997</v>
      </c>
      <c r="D189" s="107">
        <f>SUM(D190:D193)</f>
        <v>34450.199999999997</v>
      </c>
      <c r="E189" s="107">
        <f>SUM(E190:E193)</f>
        <v>14555.68</v>
      </c>
      <c r="F189" s="112">
        <f>E189/D189</f>
        <v>0.42249999999999999</v>
      </c>
      <c r="G189" s="139">
        <f>SUM(G190:G193)</f>
        <v>14271.86</v>
      </c>
      <c r="H189" s="112">
        <f>G189/D189</f>
        <v>0.4143</v>
      </c>
      <c r="I189" s="107">
        <f>SUM(I190:I193)</f>
        <v>34450.199999999997</v>
      </c>
      <c r="J189" s="181" t="s">
        <v>115</v>
      </c>
      <c r="K189" s="18"/>
      <c r="L189" s="39"/>
      <c r="M189" s="40"/>
    </row>
    <row r="190" spans="1:13" s="58" customFormat="1" ht="33.75" customHeight="1" x14ac:dyDescent="0.4">
      <c r="A190" s="140"/>
      <c r="B190" s="110" t="s">
        <v>4</v>
      </c>
      <c r="C190" s="93">
        <v>30698.7</v>
      </c>
      <c r="D190" s="93">
        <v>30698.7</v>
      </c>
      <c r="E190" s="93">
        <f>G190</f>
        <v>13546.68</v>
      </c>
      <c r="F190" s="94">
        <f>E190/D190</f>
        <v>0.44130000000000003</v>
      </c>
      <c r="G190" s="35">
        <v>13546.68</v>
      </c>
      <c r="H190" s="94">
        <f t="shared" ref="H190:H192" si="54">G190/D190</f>
        <v>0.44130000000000003</v>
      </c>
      <c r="I190" s="93">
        <v>30698.7</v>
      </c>
      <c r="J190" s="181"/>
      <c r="K190" s="18"/>
      <c r="L190" s="39"/>
      <c r="M190" s="57"/>
    </row>
    <row r="191" spans="1:13" s="58" customFormat="1" ht="33.75" customHeight="1" x14ac:dyDescent="0.4">
      <c r="A191" s="140"/>
      <c r="B191" s="110" t="s">
        <v>16</v>
      </c>
      <c r="C191" s="93">
        <v>3742.5</v>
      </c>
      <c r="D191" s="93">
        <v>3742.5</v>
      </c>
      <c r="E191" s="93">
        <v>1000</v>
      </c>
      <c r="F191" s="94">
        <f>E191/D191</f>
        <v>0.26719999999999999</v>
      </c>
      <c r="G191" s="35">
        <v>716.18</v>
      </c>
      <c r="H191" s="94">
        <f t="shared" si="54"/>
        <v>0.19139999999999999</v>
      </c>
      <c r="I191" s="93">
        <v>3742.5</v>
      </c>
      <c r="J191" s="181"/>
      <c r="K191" s="18"/>
      <c r="L191" s="39"/>
      <c r="M191" s="57"/>
    </row>
    <row r="192" spans="1:13" s="58" customFormat="1" ht="33.75" customHeight="1" x14ac:dyDescent="0.4">
      <c r="A192" s="140"/>
      <c r="B192" s="110" t="s">
        <v>11</v>
      </c>
      <c r="C192" s="93"/>
      <c r="D192" s="93">
        <v>9</v>
      </c>
      <c r="E192" s="93">
        <v>9</v>
      </c>
      <c r="F192" s="94">
        <f>E192/D192</f>
        <v>1</v>
      </c>
      <c r="G192" s="35">
        <v>9</v>
      </c>
      <c r="H192" s="94">
        <f t="shared" si="54"/>
        <v>1</v>
      </c>
      <c r="I192" s="93">
        <v>9</v>
      </c>
      <c r="J192" s="181"/>
      <c r="K192" s="18"/>
      <c r="L192" s="39"/>
      <c r="M192" s="57"/>
    </row>
    <row r="193" spans="1:13" s="58" customFormat="1" ht="33.75" customHeight="1" x14ac:dyDescent="0.4">
      <c r="A193" s="140"/>
      <c r="B193" s="110" t="s">
        <v>13</v>
      </c>
      <c r="C193" s="93"/>
      <c r="D193" s="93"/>
      <c r="E193" s="93"/>
      <c r="F193" s="94"/>
      <c r="G193" s="35"/>
      <c r="H193" s="94"/>
      <c r="I193" s="93"/>
      <c r="J193" s="181"/>
      <c r="K193" s="18"/>
      <c r="L193" s="39"/>
      <c r="M193" s="57"/>
    </row>
    <row r="194" spans="1:13" ht="73.5" customHeight="1" x14ac:dyDescent="0.4">
      <c r="A194" s="83" t="s">
        <v>79</v>
      </c>
      <c r="B194" s="81" t="s">
        <v>78</v>
      </c>
      <c r="C194" s="82"/>
      <c r="D194" s="82"/>
      <c r="E194" s="85"/>
      <c r="F194" s="84"/>
      <c r="G194" s="82"/>
      <c r="H194" s="84"/>
      <c r="I194" s="86"/>
      <c r="J194" s="87" t="s">
        <v>36</v>
      </c>
      <c r="K194" s="18"/>
      <c r="L194" s="18"/>
      <c r="M194" s="19"/>
    </row>
    <row r="195" spans="1:13" ht="73.5" customHeight="1" x14ac:dyDescent="0.4">
      <c r="A195" s="83" t="s">
        <v>81</v>
      </c>
      <c r="B195" s="81" t="s">
        <v>80</v>
      </c>
      <c r="C195" s="82"/>
      <c r="D195" s="82"/>
      <c r="E195" s="85"/>
      <c r="F195" s="84"/>
      <c r="G195" s="82"/>
      <c r="H195" s="84"/>
      <c r="I195" s="86"/>
      <c r="J195" s="87" t="s">
        <v>36</v>
      </c>
      <c r="K195" s="18"/>
      <c r="L195" s="18"/>
      <c r="M195" s="19"/>
    </row>
    <row r="410" spans="9:9" x14ac:dyDescent="0.4">
      <c r="I410" s="6"/>
    </row>
    <row r="411" spans="9:9" x14ac:dyDescent="0.4">
      <c r="I411" s="6"/>
    </row>
    <row r="412" spans="9:9" x14ac:dyDescent="0.4">
      <c r="I412" s="6"/>
    </row>
  </sheetData>
  <autoFilter ref="A7:J397"/>
  <customSheetViews>
    <customSheetView guid="{67ADFAE6-A9AF-44D7-8539-93CD0F6B7849}" scale="70" showPageBreaks="1" outlineSymbols="0" zeroValues="0" fitToPage="1" printArea="1" showAutoFilter="1" hiddenRows="1" view="pageBreakPreview" topLeftCell="A4">
      <pane xSplit="4" ySplit="7" topLeftCell="I189" activePane="bottomRight" state="frozen"/>
      <selection pane="bottomRight" activeCell="I196" sqref="I196"/>
      <rowBreaks count="31" manualBreakCount="31">
        <brk id="28" max="9" man="1"/>
        <brk id="49" max="9" man="1"/>
        <brk id="139" max="9" man="1"/>
        <brk id="207" max="18"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8" scale="46" fitToHeight="0" orientation="landscape" r:id="rId1"/>
      <autoFilter ref="A7:J397"/>
    </customSheetView>
    <customSheetView guid="{BEA0FDBA-BB07-4C19-8BBD-5E57EE395C09}" scale="50" showPageBreaks="1" outlineSymbols="0" zeroValues="0" fitToPage="1" printArea="1" showAutoFilter="1" view="pageBreakPreview" topLeftCell="A156">
      <selection activeCell="B140" sqref="B140:B141"/>
      <rowBreaks count="34" manualBreakCount="34">
        <brk id="25" max="9" man="1"/>
        <brk id="71" max="9" man="1"/>
        <brk id="115" max="9" man="1"/>
        <brk id="139" max="9" man="1"/>
        <brk id="146" max="9" man="1"/>
        <brk id="167" max="9" man="1"/>
        <brk id="203" max="18"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colBreaks count="1" manualBreakCount="1">
        <brk id="12" max="183" man="1"/>
      </colBreaks>
      <pageMargins left="0" right="0" top="0.9055118110236221" bottom="0" header="0" footer="0"/>
      <printOptions horizontalCentered="1"/>
      <pageSetup paperSize="8" scale="46" fitToHeight="0" orientation="landscape" r:id="rId2"/>
      <autoFilter ref="A7:J397"/>
    </customSheetView>
    <customSheetView guid="{13BE7114-35DF-4699-8779-61985C68F6C3}" scale="50" showPageBreaks="1" outlineSymbols="0" zeroValues="0" printArea="1" showAutoFilter="1" view="pageBreakPreview" topLeftCell="A5">
      <pane xSplit="4" ySplit="10" topLeftCell="J147" activePane="bottomRight" state="frozen"/>
      <selection pane="bottomRight" activeCell="D147" sqref="D147:D148"/>
      <rowBreaks count="33" manualBreakCount="33">
        <brk id="28" max="15" man="1"/>
        <brk id="35" max="11" man="1"/>
        <brk id="44" max="11" man="1"/>
        <brk id="109" max="11" man="1"/>
        <brk id="148" max="11"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6692913385826772" bottom="0" header="0" footer="0"/>
      <printOptions horizontalCentered="1"/>
      <pageSetup paperSize="9" scale="25" fitToHeight="0" orientation="landscape" horizontalDpi="4294967293" r:id="rId3"/>
      <autoFilter ref="A7:J397"/>
    </customSheetView>
    <customSheetView guid="{CCF533A2-322B-40E2-88B2-065E6D1D35B4}" scale="50" showPageBreaks="1" outlineSymbols="0" zeroValues="0" fitToPage="1" printArea="1" showAutoFilter="1" view="pageBreakPreview" topLeftCell="A4">
      <pane xSplit="2" ySplit="5" topLeftCell="C143" activePane="bottomRight" state="frozen"/>
      <selection pane="bottomRight" activeCell="I140" sqref="I140:I141"/>
      <rowBreaks count="31" manualBreakCount="31">
        <brk id="28" max="11" man="1"/>
        <brk id="61" max="11" man="1"/>
        <brk id="128" max="11"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46" fitToHeight="0" orientation="landscape" horizontalDpi="4294967293" r:id="rId4"/>
      <autoFilter ref="A7:J397"/>
    </customSheetView>
    <customSheetView guid="{99950613-28E7-4EC2-B918-559A2757B0A9}" scale="50" showPageBreaks="1" outlineSymbols="0" zeroValues="0" fitToPage="1" printArea="1" showAutoFilter="1" view="pageBreakPreview" topLeftCell="B148">
      <selection activeCell="L78" sqref="L78"/>
      <rowBreaks count="32" manualBreakCount="32">
        <brk id="28" max="11" man="1"/>
        <brk id="109" max="11" man="1"/>
        <brk id="146" max="11" man="1"/>
        <brk id="178" max="11" man="1"/>
        <brk id="211" max="18" man="1"/>
        <brk id="1022" max="18" man="1"/>
        <brk id="1072" max="18" man="1"/>
        <brk id="1129" max="18" man="1"/>
        <brk id="1200" max="18" man="1"/>
        <brk id="1255" max="14" man="1"/>
        <brk id="1270" max="10" man="1"/>
        <brk id="1306" max="10" man="1"/>
        <brk id="1346" max="10" man="1"/>
        <brk id="1385" max="10" man="1"/>
        <brk id="1423" max="10" man="1"/>
        <brk id="1459" max="10" man="1"/>
        <brk id="1496" max="10" man="1"/>
        <brk id="1534" max="10" man="1"/>
        <brk id="1569" max="10" man="1"/>
        <brk id="1605" max="10" man="1"/>
        <brk id="1645" max="10" man="1"/>
        <brk id="1684" max="10" man="1"/>
        <brk id="1723" max="10" man="1"/>
        <brk id="1763" max="10" man="1"/>
        <brk id="1801" max="10" man="1"/>
        <brk id="1836" max="10" man="1"/>
        <brk id="1866" max="10" man="1"/>
        <brk id="1903" max="10" man="1"/>
        <brk id="1940" max="10" man="1"/>
        <brk id="1975" max="10" man="1"/>
        <brk id="2017" max="10" man="1"/>
        <brk id="2071" max="10" man="1"/>
      </rowBreaks>
      <pageMargins left="0" right="0" top="0.9055118110236221" bottom="0" header="0" footer="0"/>
      <printOptions horizontalCentered="1"/>
      <pageSetup paperSize="8" scale="40" fitToHeight="0" orientation="landscape" r:id="rId5"/>
      <autoFilter ref="A7:L397"/>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6"/>
      <autoFilter ref="A7:P40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7"/>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8"/>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9"/>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10"/>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1"/>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2"/>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3"/>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4"/>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5"/>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6"/>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7"/>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8"/>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9"/>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20"/>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21"/>
      <autoFilter ref="A7:P401"/>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2"/>
      <autoFilter ref="A7:P398"/>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23"/>
      <autoFilter ref="A7:K386"/>
    </customSheetView>
    <customSheetView guid="{0CCCFAED-79CE-4449-BC23-D60C794B65C2}" scale="50" showPageBreaks="1" outlineSymbols="0" zeroValues="0" fitToPage="1" printArea="1" showAutoFilter="1" view="pageBreakPreview" topLeftCell="A5">
      <pane xSplit="2" ySplit="4" topLeftCell="K33" activePane="bottomRight" state="frozen"/>
      <selection pane="bottomRight" activeCell="L37" sqref="L37:L42"/>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1" fitToHeight="0" orientation="landscape" horizontalDpi="4294967293" r:id="rId24"/>
      <autoFilter ref="A7:L386"/>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25"/>
      <autoFilter ref="A7:L386"/>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26"/>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45DE1976-7F07-4EB4-8A9C-FB72D060BEFA}" scale="50" showPageBreaks="1" outlineSymbols="0" zeroValues="0" fitToPage="1" printArea="1" showAutoFilter="1" hiddenColumns="1" view="pageBreakPreview" topLeftCell="E1">
      <selection activeCell="L15" sqref="L15:L20"/>
      <rowBreaks count="32" manualBreakCount="32">
        <brk id="30" max="11" man="1"/>
        <brk id="128" max="11" man="1"/>
        <brk id="147" max="11" man="1"/>
        <brk id="171" max="11" man="1"/>
        <brk id="206" max="18"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3" fitToHeight="0" orientation="landscape" r:id="rId27"/>
      <autoFilter ref="A7:L397"/>
    </customSheetView>
    <customSheetView guid="{A0A3CD9B-2436-40D7-91DB-589A95FBBF00}" scale="50" showPageBreaks="1" outlineSymbols="0" zeroValues="0" fitToPage="1" printArea="1" showAutoFilter="1" hiddenColumns="1" view="pageBreakPreview">
      <pane xSplit="2" ySplit="8" topLeftCell="K150" activePane="bottomRight" state="frozen"/>
      <selection pane="bottomRight" activeCell="L160" sqref="L160:L165"/>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43" fitToHeight="0" orientation="landscape" r:id="rId28"/>
      <autoFilter ref="A7:L397"/>
    </customSheetView>
    <customSheetView guid="{3EEA7E1A-5F2B-4408-A34C-1F0223B5B245}" scale="50" showPageBreaks="1" outlineSymbols="0" zeroValues="0" fitToPage="1" printArea="1" showAutoFilter="1" view="pageBreakPreview" topLeftCell="A5">
      <pane xSplit="4" ySplit="10" topLeftCell="J15" activePane="bottomRight" state="frozen"/>
      <selection pane="bottomRight" activeCell="I32" sqref="I32"/>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6" fitToHeight="0" orientation="landscape" horizontalDpi="4294967293" r:id="rId29"/>
      <autoFilter ref="A7:J397"/>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30"/>
      <autoFilter ref="A7:J397"/>
    </customSheetView>
    <customSheetView guid="{6E4A7295-8CE0-4D28-ABEF-D38EBAE7C204}" scale="50" showPageBreaks="1" outlineSymbols="0" zeroValues="0" fitToPage="1" printArea="1" showAutoFilter="1" view="pageBreakPreview" topLeftCell="A4">
      <pane xSplit="2" ySplit="5" topLeftCell="C99" activePane="bottomRight" state="frozen"/>
      <selection pane="bottomRight" activeCell="J110" sqref="J110:J115"/>
      <rowBreaks count="31" manualBreakCount="31">
        <brk id="28" max="11" man="1"/>
        <brk id="61" max="11" man="1"/>
        <brk id="128" max="11"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46" fitToHeight="0" orientation="landscape" horizontalDpi="4294967293" r:id="rId31"/>
      <autoFilter ref="A7:J397"/>
    </customSheetView>
    <customSheetView guid="{CA384592-0CFD-4322-A4EB-34EC04693944}" scale="50" showPageBreaks="1" outlineSymbols="0" zeroValues="0" fitToPage="1" printArea="1" showAutoFilter="1" view="pageBreakPreview" topLeftCell="A20">
      <selection activeCell="B21" sqref="B21:B23"/>
      <rowBreaks count="31" manualBreakCount="31">
        <brk id="28" max="9" man="1"/>
        <brk id="147" max="9" man="1"/>
        <brk id="171"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6" fitToHeight="0" orientation="landscape" r:id="rId32"/>
      <autoFilter ref="A7:J397"/>
    </customSheetView>
  </customSheetViews>
  <mergeCells count="74">
    <mergeCell ref="J189:J193"/>
    <mergeCell ref="C147:C148"/>
    <mergeCell ref="B140:B141"/>
    <mergeCell ref="C140:C141"/>
    <mergeCell ref="J180:J185"/>
    <mergeCell ref="J147:J153"/>
    <mergeCell ref="J173:J178"/>
    <mergeCell ref="J140:J146"/>
    <mergeCell ref="I140:I141"/>
    <mergeCell ref="I147:I148"/>
    <mergeCell ref="J166:J171"/>
    <mergeCell ref="J160:J165"/>
    <mergeCell ref="J154:J159"/>
    <mergeCell ref="A147:A148"/>
    <mergeCell ref="B147:B148"/>
    <mergeCell ref="D140:D141"/>
    <mergeCell ref="D147:D148"/>
    <mergeCell ref="H147:H148"/>
    <mergeCell ref="F147:F148"/>
    <mergeCell ref="E147:E148"/>
    <mergeCell ref="A140:A146"/>
    <mergeCell ref="E140:E141"/>
    <mergeCell ref="F140:F141"/>
    <mergeCell ref="G147:G148"/>
    <mergeCell ref="G140:G141"/>
    <mergeCell ref="H140:H141"/>
    <mergeCell ref="B21:B23"/>
    <mergeCell ref="C21:C23"/>
    <mergeCell ref="D21:D23"/>
    <mergeCell ref="E21:E23"/>
    <mergeCell ref="A21:A22"/>
    <mergeCell ref="B29:B30"/>
    <mergeCell ref="A29:A30"/>
    <mergeCell ref="C29:C30"/>
    <mergeCell ref="D29:D30"/>
    <mergeCell ref="A3:J3"/>
    <mergeCell ref="G6:H6"/>
    <mergeCell ref="A9:A14"/>
    <mergeCell ref="A5:A7"/>
    <mergeCell ref="E6:F6"/>
    <mergeCell ref="D6:D7"/>
    <mergeCell ref="C5:D5"/>
    <mergeCell ref="C6:C7"/>
    <mergeCell ref="B5:B7"/>
    <mergeCell ref="I5:I7"/>
    <mergeCell ref="J5:J7"/>
    <mergeCell ref="A15:A20"/>
    <mergeCell ref="E5:H5"/>
    <mergeCell ref="J9:J14"/>
    <mergeCell ref="J15:J20"/>
    <mergeCell ref="J37:J42"/>
    <mergeCell ref="J21:J28"/>
    <mergeCell ref="J29:J35"/>
    <mergeCell ref="F21:F23"/>
    <mergeCell ref="G21:G23"/>
    <mergeCell ref="I21:I23"/>
    <mergeCell ref="G29:G30"/>
    <mergeCell ref="H29:H30"/>
    <mergeCell ref="I29:I30"/>
    <mergeCell ref="F29:F30"/>
    <mergeCell ref="E29:E30"/>
    <mergeCell ref="H21:H23"/>
    <mergeCell ref="J134:J139"/>
    <mergeCell ref="J104:J109"/>
    <mergeCell ref="J128:J133"/>
    <mergeCell ref="J110:J115"/>
    <mergeCell ref="J98:J103"/>
    <mergeCell ref="J49:J54"/>
    <mergeCell ref="J43:J48"/>
    <mergeCell ref="J55:J60"/>
    <mergeCell ref="J62:J67"/>
    <mergeCell ref="J122:J127"/>
    <mergeCell ref="J92:J97"/>
    <mergeCell ref="J68:J73"/>
  </mergeCells>
  <phoneticPr fontId="4" type="noConversion"/>
  <printOptions horizontalCentered="1"/>
  <pageMargins left="0" right="0" top="0.9055118110236221" bottom="0" header="0" footer="0"/>
  <pageSetup paperSize="8" scale="46" fitToHeight="0" orientation="landscape" r:id="rId33"/>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01.06.2018</vt:lpstr>
      <vt:lpstr>'на 01.06.2018'!Заголовки_для_печати</vt:lpstr>
      <vt:lpstr>'на 01.06.2018'!Область_печати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2018-06-06T11:42:02Z</cp:lastPrinted>
  <dcterms:created xsi:type="dcterms:W3CDTF">2011-12-13T05:34:09Z</dcterms:created>
  <dcterms:modified xsi:type="dcterms:W3CDTF">2018-06-25T05:10:40Z</dcterms:modified>
</cp:coreProperties>
</file>