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97.xml" ContentType="application/vnd.openxmlformats-officedocument.spreadsheetml.revisionLog+xml"/>
  <Override PartName="/xl/revisions/revisionLog92.xml" ContentType="application/vnd.openxmlformats-officedocument.spreadsheetml.revisionLog+xml"/>
  <Override PartName="/xl/revisions/revisionLog120.xml" ContentType="application/vnd.openxmlformats-officedocument.spreadsheetml.revisionLog+xml"/>
  <Override PartName="/xl/revisions/revisionLog115.xml" ContentType="application/vnd.openxmlformats-officedocument.spreadsheetml.revisionLog+xml"/>
  <Override PartName="/xl/revisions/revisionLog8.xml" ContentType="application/vnd.openxmlformats-officedocument.spreadsheetml.revisionLog+xml"/>
  <Override PartName="/xl/revisions/revisionLog45.xml" ContentType="application/vnd.openxmlformats-officedocument.spreadsheetml.revisionLog+xml"/>
  <Override PartName="/xl/revisions/revisionLog71.xml" ContentType="application/vnd.openxmlformats-officedocument.spreadsheetml.revisionLog+xml"/>
  <Override PartName="/xl/revisions/revisionLog29.xml" ContentType="application/vnd.openxmlformats-officedocument.spreadsheetml.revisionLog+xml"/>
  <Override PartName="/xl/revisions/revisionLog50.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3.xml" ContentType="application/vnd.openxmlformats-officedocument.spreadsheetml.revisionLog+xml"/>
  <Override PartName="/xl/revisions/revisionLog103.xml" ContentType="application/vnd.openxmlformats-officedocument.spreadsheetml.revisionLog+xml"/>
  <Override PartName="/xl/revisions/revisionLog82.xml" ContentType="application/vnd.openxmlformats-officedocument.spreadsheetml.revisionLog+xml"/>
  <Override PartName="/xl/revisions/revisionLog110.xml" ContentType="application/vnd.openxmlformats-officedocument.spreadsheetml.revisionLog+xml"/>
  <Override PartName="/xl/revisions/revisionLog100.xml" ContentType="application/vnd.openxmlformats-officedocument.spreadsheetml.revisionLog+xml"/>
  <Override PartName="/xl/revisions/revisionLog95.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3.xml" ContentType="application/vnd.openxmlformats-officedocument.spreadsheetml.revisionLog+xml"/>
  <Override PartName="/xl/revisions/revisionLog105.xml" ContentType="application/vnd.openxmlformats-officedocument.spreadsheetml.revisionLog+xml"/>
  <Override PartName="/xl/revisions/revisionLog118.xml" ContentType="application/vnd.openxmlformats-officedocument.spreadsheetml.revisionLog+xml"/>
  <Override PartName="/xl/revisions/revisionLog3.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61.xml" ContentType="application/vnd.openxmlformats-officedocument.spreadsheetml.revisionLog+xml"/>
  <Override PartName="/xl/revisions/revisionLog69.xml" ContentType="application/vnd.openxmlformats-officedocument.spreadsheetml.revisionLog+xml"/>
  <Override PartName="/xl/revisions/revisionLog48.xml" ContentType="application/vnd.openxmlformats-officedocument.spreadsheetml.revisionLog+xml"/>
  <Override PartName="/xl/revisions/revisionLog27.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98.xml" ContentType="application/vnd.openxmlformats-officedocument.spreadsheetml.revisionLog+xml"/>
  <Override PartName="/xl/revisions/revisionLog93.xml" ContentType="application/vnd.openxmlformats-officedocument.spreadsheetml.revisionLog+xml"/>
  <Override PartName="/xl/revisions/revisionLog72.xml" ContentType="application/vnd.openxmlformats-officedocument.spreadsheetml.revisionLog+xml"/>
  <Override PartName="/xl/revisions/revisionLog121.xml" ContentType="application/vnd.openxmlformats-officedocument.spreadsheetml.revisionLog+xml"/>
  <Override PartName="/xl/revisions/revisionLog6.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90.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113.xml" ContentType="application/vnd.openxmlformats-officedocument.spreadsheetml.revisionLog+xml"/>
  <Override PartName="/xl/revisions/revisionLog116.xml" ContentType="application/vnd.openxmlformats-officedocument.spreadsheetml.revisionLog+xml"/>
  <Override PartName="/xl/revisions/revisionLog108.xml" ContentType="application/vnd.openxmlformats-officedocument.spreadsheetml.revisionLog+xml"/>
  <Override PartName="/xl/revisions/revisionLog9.xml" ContentType="application/vnd.openxmlformats-officedocument.spreadsheetml.revisionLog+xml"/>
  <Override PartName="/xl/revisions/revisionLog51.xml" ContentType="application/vnd.openxmlformats-officedocument.spreadsheetml.revisionLog+xml"/>
  <Override PartName="/xl/revisions/revisionLog30.xml" ContentType="application/vnd.openxmlformats-officedocument.spreadsheetml.revisionLog+xml"/>
  <Override PartName="/xl/revisions/revisionLog59.xml" ContentType="application/vnd.openxmlformats-officedocument.spreadsheetml.revisionLog+xml"/>
  <Override PartName="/xl/revisions/revisionLog38.xml" ContentType="application/vnd.openxmlformats-officedocument.spreadsheetml.revisionLog+xml"/>
  <Override PartName="/xl/revisions/revisionLog1.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88.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14.xml" ContentType="application/vnd.openxmlformats-officedocument.spreadsheetml.revisionLog+xml"/>
  <Override PartName="/xl/revisions/revisionLog111.xml" ContentType="application/vnd.openxmlformats-officedocument.spreadsheetml.revisionLog+xml"/>
  <Override PartName="/xl/revisions/revisionLog101.xml" ContentType="application/vnd.openxmlformats-officedocument.spreadsheetml.revisionLog+xml"/>
  <Override PartName="/xl/revisions/revisionLog96.xml" ContentType="application/vnd.openxmlformats-officedocument.spreadsheetml.revisionLog+xml"/>
  <Override PartName="/xl/revisions/revisionLog33.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80.xml" ContentType="application/vnd.openxmlformats-officedocument.spreadsheetml.revisionLog+xml"/>
  <Override PartName="/xl/revisions/revisionLog104.xml" ContentType="application/vnd.openxmlformats-officedocument.spreadsheetml.revisionLog+xml"/>
  <Override PartName="/xl/revisions/revisionLog106.xml" ContentType="application/vnd.openxmlformats-officedocument.spreadsheetml.revisionLog+xml"/>
  <Override PartName="/xl/revisions/revisionLog119.xml" ContentType="application/vnd.openxmlformats-officedocument.spreadsheetml.revisionLog+xml"/>
  <Override PartName="/xl/revisions/revisionLog4.xml" ContentType="application/vnd.openxmlformats-officedocument.spreadsheetml.revisionLog+xml"/>
  <Override PartName="/xl/revisions/revisionLog41.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78.xml" ContentType="application/vnd.openxmlformats-officedocument.spreadsheetml.revisionLog+xml"/>
  <Override PartName="/xl/revisions/revisionLog99.xml" ContentType="application/vnd.openxmlformats-officedocument.spreadsheetml.revisionLog+xml"/>
  <Override PartName="/xl/revisions/revisionLog52.xml" ContentType="application/vnd.openxmlformats-officedocument.spreadsheetml.revisionLog+xml"/>
  <Override PartName="/xl/revisions/revisionLog7.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65.xml" ContentType="application/vnd.openxmlformats-officedocument.spreadsheetml.revisionLog+xml"/>
  <Override PartName="/xl/revisions/revisionLog70.xml" ContentType="application/vnd.openxmlformats-officedocument.spreadsheetml.revisionLog+xml"/>
  <Override PartName="/xl/revisions/revisionLog86.xml" ContentType="application/vnd.openxmlformats-officedocument.spreadsheetml.revisionLog+xml"/>
  <Override PartName="/xl/revisions/revisionLog91.xml" ContentType="application/vnd.openxmlformats-officedocument.spreadsheetml.revisionLog+xml"/>
  <Override PartName="/xl/revisions/revisionLog114.xml" ContentType="application/vnd.openxmlformats-officedocument.spreadsheetml.revisionLog+xml"/>
  <Override PartName="/xl/revisions/revisionLog73.xml" ContentType="application/vnd.openxmlformats-officedocument.spreadsheetml.revisionLog+xml"/>
  <Override PartName="/xl/revisions/revisionLog94.xml" ContentType="application/vnd.openxmlformats-officedocument.spreadsheetml.revisionLog+xml"/>
  <Override PartName="/xl/revisions/revisionLog117.xml" ContentType="application/vnd.openxmlformats-officedocument.spreadsheetml.revisionLog+xml"/>
  <Override PartName="/xl/revisions/revisionLog122.xml" ContentType="application/vnd.openxmlformats-officedocument.spreadsheetml.revisionLog+xml"/>
  <Override PartName="/xl/revisions/revisionLog102.xml" ContentType="application/vnd.openxmlformats-officedocument.spreadsheetml.revisionLog+xml"/>
  <Override PartName="/xl/revisions/revisionLog12.xml" ContentType="application/vnd.openxmlformats-officedocument.spreadsheetml.revisionLog+xml"/>
  <Override PartName="/xl/revisions/revisionLog109.xml" ContentType="application/vnd.openxmlformats-officedocument.spreadsheetml.revisionLog+xml"/>
  <Override PartName="/xl/revisions/revisionLog31.xml" ContentType="application/vnd.openxmlformats-officedocument.spreadsheetml.revisionLog+xml"/>
  <Override PartName="/xl/revisions/revisionLog2.xml" ContentType="application/vnd.openxmlformats-officedocument.spreadsheetml.revisionLog+xml"/>
  <Override PartName="/xl/revisions/revisionLog26.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42.xml" ContentType="application/vnd.openxmlformats-officedocument.spreadsheetml.revisionLog+xml"/>
  <Override PartName="/xl/revisions/revisionLog15.xml" ContentType="application/vnd.openxmlformats-officedocument.spreadsheetml.revisionLog+xml"/>
  <Override PartName="/xl/revisions/revisionLog81.xml" ContentType="application/vnd.openxmlformats-officedocument.spreadsheetml.revisionLog+xml"/>
  <Override PartName="/xl/revisions/revisionLog76.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84.xml" ContentType="application/vnd.openxmlformats-officedocument.spreadsheetml.revisionLog+xml"/>
  <Override PartName="/xl/revisions/revisionLog63.xml" ContentType="application/vnd.openxmlformats-officedocument.spreadsheetml.revisionLog+xml"/>
  <Override PartName="/xl/revisions/revisionLog10.xml" ContentType="application/vnd.openxmlformats-officedocument.spreadsheetml.revisionLog+xml"/>
  <Override PartName="/xl/revisions/revisionLog107.xml" ContentType="application/vnd.openxmlformats-officedocument.spreadsheetml.revisionLog+xml"/>
  <Override PartName="/xl/revisions/revisionLog112.xml" ContentType="application/vnd.openxmlformats-officedocument.spreadsheetml.revisionLog+xml"/>
  <Override PartName="/xl/revisions/revisionLog5.xml" ContentType="application/vnd.openxmlformats-officedocument.spreadsheetml.revisionLog+xml"/>
  <Override PartName="/xl/revisions/revisionLog79.xml" ContentType="application/vnd.openxmlformats-officedocument.spreadsheetml.revisionLog+xml"/>
  <Override PartName="/xl/revisions/revisionLog58.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Revision="1"/>
  <bookViews>
    <workbookView xWindow="0" yWindow="0" windowWidth="19200" windowHeight="11460" tabRatio="518"/>
  </bookViews>
  <sheets>
    <sheet name="на 01.06.2018" sheetId="1" r:id="rId1"/>
  </sheets>
  <definedNames>
    <definedName name="_xlnm._FilterDatabase" localSheetId="0" hidden="1">'на 01.06.2018'!$A$7:$J$397</definedName>
    <definedName name="Z_0005951B_56A8_4F75_9731_3C8A24CD1AB5_.wvu.FilterData" localSheetId="0" hidden="1">'на 01.06.2018'!$A$7:$J$397</definedName>
    <definedName name="Z_0217F586_7BE2_4803_B88F_1646729DF76E_.wvu.FilterData" localSheetId="0" hidden="1">'на 01.06.2018'!$A$7:$J$397</definedName>
    <definedName name="Z_02D2F435_66DA_468E_987B_F2AECDDD4E3B_.wvu.FilterData" localSheetId="0" hidden="1">'на 01.06.2018'!$A$7:$J$397</definedName>
    <definedName name="Z_040F7A53_882C_426B_A971_3BA4E7F819F6_.wvu.FilterData" localSheetId="0" hidden="1">'на 01.06.2018'!$A$7:$H$139</definedName>
    <definedName name="Z_056CFCF2_1D67_47C0_BE8C_D1F7ABB1120B_.wvu.FilterData" localSheetId="0" hidden="1">'на 01.06.2018'!$A$7:$J$397</definedName>
    <definedName name="Z_05716ABD_418C_4DA4_AC8A_C2D9BFCD057A_.wvu.FilterData" localSheetId="0" hidden="1">'на 01.06.2018'!$A$7:$J$397</definedName>
    <definedName name="Z_05C1E2BB_B583_44DD_A8AC_FBF87A053735_.wvu.FilterData" localSheetId="0" hidden="1">'на 01.06.2018'!$A$7:$H$139</definedName>
    <definedName name="Z_05C9DD0B_EBEE_40E7_A642_8B2CDCC810BA_.wvu.FilterData" localSheetId="0" hidden="1">'на 01.06.2018'!$A$7:$H$139</definedName>
    <definedName name="Z_0623BA59_06E0_47C4_A9E0_EFF8949456C2_.wvu.FilterData" localSheetId="0" hidden="1">'на 01.06.2018'!$A$7:$H$139</definedName>
    <definedName name="Z_0644E522_2545_474C_824A_2ED6C2798897_.wvu.FilterData" localSheetId="0" hidden="1">'на 01.06.2018'!$A$7:$J$397</definedName>
    <definedName name="Z_06ECB70F_782C_4925_AAED_43BDE49D6216_.wvu.FilterData" localSheetId="0" hidden="1">'на 01.06.2018'!$A$7:$J$397</definedName>
    <definedName name="Z_071188D9_4773_41E2_8227_482316F94E22_.wvu.FilterData" localSheetId="0" hidden="1">'на 01.06.2018'!$A$7:$J$397</definedName>
    <definedName name="Z_076157D9_97A7_4D47_8780_D3B408E54324_.wvu.FilterData" localSheetId="0" hidden="1">'на 01.06.2018'!$A$7:$J$397</definedName>
    <definedName name="Z_079216EF_F396_45DE_93AA_DF26C49F532F_.wvu.FilterData" localSheetId="0" hidden="1">'на 01.06.2018'!$A$7:$H$139</definedName>
    <definedName name="Z_0796BB39_B763_4CFE_9C89_197614BDD8D2_.wvu.FilterData" localSheetId="0" hidden="1">'на 01.06.2018'!$A$7:$J$397</definedName>
    <definedName name="Z_081D092E_BCFD_434D_99DD_F262EBF81A7D_.wvu.FilterData" localSheetId="0" hidden="1">'на 01.06.2018'!$A$7:$H$139</definedName>
    <definedName name="Z_081D1E71_FAB1_490F_8347_4363E467A6B8_.wvu.FilterData" localSheetId="0" hidden="1">'на 01.06.2018'!$A$7:$J$397</definedName>
    <definedName name="Z_09665491_2447_4ACE_847B_4452B60F2DF2_.wvu.FilterData" localSheetId="0" hidden="1">'на 01.06.2018'!$A$7:$J$397</definedName>
    <definedName name="Z_09EDEF91_2CA5_4F56_B67B_9D290C461670_.wvu.FilterData" localSheetId="0" hidden="1">'на 01.06.2018'!$A$7:$H$139</definedName>
    <definedName name="Z_09F9F792_37D5_476B_BEEE_67E9106F48F0_.wvu.FilterData" localSheetId="0" hidden="1">'на 01.06.2018'!$A$7:$J$397</definedName>
    <definedName name="Z_0A10B2C2_8811_4514_A02D_EDC7436B6D07_.wvu.FilterData" localSheetId="0" hidden="1">'на 01.06.2018'!$A$7:$J$397</definedName>
    <definedName name="Z_0AA70BDA_573F_4BEC_A548_CA5C4475BFE7_.wvu.FilterData" localSheetId="0" hidden="1">'на 01.06.2018'!$A$7:$J$397</definedName>
    <definedName name="Z_0AC3FA68_E0C8_4657_AD81_AF6345EA501C_.wvu.FilterData" localSheetId="0" hidden="1">'на 01.06.2018'!$A$7:$H$139</definedName>
    <definedName name="Z_0B579593_C56D_4394_91C1_F024BBE56EB1_.wvu.FilterData" localSheetId="0" hidden="1">'на 01.06.2018'!$A$7:$H$139</definedName>
    <definedName name="Z_0BC55D76_817D_4871_ADFD_780685E85798_.wvu.FilterData" localSheetId="0" hidden="1">'на 01.06.2018'!$A$7:$J$397</definedName>
    <definedName name="Z_0C6B39CB_8BE2_4437_B7EF_2B863FB64A7A_.wvu.FilterData" localSheetId="0" hidden="1">'на 01.06.2018'!$A$7:$H$139</definedName>
    <definedName name="Z_0C80C604_218C_428E_8C68_64D1AFDB22E0_.wvu.FilterData" localSheetId="0" hidden="1">'на 01.06.2018'!$A$7:$J$397</definedName>
    <definedName name="Z_0C81132D_0EFB_424B_A2C0_D694846C9416_.wvu.FilterData" localSheetId="0" hidden="1">'на 01.06.2018'!$A$7:$J$397</definedName>
    <definedName name="Z_0C8C20D3_1DCE_4FE1_95B1_F35D8D398254_.wvu.FilterData" localSheetId="0" hidden="1">'на 01.06.2018'!$A$7:$H$139</definedName>
    <definedName name="Z_0CC9441C_88E9_46D0_951D_A49C84EDA8CE_.wvu.FilterData" localSheetId="0" hidden="1">'на 01.06.2018'!$A$7:$J$397</definedName>
    <definedName name="Z_0CCCFAED_79CE_4449_BC23_D60C794B65C2_.wvu.FilterData" localSheetId="0" hidden="1">'на 01.06.2018'!$A$7:$J$397</definedName>
    <definedName name="Z_0CCCFAED_79CE_4449_BC23_D60C794B65C2_.wvu.PrintArea" localSheetId="0" hidden="1">'на 01.06.2018'!$A$1:$J$194</definedName>
    <definedName name="Z_0CCCFAED_79CE_4449_BC23_D60C794B65C2_.wvu.PrintTitles" localSheetId="0" hidden="1">'на 01.06.2018'!$5:$8</definedName>
    <definedName name="Z_0CF3E93E_60F6_45C8_AD33_C2CE08831546_.wvu.FilterData" localSheetId="0" hidden="1">'на 01.06.2018'!$A$7:$H$139</definedName>
    <definedName name="Z_0D69C398_7947_4D78_B1FE_A2A25AB79E10_.wvu.FilterData" localSheetId="0" hidden="1">'на 01.06.2018'!$A$7:$J$397</definedName>
    <definedName name="Z_0D7F5190_D20E_42FD_AD77_53CB309C7272_.wvu.FilterData" localSheetId="0" hidden="1">'на 01.06.2018'!$A$7:$H$139</definedName>
    <definedName name="Z_0E67843B_6B59_48DA_8F29_8BAD133298E1_.wvu.FilterData" localSheetId="0" hidden="1">'на 01.06.2018'!$A$7:$J$397</definedName>
    <definedName name="Z_0E6786D8_AC3A_48D5_9AD7_4E7485DB6D9C_.wvu.FilterData" localSheetId="0" hidden="1">'на 01.06.2018'!$A$7:$H$139</definedName>
    <definedName name="Z_105D23B5_3830_4B2C_A4D4_FBFBD3BEFB9C_.wvu.FilterData" localSheetId="0" hidden="1">'на 01.06.2018'!$A$7:$H$139</definedName>
    <definedName name="Z_113A0779_204C_451B_8401_73E507046130_.wvu.FilterData" localSheetId="0" hidden="1">'на 01.06.2018'!$A$7:$J$397</definedName>
    <definedName name="Z_119EECA6_2DA1_40F6_BD98_65D18CFC0359_.wvu.FilterData" localSheetId="0" hidden="1">'на 01.06.2018'!$A$7:$J$397</definedName>
    <definedName name="Z_11B0FA8E_E0BF_44A4_A141_D0892BF4BA78_.wvu.FilterData" localSheetId="0" hidden="1">'на 01.06.2018'!$A$7:$J$397</definedName>
    <definedName name="Z_11EBBD1F_0821_4763_A781_80F95B559C64_.wvu.FilterData" localSheetId="0" hidden="1">'на 01.06.2018'!$A$7:$J$397</definedName>
    <definedName name="Z_12397037_6208_4B36_BC95_11438284A9DE_.wvu.FilterData" localSheetId="0" hidden="1">'на 01.06.2018'!$A$7:$H$139</definedName>
    <definedName name="Z_12C2408D_275D_4295_8823_146036CCAF72_.wvu.FilterData" localSheetId="0" hidden="1">'на 01.06.2018'!$A$7:$J$397</definedName>
    <definedName name="Z_130C16AD_E930_4810_BDF0_A6DD3A87B8D5_.wvu.FilterData" localSheetId="0" hidden="1">'на 01.06.2018'!$A$7:$J$397</definedName>
    <definedName name="Z_1315266B_953C_4E7F_B538_74B6DF400647_.wvu.FilterData" localSheetId="0" hidden="1">'на 01.06.2018'!$A$7:$H$139</definedName>
    <definedName name="Z_132984D2_035C_4C6F_8087_28C1188A76E6_.wvu.FilterData" localSheetId="0" hidden="1">'на 01.06.2018'!$A$7:$J$397</definedName>
    <definedName name="Z_13A75724_7658_4A80_9239_F37E0BC75B64_.wvu.FilterData" localSheetId="0" hidden="1">'на 01.06.2018'!$A$7:$J$397</definedName>
    <definedName name="Z_13BE7114_35DF_4699_8779_61985C68F6C3_.wvu.FilterData" localSheetId="0" hidden="1">'на 01.06.2018'!$A$7:$J$397</definedName>
    <definedName name="Z_13BE7114_35DF_4699_8779_61985C68F6C3_.wvu.PrintArea" localSheetId="0" hidden="1">'на 01.06.2018'!$A$1:$J$196</definedName>
    <definedName name="Z_13BE7114_35DF_4699_8779_61985C68F6C3_.wvu.PrintTitles" localSheetId="0" hidden="1">'на 01.06.2018'!$5:$8</definedName>
    <definedName name="Z_13E7ADA2_058C_4412_9AEA_31547694DD5C_.wvu.FilterData" localSheetId="0" hidden="1">'на 01.06.2018'!$A$7:$H$139</definedName>
    <definedName name="Z_1474826F_81A7_45CE_9E32_539008BC6006_.wvu.FilterData" localSheetId="0" hidden="1">'на 01.06.2018'!$A$7:$J$397</definedName>
    <definedName name="Z_148D8FAA_3DC1_4430_9D42_1AFD9B8B331B_.wvu.FilterData" localSheetId="0" hidden="1">'на 01.06.2018'!$A$7:$J$397</definedName>
    <definedName name="Z_1539101F_31E9_4994_A34D_436B2BB1B73C_.wvu.FilterData" localSheetId="0" hidden="1">'на 01.06.2018'!$A$7:$J$397</definedName>
    <definedName name="Z_158130B9_9537_4E7D_AC4C_ED389C9B13A6_.wvu.FilterData" localSheetId="0" hidden="1">'на 01.06.2018'!$A$7:$J$397</definedName>
    <definedName name="Z_15AF9AFF_36E4_41C3_A9EA_A83C0A87FA00_.wvu.FilterData" localSheetId="0" hidden="1">'на 01.06.2018'!$A$7:$J$397</definedName>
    <definedName name="Z_1611C1BA_C4E2_40AE_8F45_3BEDE164E518_.wvu.FilterData" localSheetId="0" hidden="1">'на 01.06.2018'!$A$7:$J$397</definedName>
    <definedName name="Z_16533C21_4A9A_450C_8A94_553B88C3A9CF_.wvu.FilterData" localSheetId="0" hidden="1">'на 01.06.2018'!$A$7:$H$139</definedName>
    <definedName name="Z_1682CF4C_6BE2_4E45_A613_382D117E51BF_.wvu.FilterData" localSheetId="0" hidden="1">'на 01.06.2018'!$A$7:$J$397</definedName>
    <definedName name="Z_168FD5D4_D13B_47B9_8E56_61C627E3620F_.wvu.FilterData" localSheetId="0" hidden="1">'на 01.06.2018'!$A$7:$H$139</definedName>
    <definedName name="Z_169B516E_654F_469D_A8A0_69AB59FA498D_.wvu.FilterData" localSheetId="0" hidden="1">'на 01.06.2018'!$A$7:$J$397</definedName>
    <definedName name="Z_176FBEC7_B2AF_4702_A894_382F81F9ECF6_.wvu.FilterData" localSheetId="0" hidden="1">'на 01.06.2018'!$A$7:$H$139</definedName>
    <definedName name="Z_17AC66D0_E8BD_44BA_92AB_131AEC3E5A62_.wvu.FilterData" localSheetId="0" hidden="1">'на 01.06.2018'!$A$7:$J$397</definedName>
    <definedName name="Z_17AEC02B_67B1_483A_97D2_C1C6DFD21518_.wvu.FilterData" localSheetId="0" hidden="1">'на 01.06.2018'!$A$7:$J$397</definedName>
    <definedName name="Z_1902C2E4_C521_44EB_B934_0EBD6E871DD8_.wvu.FilterData" localSheetId="0" hidden="1">'на 01.06.2018'!$A$7:$J$397</definedName>
    <definedName name="Z_191D2631_8F19_4FC0_96A1_F397D331A068_.wvu.FilterData" localSheetId="0" hidden="1">'на 01.06.2018'!$A$7:$J$397</definedName>
    <definedName name="Z_19510E6E_7565_4AC2_BCB4_A345501456B6_.wvu.FilterData" localSheetId="0" hidden="1">'на 01.06.2018'!$A$7:$H$139</definedName>
    <definedName name="Z_19A4AADC_FDEE_45BB_8FEE_0F5508EFB8E2_.wvu.FilterData" localSheetId="0" hidden="1">'на 01.06.2018'!$A$7:$J$397</definedName>
    <definedName name="Z_19B34FC3_E683_4280_90EE_7791220AE682_.wvu.FilterData" localSheetId="0" hidden="1">'на 01.06.2018'!$A$7:$J$397</definedName>
    <definedName name="Z_19E5B318_3123_4687_A10B_72F3BDA9A599_.wvu.FilterData" localSheetId="0" hidden="1">'на 01.06.2018'!$A$7:$J$397</definedName>
    <definedName name="Z_1ADD4354_436F_41C7_AFD6_B73FA2D9BC20_.wvu.FilterData" localSheetId="0" hidden="1">'на 01.06.2018'!$A$7:$J$397</definedName>
    <definedName name="Z_1B413C41_F5DB_4793_803B_D278F6A0BE2C_.wvu.FilterData" localSheetId="0" hidden="1">'на 01.06.2018'!$A$7:$J$397</definedName>
    <definedName name="Z_1B943BCB_9609_428B_963E_E25F01748D7C_.wvu.FilterData" localSheetId="0" hidden="1">'на 01.06.2018'!$A$7:$J$397</definedName>
    <definedName name="Z_1BA0A829_1467_4894_A294_9BFD1EA8F94D_.wvu.FilterData" localSheetId="0" hidden="1">'на 01.06.2018'!$A$7:$J$397</definedName>
    <definedName name="Z_1C384A54_E3F0_4C1E_862E_6CD9154B364F_.wvu.FilterData" localSheetId="0" hidden="1">'на 01.06.2018'!$A$7:$J$397</definedName>
    <definedName name="Z_1C3DF549_BEC3_47F7_8F0B_A96D42597ECF_.wvu.FilterData" localSheetId="0" hidden="1">'на 01.06.2018'!$A$7:$H$139</definedName>
    <definedName name="Z_1C681B2A_8932_44D9_BF50_EA5DBCC10436_.wvu.FilterData" localSheetId="0" hidden="1">'на 01.06.2018'!$A$7:$H$139</definedName>
    <definedName name="Z_1CB0764B_554D_4C09_98DC_8DED9FC27F03_.wvu.FilterData" localSheetId="0" hidden="1">'на 01.06.2018'!$A$7:$J$397</definedName>
    <definedName name="Z_1CB5C523_AFA5_43A8_9C28_9F12CFE5BE65_.wvu.FilterData" localSheetId="0" hidden="1">'на 01.06.2018'!$A$7:$J$397</definedName>
    <definedName name="Z_1CEF9102_6C60_416B_8820_19DA6CA2FF8F_.wvu.FilterData" localSheetId="0" hidden="1">'на 01.06.2018'!$A$7:$J$397</definedName>
    <definedName name="Z_1D2C2901_70D8_494F_B885_AA5F7F9A1D2E_.wvu.FilterData" localSheetId="0" hidden="1">'на 01.06.2018'!$A$7:$J$397</definedName>
    <definedName name="Z_1D546444_6D70_47F2_86F2_EDA85896BE29_.wvu.FilterData" localSheetId="0" hidden="1">'на 01.06.2018'!$A$7:$J$397</definedName>
    <definedName name="Z_1F274A4D_4DCC_44CA_A1BD_90B7EE180486_.wvu.FilterData" localSheetId="0" hidden="1">'на 01.06.2018'!$A$7:$H$139</definedName>
    <definedName name="Z_1F6B5B08_FAE9_43CF_A27B_EE7ACD6D4DF6_.wvu.FilterData" localSheetId="0" hidden="1">'на 01.06.2018'!$A$7:$J$397</definedName>
    <definedName name="Z_1F885BC0_FA2D_45E9_BC66_C7BA68F6529B_.wvu.FilterData" localSheetId="0" hidden="1">'на 01.06.2018'!$A$7:$J$397</definedName>
    <definedName name="Z_1FF678B1_7F2B_4362_81E7_D3C79ED64B95_.wvu.FilterData" localSheetId="0" hidden="1">'на 01.06.2018'!$A$7:$H$139</definedName>
    <definedName name="Z_20461DED_BCEE_4284_A6DA_6F07C40C8239_.wvu.FilterData" localSheetId="0" hidden="1">'на 01.06.2018'!$A$7:$J$397</definedName>
    <definedName name="Z_20A3EB12_07C5_4317_9D11_7C0131FF1F02_.wvu.FilterData" localSheetId="0" hidden="1">'на 01.06.2018'!$A$7:$J$397</definedName>
    <definedName name="Z_216AEA56_C079_4104_83C7_B22F3C2C4895_.wvu.FilterData" localSheetId="0" hidden="1">'на 01.06.2018'!$A$7:$H$139</definedName>
    <definedName name="Z_2181C7D4_AA52_40AC_A808_5D532F9A4DB9_.wvu.FilterData" localSheetId="0" hidden="1">'на 01.06.2018'!$A$7:$H$139</definedName>
    <definedName name="Z_222CB208_6EE7_4ACF_9056_A80606B8DEAE_.wvu.FilterData" localSheetId="0" hidden="1">'на 01.06.2018'!$A$7:$J$397</definedName>
    <definedName name="Z_22A3361C_6866_4206_B8FA_E848438D95B8_.wvu.FilterData" localSheetId="0" hidden="1">'на 01.06.2018'!$A$7:$H$139</definedName>
    <definedName name="Z_23D71F5A_A534_4F07_942A_44ED3D76C570_.wvu.FilterData" localSheetId="0" hidden="1">'на 01.06.2018'!$A$7:$J$397</definedName>
    <definedName name="Z_246D425F_E7DE_4F74_93E1_1CA6487BB7AF_.wvu.FilterData" localSheetId="0" hidden="1">'на 01.06.2018'!$A$7:$J$397</definedName>
    <definedName name="Z_24860D1B_9CB0_4DBB_9F9A_A7B23A9FBD9E_.wvu.FilterData" localSheetId="0" hidden="1">'на 01.06.2018'!$A$7:$J$397</definedName>
    <definedName name="Z_24D1D1DF_90B3_41D1_82E1_05DE887CC58D_.wvu.FilterData" localSheetId="0" hidden="1">'на 01.06.2018'!$A$7:$H$139</definedName>
    <definedName name="Z_24E5C1BC_322C_4FEF_B964_F0DCC04482C1_.wvu.Cols" localSheetId="0" hidden="1">'на 01.06.2018'!#REF!,'на 01.06.2018'!#REF!</definedName>
    <definedName name="Z_24E5C1BC_322C_4FEF_B964_F0DCC04482C1_.wvu.FilterData" localSheetId="0" hidden="1">'на 01.06.2018'!$A$7:$H$139</definedName>
    <definedName name="Z_24E5C1BC_322C_4FEF_B964_F0DCC04482C1_.wvu.Rows" localSheetId="0" hidden="1">'на 01.06.2018'!#REF!</definedName>
    <definedName name="Z_25DD804F_4FCB_49C0_B290_F226E6C8FC4D_.wvu.FilterData" localSheetId="0" hidden="1">'на 01.06.2018'!$A$7:$J$397</definedName>
    <definedName name="Z_25F305AA_6420_44FE_A658_6597DFDEDA7F_.wvu.FilterData" localSheetId="0" hidden="1">'на 01.06.2018'!$A$7:$J$397</definedName>
    <definedName name="Z_26390C63_E690_4CD6_B911_4F7F9CCE06AD_.wvu.FilterData" localSheetId="0" hidden="1">'на 01.06.2018'!$A$7:$J$397</definedName>
    <definedName name="Z_2647282E_5B25_4148_AAD9_72AB0A3F24C4_.wvu.FilterData" localSheetId="0" hidden="1">'на 01.06.2018'!$A$3:$K$194</definedName>
    <definedName name="Z_26E7CD7D_71FD_4075_B268_E6444384CE7D_.wvu.FilterData" localSheetId="0" hidden="1">'на 01.06.2018'!$A$7:$H$139</definedName>
    <definedName name="Z_271A6422_0558_45A4_90D0_4FBBFA0C466A_.wvu.FilterData" localSheetId="0" hidden="1">'на 01.06.2018'!$A$7:$J$397</definedName>
    <definedName name="Z_2751B79E_F60F_449F_9B1A_ED01F0EE4A3F_.wvu.FilterData" localSheetId="0" hidden="1">'на 01.06.2018'!$A$7:$J$397</definedName>
    <definedName name="Z_28008BE5_0693_468D_890E_2AE562EDDFCA_.wvu.FilterData" localSheetId="0" hidden="1">'на 01.06.2018'!$A$7:$H$139</definedName>
    <definedName name="Z_282F013D_E5B1_4C17_8727_7949891CEFC8_.wvu.FilterData" localSheetId="0" hidden="1">'на 01.06.2018'!$A$7:$J$397</definedName>
    <definedName name="Z_2932A736_9A81_4C2B_931E_457899534006_.wvu.FilterData" localSheetId="0" hidden="1">'на 01.06.2018'!$A$7:$J$397</definedName>
    <definedName name="Z_29A3F31E_AA0E_4520_83F3_6EDE69E47FB4_.wvu.FilterData" localSheetId="0" hidden="1">'на 01.06.2018'!$A$7:$J$397</definedName>
    <definedName name="Z_29D1C55E_0AE0_4CA9_A4C9_F358DEE7E9AD_.wvu.FilterData" localSheetId="0" hidden="1">'на 01.06.2018'!$A$7:$J$397</definedName>
    <definedName name="Z_2A075779_EE89_4995_9517_DAD5135FF513_.wvu.FilterData" localSheetId="0" hidden="1">'на 01.06.2018'!$A$7:$J$397</definedName>
    <definedName name="Z_2A9D3288_FE38_46DD_A0BD_6FD4437B54BF_.wvu.FilterData" localSheetId="0" hidden="1">'на 01.06.2018'!$A$7:$J$397</definedName>
    <definedName name="Z_2B4EF399_1F78_4650_9196_70339D27DB54_.wvu.FilterData" localSheetId="0" hidden="1">'на 01.06.2018'!$A$7:$J$397</definedName>
    <definedName name="Z_2B67E997_66AF_4883_9EE5_9876648FDDE9_.wvu.FilterData" localSheetId="0" hidden="1">'на 01.06.2018'!$A$7:$J$397</definedName>
    <definedName name="Z_2B6BAC9D_8ECF_4B5C_AEA7_CCE1C0524E55_.wvu.FilterData" localSheetId="0" hidden="1">'на 01.06.2018'!$A$7:$J$397</definedName>
    <definedName name="Z_2C029299_5EEC_4151_A9E2_241D31E08692_.wvu.FilterData" localSheetId="0" hidden="1">'на 01.06.2018'!$A$7:$J$397</definedName>
    <definedName name="Z_2C43A648_766E_499E_95B2_EA6F7EA791D4_.wvu.FilterData" localSheetId="0" hidden="1">'на 01.06.2018'!$A$7:$J$397</definedName>
    <definedName name="Z_2C47EAD7_6B0B_40AB_9599_0BF3302E35F1_.wvu.FilterData" localSheetId="0" hidden="1">'на 01.06.2018'!$A$7:$H$139</definedName>
    <definedName name="Z_2CD18B03_71F5_4B8A_8C6C_592F5A66335B_.wvu.FilterData" localSheetId="0" hidden="1">'на 01.06.2018'!$A$7:$J$397</definedName>
    <definedName name="Z_2D011736_53B8_48A8_8C2E_71DD995F6546_.wvu.FilterData" localSheetId="0" hidden="1">'на 01.06.2018'!$A$7:$J$397</definedName>
    <definedName name="Z_2D540280_F40F_4530_A32A_1FF2E78E7147_.wvu.FilterData" localSheetId="0" hidden="1">'на 01.06.2018'!$A$7:$J$397</definedName>
    <definedName name="Z_2D918A37_6905_4BEF_BC3A_DA45E968DAC3_.wvu.FilterData" localSheetId="0" hidden="1">'на 01.06.2018'!$A$7:$H$139</definedName>
    <definedName name="Z_2DF88C31_E5A0_4DFE_877D_5A31D3992603_.wvu.Rows" localSheetId="0" hidden="1">'на 01.06.2018'!#REF!,'на 01.06.2018'!#REF!,'на 01.06.2018'!#REF!,'на 01.06.2018'!#REF!,'на 01.06.2018'!#REF!,'на 01.06.2018'!#REF!,'на 01.06.2018'!#REF!,'на 01.06.2018'!#REF!,'на 01.06.2018'!#REF!,'на 01.06.2018'!#REF!,'на 01.06.2018'!#REF!</definedName>
    <definedName name="Z_2F3BAFC5_8792_4BC0_833F_5CB9ACB14A14_.wvu.FilterData" localSheetId="0" hidden="1">'на 01.06.2018'!$A$7:$H$139</definedName>
    <definedName name="Z_2F3DE7DB_1DEA_4A0C_88EC_B05C9EEC768F_.wvu.FilterData" localSheetId="0" hidden="1">'на 01.06.2018'!$A$7:$J$397</definedName>
    <definedName name="Z_2F72C4E3_E946_4870_A59B_C47D17A3E8B0_.wvu.FilterData" localSheetId="0" hidden="1">'на 01.06.2018'!$A$7:$J$397</definedName>
    <definedName name="Z_2F7AC811_CA37_46E3_866E_6E10DF43054A_.wvu.FilterData" localSheetId="0" hidden="1">'на 01.06.2018'!$A$7:$J$397</definedName>
    <definedName name="Z_2FAB8F10_5F5A_4B70_9158_E79B14A6565A_.wvu.FilterData" localSheetId="0" hidden="1">'на 01.06.2018'!$A$7:$J$397</definedName>
    <definedName name="Z_300D3722_BC5B_4EFC_A306_CB3461E96075_.wvu.FilterData" localSheetId="0" hidden="1">'на 01.06.2018'!$A$7:$J$397</definedName>
    <definedName name="Z_308AF0B3_EE19_4841_BBC0_915C9A7203E9_.wvu.FilterData" localSheetId="0" hidden="1">'на 01.06.2018'!$A$7:$J$397</definedName>
    <definedName name="Z_30F94082_E7C8_4DE7_AE26_19B3A4317363_.wvu.FilterData" localSheetId="0" hidden="1">'на 01.06.2018'!$A$7:$J$397</definedName>
    <definedName name="Z_315B3829_E75D_48BB_A407_88A96C0D6A4B_.wvu.FilterData" localSheetId="0" hidden="1">'на 01.06.2018'!$A$7:$J$397</definedName>
    <definedName name="Z_316B9C14_7546_49E5_A384_4190EC7682DE_.wvu.FilterData" localSheetId="0" hidden="1">'на 01.06.2018'!$A$7:$J$397</definedName>
    <definedName name="Z_31985263_3556_4B71_A26F_62706F49B320_.wvu.FilterData" localSheetId="0" hidden="1">'на 01.06.2018'!$A$7:$H$139</definedName>
    <definedName name="Z_31C5283F_7633_4B8A_ADD5_7EB245AE899F_.wvu.FilterData" localSheetId="0" hidden="1">'на 01.06.2018'!$A$7:$J$397</definedName>
    <definedName name="Z_31EABA3C_DD8D_46BF_85B1_09527EF8E816_.wvu.FilterData" localSheetId="0" hidden="1">'на 01.06.2018'!$A$7:$H$139</definedName>
    <definedName name="Z_328B1FBD_B9E0_4F8C_AA1F_438ED0F19823_.wvu.FilterData" localSheetId="0" hidden="1">'на 01.06.2018'!$A$7:$J$397</definedName>
    <definedName name="Z_32F81156_0F3B_49A8_B56D_9A01AA7C97FE_.wvu.FilterData" localSheetId="0" hidden="1">'на 01.06.2018'!$A$7:$J$397</definedName>
    <definedName name="Z_33081AFE_875F_4448_8DBB_C2288E582829_.wvu.FilterData" localSheetId="0" hidden="1">'на 01.06.2018'!$A$7:$J$397</definedName>
    <definedName name="Z_34587A22_A707_48EC_A6D8_8CA0D443CB5A_.wvu.FilterData" localSheetId="0" hidden="1">'на 01.06.2018'!$A$7:$J$397</definedName>
    <definedName name="Z_34E97F8E_B808_4C29_AFA8_24160BA8B576_.wvu.FilterData" localSheetId="0" hidden="1">'на 01.06.2018'!$A$7:$H$139</definedName>
    <definedName name="Z_354643EC_374D_4252_A3BA_624B9338CCF6_.wvu.FilterData" localSheetId="0" hidden="1">'на 01.06.2018'!$A$7:$J$397</definedName>
    <definedName name="Z_356902C5_CBA1_407E_849C_39B6CAAFCD34_.wvu.FilterData" localSheetId="0" hidden="1">'на 01.06.2018'!$A$7:$J$397</definedName>
    <definedName name="Z_356FBDD5_3775_4781_9E0A_901095CE6157_.wvu.FilterData" localSheetId="0" hidden="1">'на 01.06.2018'!$A$7:$J$397</definedName>
    <definedName name="Z_3597F15D_13FB_47E4_B2D7_0713796F1B32_.wvu.FilterData" localSheetId="0" hidden="1">'на 01.06.2018'!$A$7:$H$139</definedName>
    <definedName name="Z_36279478_DEDD_46A7_8B6D_9500CB65A35C_.wvu.FilterData" localSheetId="0" hidden="1">'на 01.06.2018'!$A$7:$H$139</definedName>
    <definedName name="Z_36282042_958F_4D98_9515_9E9271F26AA2_.wvu.FilterData" localSheetId="0" hidden="1">'на 01.06.2018'!$A$7:$H$139</definedName>
    <definedName name="Z_36483E9A_03E9_431F_B24B_73C77EA6547E_.wvu.FilterData" localSheetId="0" hidden="1">'на 01.06.2018'!$A$7:$J$397</definedName>
    <definedName name="Z_368728BB_F981_4DE3_8F4E_C77C2580C6B3_.wvu.FilterData" localSheetId="0" hidden="1">'на 01.06.2018'!$A$7:$J$397</definedName>
    <definedName name="Z_36AEB3FF_FCBC_4E21_8EFE_F20781816ED3_.wvu.FilterData" localSheetId="0" hidden="1">'на 01.06.2018'!$A$7:$H$139</definedName>
    <definedName name="Z_371CA4AD_891B_4B1D_9403_45AB26546607_.wvu.FilterData" localSheetId="0" hidden="1">'на 01.06.2018'!$A$7:$J$397</definedName>
    <definedName name="Z_375FD1ED_0F0C_4C78_AE3D_1D583BC74E47_.wvu.FilterData" localSheetId="0" hidden="1">'на 01.06.2018'!$A$7:$J$397</definedName>
    <definedName name="Z_3780FC5F_184E_406C_B40E_6BE29406408E_.wvu.FilterData" localSheetId="0" hidden="1">'на 01.06.2018'!$A$7:$J$397</definedName>
    <definedName name="Z_3789C719_2C4D_4FFB_B9EF_5AA095975824_.wvu.FilterData" localSheetId="0" hidden="1">'на 01.06.2018'!$A$7:$J$397</definedName>
    <definedName name="Z_37F8CE32_8CE8_4D95_9C0E_63112E6EFFE9_.wvu.Cols" localSheetId="0" hidden="1">'на 01.06.2018'!#REF!</definedName>
    <definedName name="Z_37F8CE32_8CE8_4D95_9C0E_63112E6EFFE9_.wvu.FilterData" localSheetId="0" hidden="1">'на 01.06.2018'!$A$7:$H$139</definedName>
    <definedName name="Z_37F8CE32_8CE8_4D95_9C0E_63112E6EFFE9_.wvu.PrintArea" localSheetId="0" hidden="1">'на 01.06.2018'!$A$1:$J$139</definedName>
    <definedName name="Z_37F8CE32_8CE8_4D95_9C0E_63112E6EFFE9_.wvu.PrintTitles" localSheetId="0" hidden="1">'на 01.06.2018'!$5:$8</definedName>
    <definedName name="Z_37F8CE32_8CE8_4D95_9C0E_63112E6EFFE9_.wvu.Rows" localSheetId="0" hidden="1">'на 01.06.2018'!#REF!,'на 01.06.2018'!#REF!,'на 01.06.2018'!#REF!,'на 01.06.2018'!#REF!,'на 01.06.2018'!#REF!,'на 01.06.2018'!#REF!,'на 01.06.2018'!#REF!,'на 01.06.2018'!#REF!,'на 01.06.2018'!#REF!,'на 01.06.2018'!#REF!,'на 01.06.2018'!#REF!,'на 01.06.2018'!#REF!,'на 01.06.2018'!#REF!,'на 01.06.2018'!#REF!,'на 01.06.2018'!#REF!,'на 01.06.2018'!#REF!,'на 01.06.2018'!#REF!</definedName>
    <definedName name="Z_386EE007_6994_4AA6_8824_D461BF01F1EA_.wvu.FilterData" localSheetId="0" hidden="1">'на 01.06.2018'!$A$7:$J$397</definedName>
    <definedName name="Z_394FB935_0201_44F8_9182_26C511D48F51_.wvu.FilterData" localSheetId="0" hidden="1">'на 01.06.2018'!$A$7:$J$397</definedName>
    <definedName name="Z_39897EE2_53F6_432A_9A7F_7DBB2FBB08E4_.wvu.FilterData" localSheetId="0" hidden="1">'на 01.06.2018'!$A$7:$J$397</definedName>
    <definedName name="Z_3A08D49D_7322_4FD5_90D4_F8436B9BCFE3_.wvu.FilterData" localSheetId="0" hidden="1">'на 01.06.2018'!$A$7:$J$397</definedName>
    <definedName name="Z_3A152827_EFCD_4FCD_A4F0_81C604FF3F88_.wvu.FilterData" localSheetId="0" hidden="1">'на 01.06.2018'!$A$7:$J$397</definedName>
    <definedName name="Z_3A3DB971_386F_40FA_8DD4_4A74AFE3B4C9_.wvu.FilterData" localSheetId="0" hidden="1">'на 01.06.2018'!$A$7:$J$397</definedName>
    <definedName name="Z_3AAEA08B_779A_471D_BFA0_0D98BF9A4FAD_.wvu.FilterData" localSheetId="0" hidden="1">'на 01.06.2018'!$A$7:$H$139</definedName>
    <definedName name="Z_3C664174_3E98_4762_A560_3810A313981F_.wvu.FilterData" localSheetId="0" hidden="1">'на 01.06.2018'!$A$7:$J$397</definedName>
    <definedName name="Z_3C9F72CF_10C2_48CF_BBB6_A2B9A1393F37_.wvu.FilterData" localSheetId="0" hidden="1">'на 01.06.2018'!$A$7:$H$139</definedName>
    <definedName name="Z_3CBCA6B7_5D7C_44A4_844A_26E2A61FDE86_.wvu.FilterData" localSheetId="0" hidden="1">'на 01.06.2018'!$A$7:$J$397</definedName>
    <definedName name="Z_3D1280C8_646B_4BB2_862F_8A8207220C6A_.wvu.FilterData" localSheetId="0" hidden="1">'на 01.06.2018'!$A$7:$H$139</definedName>
    <definedName name="Z_3D4245D9_9AB3_43FE_97D0_205A6EA7E6E4_.wvu.FilterData" localSheetId="0" hidden="1">'на 01.06.2018'!$A$7:$J$397</definedName>
    <definedName name="Z_3D5A28D4_CB7B_405C_9FFF_EB22C14AB77F_.wvu.FilterData" localSheetId="0" hidden="1">'на 01.06.2018'!$A$7:$J$397</definedName>
    <definedName name="Z_3D6E136A_63AE_4912_A965_BD438229D989_.wvu.FilterData" localSheetId="0" hidden="1">'на 01.06.2018'!$A$7:$J$397</definedName>
    <definedName name="Z_3DB4F6FC_CE58_4083_A6ED_88DCB901BB99_.wvu.FilterData" localSheetId="0" hidden="1">'на 01.06.2018'!$A$7:$H$139</definedName>
    <definedName name="Z_3E14FD86_95B1_4D0E_A8F6_A4FFDE0E3FF0_.wvu.FilterData" localSheetId="0" hidden="1">'на 01.06.2018'!$A$7:$J$397</definedName>
    <definedName name="Z_3E7BBA27_FCB5_4D66_864C_8656009B9E88_.wvu.FilterData" localSheetId="0" hidden="1">'на 01.06.2018'!$A$3:$K$194</definedName>
    <definedName name="Z_3EEA7E1A_5F2B_4408_A34C_1F0223B5B245_.wvu.FilterData" localSheetId="0" hidden="1">'на 01.06.2018'!$A$7:$J$397</definedName>
    <definedName name="Z_3EEA7E1A_5F2B_4408_A34C_1F0223B5B245_.wvu.PrintArea" localSheetId="0" hidden="1">'на 01.06.2018'!$A$1:$J$196</definedName>
    <definedName name="Z_3EEA7E1A_5F2B_4408_A34C_1F0223B5B245_.wvu.PrintTitles" localSheetId="0" hidden="1">'на 01.06.2018'!$5:$8</definedName>
    <definedName name="Z_3F0F098D_D998_48FD_BB26_7A5537CB4DC9_.wvu.FilterData" localSheetId="0" hidden="1">'на 01.06.2018'!$A$7:$J$397</definedName>
    <definedName name="Z_3F4E18FA_E0CE_43C2_A7F4_5CAE036892ED_.wvu.FilterData" localSheetId="0" hidden="1">'на 01.06.2018'!$A$7:$J$397</definedName>
    <definedName name="Z_3F7954D6_04C1_4B23_AE36_0FF9609A2280_.wvu.FilterData" localSheetId="0" hidden="1">'на 01.06.2018'!$A$7:$J$397</definedName>
    <definedName name="Z_3F839701_87D5_496C_AD9C_2B5AE5742513_.wvu.FilterData" localSheetId="0" hidden="1">'на 01.06.2018'!$A$7:$J$397</definedName>
    <definedName name="Z_3FE8ACF3_2097_4BA9_8230_2DBD30F09632_.wvu.FilterData" localSheetId="0" hidden="1">'на 01.06.2018'!$A$7:$J$397</definedName>
    <definedName name="Z_3FEA0B99_83A0_4934_91F1_66BC8E596ABB_.wvu.FilterData" localSheetId="0" hidden="1">'на 01.06.2018'!$A$7:$J$397</definedName>
    <definedName name="Z_3FEDCFF8_5450_469D_9A9E_38AB8819A083_.wvu.FilterData" localSheetId="0" hidden="1">'на 01.06.2018'!$A$7:$J$397</definedName>
    <definedName name="Z_402DFE3F_A5E1_41E8_BB4F_E3062FAE22D8_.wvu.FilterData" localSheetId="0" hidden="1">'на 01.06.2018'!$A$7:$J$397</definedName>
    <definedName name="Z_403313B7_B74E_4D03_8AB9_B2A52A5BA330_.wvu.FilterData" localSheetId="0" hidden="1">'на 01.06.2018'!$A$7:$H$139</definedName>
    <definedName name="Z_4055661A_C391_44E3_B71B_DF824D593415_.wvu.FilterData" localSheetId="0" hidden="1">'на 01.06.2018'!$A$7:$H$139</definedName>
    <definedName name="Z_413E8ADC_60FE_4AEB_A365_51405ED7DAEF_.wvu.FilterData" localSheetId="0" hidden="1">'на 01.06.2018'!$A$7:$J$397</definedName>
    <definedName name="Z_415B8653_FE9C_472E_85AE_9CFA9B00FD5E_.wvu.FilterData" localSheetId="0" hidden="1">'на 01.06.2018'!$A$7:$H$139</definedName>
    <definedName name="Z_418F9F46_9018_4AFC_A504_8CA60A905B83_.wvu.FilterData" localSheetId="0" hidden="1">'на 01.06.2018'!$A$7:$J$397</definedName>
    <definedName name="Z_41C6EAF5_F389_4A73_A5DF_3E2ABACB9DC1_.wvu.FilterData" localSheetId="0" hidden="1">'на 01.06.2018'!$A$7:$J$397</definedName>
    <definedName name="Z_422AF1DB_ADD9_4056_90D1_EF57FA0619FA_.wvu.FilterData" localSheetId="0" hidden="1">'на 01.06.2018'!$A$7:$J$397</definedName>
    <definedName name="Z_423AE2BD_6FE7_4E39_8400_BD8A00496896_.wvu.FilterData" localSheetId="0" hidden="1">'на 01.06.2018'!$A$7:$J$397</definedName>
    <definedName name="Z_42BF13A9_20A4_4030_912B_F63923E11DBF_.wvu.FilterData" localSheetId="0" hidden="1">'на 01.06.2018'!$A$7:$J$397</definedName>
    <definedName name="Z_4388DD05_A74C_4C1C_A344_6EEDB2F4B1B0_.wvu.FilterData" localSheetId="0" hidden="1">'на 01.06.2018'!$A$7:$H$139</definedName>
    <definedName name="Z_43F7D742_5383_4CCE_A058_3A12F3676DF6_.wvu.FilterData" localSheetId="0" hidden="1">'на 01.06.2018'!$A$7:$J$397</definedName>
    <definedName name="Z_445590C0_7350_4A17_AB85_F8DCF9494ECC_.wvu.FilterData" localSheetId="0" hidden="1">'на 01.06.2018'!$A$7:$H$139</definedName>
    <definedName name="Z_448249C8_AE56_4244_9A71_332B9BB563B1_.wvu.FilterData" localSheetId="0" hidden="1">'на 01.06.2018'!$A$7:$J$397</definedName>
    <definedName name="Z_45D27932_FD3D_46DE_B431_4E5606457D7F_.wvu.FilterData" localSheetId="0" hidden="1">'на 01.06.2018'!$A$7:$H$139</definedName>
    <definedName name="Z_45DE1976_7F07_4EB4_8A9C_FB72D060BEFA_.wvu.Cols" localSheetId="0" hidden="1">'на 01.06.2018'!#REF!</definedName>
    <definedName name="Z_45DE1976_7F07_4EB4_8A9C_FB72D060BEFA_.wvu.FilterData" localSheetId="0" hidden="1">'на 01.06.2018'!$A$7:$J$397</definedName>
    <definedName name="Z_45DE1976_7F07_4EB4_8A9C_FB72D060BEFA_.wvu.PrintArea" localSheetId="0" hidden="1">'на 01.06.2018'!$A$1:$J$193</definedName>
    <definedName name="Z_45DE1976_7F07_4EB4_8A9C_FB72D060BEFA_.wvu.PrintTitles" localSheetId="0" hidden="1">'на 01.06.2018'!$5:$8</definedName>
    <definedName name="Z_463F3E4B_81D6_4261_A251_5FB4227E67B1_.wvu.FilterData" localSheetId="0" hidden="1">'на 01.06.2018'!$A$7:$J$397</definedName>
    <definedName name="Z_4765959C_9F0B_44DF_B00A_10C6BB8CF204_.wvu.FilterData" localSheetId="0" hidden="1">'на 01.06.2018'!$A$7:$J$397</definedName>
    <definedName name="Z_47BCB1EA_366A_4F56_B866_A7D2D6FB6413_.wvu.FilterData" localSheetId="0" hidden="1">'на 01.06.2018'!$A$7:$J$397</definedName>
    <definedName name="Z_47CE02E9_7BC4_47FC_9B44_1B5CC8466C98_.wvu.FilterData" localSheetId="0" hidden="1">'на 01.06.2018'!$A$7:$J$397</definedName>
    <definedName name="Z_47DE35B6_B347_4C65_8E49_C2008CA773EB_.wvu.FilterData" localSheetId="0" hidden="1">'на 01.06.2018'!$A$7:$H$139</definedName>
    <definedName name="Z_47E54F1A_929E_4350_846F_D427E0D466DD_.wvu.FilterData" localSheetId="0" hidden="1">'на 01.06.2018'!$A$7:$J$397</definedName>
    <definedName name="Z_486156AC_4370_4C02_BA8A_CB9B49D1A8EC_.wvu.FilterData" localSheetId="0" hidden="1">'на 01.06.2018'!$A$7:$J$397</definedName>
    <definedName name="Z_490A2F1C_31D3_46A4_90C2_4FE00A2A3110_.wvu.FilterData" localSheetId="0" hidden="1">'на 01.06.2018'!$A$7:$J$397</definedName>
    <definedName name="Z_495CB41C_9D74_45FB_9A3C_30411D304A3A_.wvu.FilterData" localSheetId="0" hidden="1">'на 01.06.2018'!$A$7:$J$397</definedName>
    <definedName name="Z_49C7329D_3247_4713_BC9A_64F0EE2B0B3C_.wvu.FilterData" localSheetId="0" hidden="1">'на 01.06.2018'!$A$7:$J$397</definedName>
    <definedName name="Z_49E10B09_97E3_41C9_892E_7D9C5DFF5740_.wvu.FilterData" localSheetId="0" hidden="1">'на 01.06.2018'!$A$7:$J$397</definedName>
    <definedName name="Z_4A8D74AF_6B6C_4239_9EC3_301119213646_.wvu.FilterData" localSheetId="0" hidden="1">'на 01.06.2018'!$A$7:$J$397</definedName>
    <definedName name="Z_4AF0FF7E_D940_4246_AB71_AC8FEDA2EF24_.wvu.FilterData" localSheetId="0" hidden="1">'на 01.06.2018'!$A$7:$J$397</definedName>
    <definedName name="Z_4BB7905C_0E11_42F1_848D_90186131796A_.wvu.FilterData" localSheetId="0" hidden="1">'на 01.06.2018'!$A$7:$H$139</definedName>
    <definedName name="Z_4C1FE39D_945F_4F14_94DF_F69B283DCD9F_.wvu.FilterData" localSheetId="0" hidden="1">'на 01.06.2018'!$A$7:$H$139</definedName>
    <definedName name="Z_4CA010EE_9FB5_4C7E_A14E_34EFE4C7E4F1_.wvu.FilterData" localSheetId="0" hidden="1">'на 01.06.2018'!$A$7:$J$397</definedName>
    <definedName name="Z_4CEB490B_58FB_4CA0_AAF2_63178FECD849_.wvu.FilterData" localSheetId="0" hidden="1">'на 01.06.2018'!$A$7:$J$397</definedName>
    <definedName name="Z_4DBA5214_E42E_4E7C_B43C_190A2BF79ACC_.wvu.FilterData" localSheetId="0" hidden="1">'на 01.06.2018'!$A$7:$J$397</definedName>
    <definedName name="Z_4DC9D79A_8761_4284_BFE5_DFE7738AB4F8_.wvu.FilterData" localSheetId="0" hidden="1">'на 01.06.2018'!$A$7:$J$397</definedName>
    <definedName name="Z_4DF21929_63B0_45D6_9063_EE3D75E46DF0_.wvu.FilterData" localSheetId="0" hidden="1">'на 01.06.2018'!$A$7:$J$397</definedName>
    <definedName name="Z_4E70B456_53A6_4A9B_B0D8_E54D21A50BAA_.wvu.FilterData" localSheetId="0" hidden="1">'на 01.06.2018'!$A$7:$J$397</definedName>
    <definedName name="Z_4EB9A2EB_6EC6_4AFE_AFFA_537868B4F130_.wvu.FilterData" localSheetId="0" hidden="1">'на 01.06.2018'!$A$7:$J$397</definedName>
    <definedName name="Z_4EF3C623_C372_46C1_AA60_4AC85C37C9F2_.wvu.FilterData" localSheetId="0" hidden="1">'на 01.06.2018'!$A$7:$J$397</definedName>
    <definedName name="Z_4FA4A69A_6589_44A8_8710_9041295BCBA3_.wvu.FilterData" localSheetId="0" hidden="1">'на 01.06.2018'!$A$7:$J$397</definedName>
    <definedName name="Z_4FE18469_4F1B_4C4F_94F8_2337C288BBDA_.wvu.FilterData" localSheetId="0" hidden="1">'на 01.06.2018'!$A$7:$J$397</definedName>
    <definedName name="Z_5039ACE2_215B_49F3_AC23_F5E171EB2E04_.wvu.FilterData" localSheetId="0" hidden="1">'на 01.06.2018'!$A$7:$J$397</definedName>
    <definedName name="Z_512708F0_FC6D_4404_BE68_DA23201791B7_.wvu.FilterData" localSheetId="0" hidden="1">'на 01.06.2018'!$A$7:$J$397</definedName>
    <definedName name="Z_51BD5A76_12FD_4D74_BB88_134070337907_.wvu.FilterData" localSheetId="0" hidden="1">'на 01.06.2018'!$A$7:$J$397</definedName>
    <definedName name="Z_52ACD1DE_5C8C_419B_897D_A938C2151D22_.wvu.FilterData" localSheetId="0" hidden="1">'на 01.06.2018'!$A$7:$J$397</definedName>
    <definedName name="Z_52C40832_4D48_45A4_B802_95C62DCB5A61_.wvu.FilterData" localSheetId="0" hidden="1">'на 01.06.2018'!$A$7:$H$139</definedName>
    <definedName name="Z_539CB3DF_9B66_4BE7_9074_8CE0405EB8A6_.wvu.Cols" localSheetId="0" hidden="1">'на 01.06.2018'!#REF!,'на 01.06.2018'!#REF!</definedName>
    <definedName name="Z_539CB3DF_9B66_4BE7_9074_8CE0405EB8A6_.wvu.FilterData" localSheetId="0" hidden="1">'на 01.06.2018'!$A$7:$J$397</definedName>
    <definedName name="Z_539CB3DF_9B66_4BE7_9074_8CE0405EB8A6_.wvu.PrintArea" localSheetId="0" hidden="1">'на 01.06.2018'!$A$1:$J$189</definedName>
    <definedName name="Z_539CB3DF_9B66_4BE7_9074_8CE0405EB8A6_.wvu.PrintTitles" localSheetId="0" hidden="1">'на 01.06.2018'!$5:$8</definedName>
    <definedName name="Z_543FDC9E_DC95_4C7A_84E4_76AA766A82EF_.wvu.FilterData" localSheetId="0" hidden="1">'на 01.06.2018'!$A$7:$J$397</definedName>
    <definedName name="Z_55266A36_B6A9_42E1_8467_17D14F12BABD_.wvu.FilterData" localSheetId="0" hidden="1">'на 01.06.2018'!$A$7:$H$139</definedName>
    <definedName name="Z_55F24CBB_212F_42F4_BB98_92561BDA95C3_.wvu.FilterData" localSheetId="0" hidden="1">'на 01.06.2018'!$A$7:$J$397</definedName>
    <definedName name="Z_564F82E8_8306_4799_B1F9_06B1FD1FB16E_.wvu.FilterData" localSheetId="0" hidden="1">'на 01.06.2018'!$A$3:$K$194</definedName>
    <definedName name="Z_565A1A16_6A4F_4794_B3C1_1808DC7E86C0_.wvu.FilterData" localSheetId="0" hidden="1">'на 01.06.2018'!$A$7:$H$139</definedName>
    <definedName name="Z_568C3823_FEE7_49C8_B4CF_3D48541DA65C_.wvu.FilterData" localSheetId="0" hidden="1">'на 01.06.2018'!$A$7:$H$139</definedName>
    <definedName name="Z_5696C387_34DF_4BED_BB60_2D85436D9DA8_.wvu.FilterData" localSheetId="0" hidden="1">'на 01.06.2018'!$A$7:$J$397</definedName>
    <definedName name="Z_56C18D87_C587_43F7_9147_D7827AADF66D_.wvu.FilterData" localSheetId="0" hidden="1">'на 01.06.2018'!$A$7:$H$139</definedName>
    <definedName name="Z_5729DC83_8713_4B21_9D2C_8A74D021747E_.wvu.FilterData" localSheetId="0" hidden="1">'на 01.06.2018'!$A$7:$H$139</definedName>
    <definedName name="Z_5730431A_42FA_4886_8F76_DA9C1179F65B_.wvu.FilterData" localSheetId="0" hidden="1">'на 01.06.2018'!$A$7:$J$397</definedName>
    <definedName name="Z_58270B81_2C5A_44D4_84D8_B29B6BA03243_.wvu.FilterData" localSheetId="0" hidden="1">'на 01.06.2018'!$A$7:$H$139</definedName>
    <definedName name="Z_5834E280_FA37_4F43_B5D8_B8D5A97A4524_.wvu.FilterData" localSheetId="0" hidden="1">'на 01.06.2018'!$A$7:$J$397</definedName>
    <definedName name="Z_58A2BFA9_7803_4AA8_99E8_85AF5847A611_.wvu.FilterData" localSheetId="0" hidden="1">'на 01.06.2018'!$A$7:$J$397</definedName>
    <definedName name="Z_58BFA8D4_CF88_4C84_B35F_981C21093C49_.wvu.FilterData" localSheetId="0" hidden="1">'на 01.06.2018'!$A$7:$J$397</definedName>
    <definedName name="Z_58EAD7A7_C312_4E53_9D90_6DB268F00AAE_.wvu.FilterData" localSheetId="0" hidden="1">'на 01.06.2018'!$A$7:$J$397</definedName>
    <definedName name="Z_59074C03_1A19_4344_8FE1_916D5A98CD29_.wvu.FilterData" localSheetId="0" hidden="1">'на 01.06.2018'!$A$7:$J$397</definedName>
    <definedName name="Z_593FC661_D3C9_4D5B_9F7F_4FD8BB281A5E_.wvu.FilterData" localSheetId="0" hidden="1">'на 01.06.2018'!$A$7:$J$397</definedName>
    <definedName name="Z_59F91900_CAE9_4608_97BE_FBC0993C389F_.wvu.FilterData" localSheetId="0" hidden="1">'на 01.06.2018'!$A$7:$H$139</definedName>
    <definedName name="Z_5A0826D2_48E8_4049_87EB_8011A792B32A_.wvu.FilterData" localSheetId="0" hidden="1">'на 01.06.2018'!$A$7:$J$397</definedName>
    <definedName name="Z_5AC843E8_BE7D_4B69_82E5_622B40389D76_.wvu.FilterData" localSheetId="0" hidden="1">'на 01.06.2018'!$A$7:$J$397</definedName>
    <definedName name="Z_5AED1EEB_F2BD_4EA8_B85A_ECC7CA9EB0BB_.wvu.FilterData" localSheetId="0" hidden="1">'на 01.06.2018'!$A$7:$J$397</definedName>
    <definedName name="Z_5B201F9D_0EC3_499C_A33C_1C4C3BFDAC63_.wvu.FilterData" localSheetId="0" hidden="1">'на 01.06.2018'!$A$7:$J$397</definedName>
    <definedName name="Z_5B530939_3820_4F41_B6AF_D342046937E2_.wvu.FilterData" localSheetId="0" hidden="1">'на 01.06.2018'!$A$7:$J$397</definedName>
    <definedName name="Z_5B6D98E6_8929_4747_9889_173EDC254AC0_.wvu.FilterData" localSheetId="0" hidden="1">'на 01.06.2018'!$A$7:$J$397</definedName>
    <definedName name="Z_5B8F35C7_BACE_46B7_A289_D37993E37EE6_.wvu.FilterData" localSheetId="0" hidden="1">'на 01.06.2018'!$A$7:$J$397</definedName>
    <definedName name="Z_5C13A1A0_C535_4639_90BE_9B5D72B8AEDB_.wvu.FilterData" localSheetId="0" hidden="1">'на 01.06.2018'!$A$7:$H$139</definedName>
    <definedName name="Z_5C253E80_F3BD_4FE4_AB93_2FEE92134E33_.wvu.FilterData" localSheetId="0" hidden="1">'на 01.06.2018'!$A$7:$J$397</definedName>
    <definedName name="Z_5C519772_2A20_4B5B_841B_37C4DE3DF25F_.wvu.FilterData" localSheetId="0" hidden="1">'на 01.06.2018'!$A$7:$J$397</definedName>
    <definedName name="Z_5CDE7466_9008_4EE8_8F19_E26D937B15F6_.wvu.FilterData" localSheetId="0" hidden="1">'на 01.06.2018'!$A$7:$H$139</definedName>
    <definedName name="Z_5D02AC07_9DDA_4DED_8BC0_7F56C2780A3D_.wvu.FilterData" localSheetId="0" hidden="1">'на 01.06.2018'!$A$7:$J$397</definedName>
    <definedName name="Z_5E8319AA_70BE_4A15_908D_5BB7BC61D3F7_.wvu.FilterData" localSheetId="0" hidden="1">'на 01.06.2018'!$A$7:$J$397</definedName>
    <definedName name="Z_5EB104F4_627D_44E7_960F_6C67063C7D09_.wvu.FilterData" localSheetId="0" hidden="1">'на 01.06.2018'!$A$7:$J$397</definedName>
    <definedName name="Z_5EB1B5BB_79BE_4318_9140_3FA31802D519_.wvu.FilterData" localSheetId="0" hidden="1">'на 01.06.2018'!$A$7:$J$397</definedName>
    <definedName name="Z_5EB1B5BB_79BE_4318_9140_3FA31802D519_.wvu.PrintArea" localSheetId="0" hidden="1">'на 01.06.2018'!$A$1:$J$189</definedName>
    <definedName name="Z_5EB1B5BB_79BE_4318_9140_3FA31802D519_.wvu.PrintTitles" localSheetId="0" hidden="1">'на 01.06.2018'!$5:$8</definedName>
    <definedName name="Z_5FB953A5_71FF_4056_AF98_C9D06FF0EDF3_.wvu.Cols" localSheetId="0" hidden="1">'на 01.06.2018'!#REF!,'на 01.06.2018'!#REF!</definedName>
    <definedName name="Z_5FB953A5_71FF_4056_AF98_C9D06FF0EDF3_.wvu.FilterData" localSheetId="0" hidden="1">'на 01.06.2018'!$A$7:$J$397</definedName>
    <definedName name="Z_5FB953A5_71FF_4056_AF98_C9D06FF0EDF3_.wvu.PrintArea" localSheetId="0" hidden="1">'на 01.06.2018'!$A$1:$J$189</definedName>
    <definedName name="Z_5FB953A5_71FF_4056_AF98_C9D06FF0EDF3_.wvu.PrintTitles" localSheetId="0" hidden="1">'на 01.06.2018'!$5:$8</definedName>
    <definedName name="Z_60155C64_695E_458C_BBFE_B89C53118803_.wvu.FilterData" localSheetId="0" hidden="1">'на 01.06.2018'!$A$7:$J$397</definedName>
    <definedName name="Z_60657231_C99E_4191_A90E_C546FB588843_.wvu.FilterData" localSheetId="0" hidden="1">'на 01.06.2018'!$A$7:$H$139</definedName>
    <definedName name="Z_60B33E92_3815_4061_91AA_8E38B8895054_.wvu.FilterData" localSheetId="0" hidden="1">'на 01.06.2018'!$A$7:$H$139</definedName>
    <definedName name="Z_61D3C2BE_E5C3_4670_8A8C_5EA015D7BE13_.wvu.FilterData" localSheetId="0" hidden="1">'на 01.06.2018'!$A$7:$J$397</definedName>
    <definedName name="Z_6246324E_D224_4FAC_8C67_F9370E7D77EB_.wvu.FilterData" localSheetId="0" hidden="1">'на 01.06.2018'!$A$7:$J$397</definedName>
    <definedName name="Z_62534477_13C5_437C_87A9_3525FC60CE4D_.wvu.FilterData" localSheetId="0" hidden="1">'на 01.06.2018'!$A$7:$J$397</definedName>
    <definedName name="Z_62691467_BD46_47AE_A6DF_52CBD0D9817B_.wvu.FilterData" localSheetId="0" hidden="1">'на 01.06.2018'!$A$7:$H$139</definedName>
    <definedName name="Z_62C4D5B7_88F6_4885_99F7_CBFA0AACC2D9_.wvu.FilterData" localSheetId="0" hidden="1">'на 01.06.2018'!$A$7:$J$397</definedName>
    <definedName name="Z_62E7809F_D5DF_4BC1_AEFF_718779E2F7F6_.wvu.FilterData" localSheetId="0" hidden="1">'на 01.06.2018'!$A$7:$J$397</definedName>
    <definedName name="Z_62F28655_B8A8_45AE_A142_E93FF8C032BD_.wvu.FilterData" localSheetId="0" hidden="1">'на 01.06.2018'!$A$7:$J$397</definedName>
    <definedName name="Z_62F2B5AA_C3D1_4669_A4A0_184285923B8F_.wvu.FilterData" localSheetId="0" hidden="1">'на 01.06.2018'!$A$7:$J$397</definedName>
    <definedName name="Z_63720CAA_47FE_4977_B082_29E1534276C7_.wvu.FilterData" localSheetId="0" hidden="1">'на 01.06.2018'!$A$7:$J$397</definedName>
    <definedName name="Z_638AAAE8_8FF2_44D0_A160_BB2A9AEB5B72_.wvu.FilterData" localSheetId="0" hidden="1">'на 01.06.2018'!$A$7:$H$139</definedName>
    <definedName name="Z_63D45DC6_0D62_438A_9069_0A4378090381_.wvu.FilterData" localSheetId="0" hidden="1">'на 01.06.2018'!$A$7:$H$139</definedName>
    <definedName name="Z_648AB040_BD0E_49A1_BA40_87D3D9C0BA55_.wvu.FilterData" localSheetId="0" hidden="1">'на 01.06.2018'!$A$7:$J$397</definedName>
    <definedName name="Z_649E5CE3_4976_49D9_83DA_4E57FFC714BF_.wvu.Cols" localSheetId="0" hidden="1">'на 01.06.2018'!#REF!</definedName>
    <definedName name="Z_649E5CE3_4976_49D9_83DA_4E57FFC714BF_.wvu.FilterData" localSheetId="0" hidden="1">'на 01.06.2018'!$A$7:$J$397</definedName>
    <definedName name="Z_649E5CE3_4976_49D9_83DA_4E57FFC714BF_.wvu.PrintArea" localSheetId="0" hidden="1">'на 01.06.2018'!$A$1:$J$193</definedName>
    <definedName name="Z_649E5CE3_4976_49D9_83DA_4E57FFC714BF_.wvu.PrintTitles" localSheetId="0" hidden="1">'на 01.06.2018'!$5:$8</definedName>
    <definedName name="Z_64C01F03_E840_4B6E_960F_5E13E0981676_.wvu.FilterData" localSheetId="0" hidden="1">'на 01.06.2018'!$A$7:$J$397</definedName>
    <definedName name="Z_65F8B16B_220F_4FC8_86A4_6BDB56CB5C59_.wvu.FilterData" localSheetId="0" hidden="1">'на 01.06.2018'!$A$3:$K$194</definedName>
    <definedName name="Z_6654CD2E_14AE_4299_8801_306919BA9D32_.wvu.FilterData" localSheetId="0" hidden="1">'на 01.06.2018'!$A$7:$J$397</definedName>
    <definedName name="Z_66550ABE_0FE4_4071_B1FA_6163FA599414_.wvu.FilterData" localSheetId="0" hidden="1">'на 01.06.2018'!$A$7:$J$397</definedName>
    <definedName name="Z_6656F77C_55F8_4E1C_A222_2E884838D2F2_.wvu.FilterData" localSheetId="0" hidden="1">'на 01.06.2018'!$A$7:$J$397</definedName>
    <definedName name="Z_66EE8E68_84F1_44B5_B60B_7ED67214A421_.wvu.FilterData" localSheetId="0" hidden="1">'на 01.06.2018'!$A$7:$J$397</definedName>
    <definedName name="Z_67A1158E_8E10_4053_B044_B8AB7C784C01_.wvu.FilterData" localSheetId="0" hidden="1">'на 01.06.2018'!$A$7:$J$397</definedName>
    <definedName name="Z_67ADFAE6_A9AF_44D7_8539_93CD0F6B7849_.wvu.FilterData" localSheetId="0" hidden="1">'на 01.06.2018'!$A$7:$J$397</definedName>
    <definedName name="Z_67ADFAE6_A9AF_44D7_8539_93CD0F6B7849_.wvu.PrintArea" localSheetId="0" hidden="1">'на 01.06.2018'!$A$1:$J$195</definedName>
    <definedName name="Z_67ADFAE6_A9AF_44D7_8539_93CD0F6B7849_.wvu.PrintTitles" localSheetId="0" hidden="1">'на 01.06.2018'!$5:$8</definedName>
    <definedName name="Z_67ADFAE6_A9AF_44D7_8539_93CD0F6B7849_.wvu.Rows" localSheetId="0" hidden="1">'на 01.06.2018'!$19:$20,'на 01.06.2018'!$27:$28,'на 01.06.2018'!$34:$35,'на 01.06.2018'!$41:$42,'на 01.06.2018'!$47:$48,'на 01.06.2018'!$52:$54,'на 01.06.2018'!$56:$56,'на 01.06.2018'!$58:$60,'на 01.06.2018'!$66:$67,'на 01.06.2018'!$72:$73,'на 01.06.2018'!$78:$79,'на 01.06.2018'!$84:$85,'на 01.06.2018'!$90:$91,'на 01.06.2018'!$96:$97,'на 01.06.2018'!$102:$103,'на 01.06.2018'!$108:$109,'на 01.06.2018'!$114:$115,'на 01.06.2018'!$120:$121,'на 01.06.2018'!$126:$127,'на 01.06.2018'!$132:$133,'на 01.06.2018'!$138:$139,'на 01.06.2018'!$145:$146,'на 01.06.2018'!$153:$153,'на 01.06.2018'!$155:$159,'на 01.06.2018'!$164:$165,'на 01.06.2018'!$171:$171,'на 01.06.2018'!$177:$178,'на 01.06.2018'!$181:$185,'на 01.06.2018'!$193:$193</definedName>
    <definedName name="Z_68543727_5837_47F3_A17E_A06AE03143F0_.wvu.FilterData" localSheetId="0" hidden="1">'на 01.06.2018'!$A$7:$J$397</definedName>
    <definedName name="Z_6901CD30_42B7_4EC1_AF54_8AB710BFE495_.wvu.FilterData" localSheetId="0" hidden="1">'на 01.06.2018'!$A$7:$J$397</definedName>
    <definedName name="Z_69321B6F_CF2A_4DAB_82CF_8CAAD629F257_.wvu.FilterData" localSheetId="0" hidden="1">'на 01.06.2018'!$A$7:$J$397</definedName>
    <definedName name="Z_6A19F32A_B160_4483_91DD_03217B777DF3_.wvu.FilterData" localSheetId="0" hidden="1">'на 01.06.2018'!$A$7:$J$397</definedName>
    <definedName name="Z_6A3BD144_0140_4ADD_AD88_B274AA069B37_.wvu.FilterData" localSheetId="0" hidden="1">'на 01.06.2018'!$A$7:$J$397</definedName>
    <definedName name="Z_6B30174D_06F6_400C_8FE4_A489A229C982_.wvu.FilterData" localSheetId="0" hidden="1">'на 01.06.2018'!$A$7:$J$397</definedName>
    <definedName name="Z_6B9F1A4E_485B_421D_A44C_0AAE5901E28D_.wvu.FilterData" localSheetId="0" hidden="1">'на 01.06.2018'!$A$7:$J$397</definedName>
    <definedName name="Z_6BE4E62B_4F97_4F96_9638_8ADCE8F932B1_.wvu.FilterData" localSheetId="0" hidden="1">'на 01.06.2018'!$A$7:$H$139</definedName>
    <definedName name="Z_6BE735CC_AF2E_4F67_B22D_A8AB001D3353_.wvu.FilterData" localSheetId="0" hidden="1">'на 01.06.2018'!$A$7:$H$139</definedName>
    <definedName name="Z_6C574B3A_CBDC_4063_B039_06E2BE768645_.wvu.FilterData" localSheetId="0" hidden="1">'на 01.06.2018'!$A$7:$J$397</definedName>
    <definedName name="Z_6CF84B0C_144A_4CF4_A34E_B9147B738037_.wvu.FilterData" localSheetId="0" hidden="1">'на 01.06.2018'!$A$7:$H$139</definedName>
    <definedName name="Z_6D091BF8_3118_4C66_BFCF_A396B92963B0_.wvu.FilterData" localSheetId="0" hidden="1">'на 01.06.2018'!$A$7:$J$397</definedName>
    <definedName name="Z_6D692D1F_2186_4B62_878B_AABF13F25116_.wvu.FilterData" localSheetId="0" hidden="1">'на 01.06.2018'!$A$7:$J$397</definedName>
    <definedName name="Z_6D7CFBF1_75D3_41F3_8694_AE4E45FE6F72_.wvu.FilterData" localSheetId="0" hidden="1">'на 01.06.2018'!$A$7:$J$397</definedName>
    <definedName name="Z_6E1926CF_4906_4A55_811C_617ED8BB98BA_.wvu.FilterData" localSheetId="0" hidden="1">'на 01.06.2018'!$A$7:$J$397</definedName>
    <definedName name="Z_6E2D6686_B9FD_4BBA_8CD4_95C6386F5509_.wvu.FilterData" localSheetId="0" hidden="1">'на 01.06.2018'!$A$7:$H$139</definedName>
    <definedName name="Z_6E4A7295_8CE0_4D28_ABEF_D38EBAE7C204_.wvu.FilterData" localSheetId="0" hidden="1">'на 01.06.2018'!$A$7:$J$397</definedName>
    <definedName name="Z_6E4A7295_8CE0_4D28_ABEF_D38EBAE7C204_.wvu.PrintArea" localSheetId="0" hidden="1">'на 01.06.2018'!$A$1:$J$193</definedName>
    <definedName name="Z_6E4A7295_8CE0_4D28_ABEF_D38EBAE7C204_.wvu.PrintTitles" localSheetId="0" hidden="1">'на 01.06.2018'!$5:$8</definedName>
    <definedName name="Z_6ECBF068_1C02_4E6C_B4E6_EB2B6EC464BD_.wvu.FilterData" localSheetId="0" hidden="1">'на 01.06.2018'!$A$7:$J$397</definedName>
    <definedName name="Z_6F1223ED_6D7E_4BDC_97BD_57C6B16DF50B_.wvu.FilterData" localSheetId="0" hidden="1">'на 01.06.2018'!$A$7:$J$397</definedName>
    <definedName name="Z_6F188E27_E72B_48C9_888E_3A4AAF082D5A_.wvu.FilterData" localSheetId="0" hidden="1">'на 01.06.2018'!$A$7:$J$397</definedName>
    <definedName name="Z_6F60BF81_D1A9_4E04_93E7_3EE7124B8D23_.wvu.FilterData" localSheetId="0" hidden="1">'на 01.06.2018'!$A$7:$H$139</definedName>
    <definedName name="Z_6FA95ECB_A72C_44B0_B29D_BED71D2AC5FA_.wvu.FilterData" localSheetId="0" hidden="1">'на 01.06.2018'!$A$7:$J$397</definedName>
    <definedName name="Z_701E5EC3_E633_4389_A70E_4DD82E713CE4_.wvu.FilterData" localSheetId="0" hidden="1">'на 01.06.2018'!$A$7:$J$397</definedName>
    <definedName name="Z_70567FCD_AD22_4F19_9380_E5332B152F74_.wvu.FilterData" localSheetId="0" hidden="1">'на 01.06.2018'!$A$7:$J$397</definedName>
    <definedName name="Z_706D67E7_3361_40B2_829D_8844AB8060E2_.wvu.FilterData" localSheetId="0" hidden="1">'на 01.06.2018'!$A$7:$H$139</definedName>
    <definedName name="Z_70E4543C_ADDB_4019_BDB2_F36D27861FA5_.wvu.FilterData" localSheetId="0" hidden="1">'на 01.06.2018'!$A$7:$J$397</definedName>
    <definedName name="Z_70F1B7E8_7988_4C81_9922_ABE1AE06A197_.wvu.FilterData" localSheetId="0" hidden="1">'на 01.06.2018'!$A$7:$J$397</definedName>
    <definedName name="Z_7246383F_5A7C_4469_ABE5_F3DE99D7B98C_.wvu.FilterData" localSheetId="0" hidden="1">'на 01.06.2018'!$A$7:$H$139</definedName>
    <definedName name="Z_728B417D_5E48_46CF_86FE_9C0FFD136F19_.wvu.FilterData" localSheetId="0" hidden="1">'на 01.06.2018'!$A$7:$J$397</definedName>
    <definedName name="Z_72971C39_5C91_4008_BD77_2DC24FDFDCB6_.wvu.FilterData" localSheetId="0" hidden="1">'на 01.06.2018'!$A$7:$J$397</definedName>
    <definedName name="Z_72BCCF18_7B1D_4731_977C_FF5C187A4C82_.wvu.FilterData" localSheetId="0" hidden="1">'на 01.06.2018'!$A$7:$J$397</definedName>
    <definedName name="Z_72C0943B_A5D5_4B80_AD54_166C5CDC74DE_.wvu.FilterData" localSheetId="0" hidden="1">'на 01.06.2018'!$A$3:$K$194</definedName>
    <definedName name="Z_72C0943B_A5D5_4B80_AD54_166C5CDC74DE_.wvu.PrintArea" localSheetId="0" hidden="1">'на 01.06.2018'!$A$1:$J$196</definedName>
    <definedName name="Z_72C0943B_A5D5_4B80_AD54_166C5CDC74DE_.wvu.PrintTitles" localSheetId="0" hidden="1">'на 01.06.2018'!$5:$8</definedName>
    <definedName name="Z_7351B774_7780_442A_903E_647131A150ED_.wvu.FilterData" localSheetId="0" hidden="1">'на 01.06.2018'!$A$7:$J$397</definedName>
    <definedName name="Z_73DD0BF4_420B_48CB_9B9B_8A8636EFB6F5_.wvu.FilterData" localSheetId="0" hidden="1">'на 01.06.2018'!$A$7:$J$397</definedName>
    <definedName name="Z_741C3AAD_37E5_4231_B8F1_6F6ABAB5BA70_.wvu.FilterData" localSheetId="0" hidden="1">'на 01.06.2018'!$A$3:$K$194</definedName>
    <definedName name="Z_742C8CE1_B323_4B6C_901C_E2B713ADDB04_.wvu.FilterData" localSheetId="0" hidden="1">'на 01.06.2018'!$A$7:$H$139</definedName>
    <definedName name="Z_74F25527_9FBE_45D8_B38D_2B215FE8DD1E_.wvu.FilterData" localSheetId="0" hidden="1">'на 01.06.2018'!$A$7:$J$397</definedName>
    <definedName name="Z_762066AC_D656_4392_845D_8C6157B76764_.wvu.FilterData" localSheetId="0" hidden="1">'на 01.06.2018'!$A$7:$H$139</definedName>
    <definedName name="Z_7654DBDC_86A8_4903_B5DC_30516E94F2C0_.wvu.FilterData" localSheetId="0" hidden="1">'на 01.06.2018'!$A$7:$J$397</definedName>
    <definedName name="Z_77081AB2_288F_4D22_9FAD_2429DAF1E510_.wvu.FilterData" localSheetId="0" hidden="1">'на 01.06.2018'!$A$7:$J$397</definedName>
    <definedName name="Z_777611BF_FE54_48A9_A8A8_0C82A3AE3A94_.wvu.FilterData" localSheetId="0" hidden="1">'на 01.06.2018'!$A$7:$J$397</definedName>
    <definedName name="Z_793C7B2D_7F2B_48EC_8A47_D2709381137D_.wvu.FilterData" localSheetId="0" hidden="1">'на 01.06.2018'!$A$7:$J$397</definedName>
    <definedName name="Z_799DB00F_141C_483B_A462_359C05A36D93_.wvu.FilterData" localSheetId="0" hidden="1">'на 01.06.2018'!$A$7:$H$139</definedName>
    <definedName name="Z_79E4D554_5B2C_41A7_B934_B430838AA03E_.wvu.FilterData" localSheetId="0" hidden="1">'на 01.06.2018'!$A$7:$J$397</definedName>
    <definedName name="Z_7A01CF94_90AE_4821_93EE_D3FE8D12D8D5_.wvu.FilterData" localSheetId="0" hidden="1">'на 01.06.2018'!$A$7:$J$397</definedName>
    <definedName name="Z_7A09065A_45D5_4C53_B9DD_121DF6719D64_.wvu.FilterData" localSheetId="0" hidden="1">'на 01.06.2018'!$A$7:$H$139</definedName>
    <definedName name="Z_7A71A7FF_8800_4D00_AEC1_1B599D526CDE_.wvu.FilterData" localSheetId="0" hidden="1">'на 01.06.2018'!$A$7:$J$397</definedName>
    <definedName name="Z_7AE14342_BF53_4FA2_8C85_1038D8BA9596_.wvu.FilterData" localSheetId="0" hidden="1">'на 01.06.2018'!$A$7:$H$139</definedName>
    <definedName name="Z_7B245AB0_C2AF_4822_BFC4_2399F85856C1_.wvu.Cols" localSheetId="0" hidden="1">'на 01.06.2018'!#REF!,'на 01.06.2018'!#REF!</definedName>
    <definedName name="Z_7B245AB0_C2AF_4822_BFC4_2399F85856C1_.wvu.FilterData" localSheetId="0" hidden="1">'на 01.06.2018'!$A$7:$J$397</definedName>
    <definedName name="Z_7B245AB0_C2AF_4822_BFC4_2399F85856C1_.wvu.PrintArea" localSheetId="0" hidden="1">'на 01.06.2018'!$A$1:$J$189</definedName>
    <definedName name="Z_7B245AB0_C2AF_4822_BFC4_2399F85856C1_.wvu.PrintTitles" localSheetId="0" hidden="1">'на 01.06.2018'!$5:$8</definedName>
    <definedName name="Z_7B77AEA7_9EB0_430F_94C7_6393A69B0369_.wvu.FilterData" localSheetId="0" hidden="1">'на 01.06.2018'!$A$7:$J$397</definedName>
    <definedName name="Z_7BA445E6_50A0_4F67_81F2_B2945A5BFD3F_.wvu.FilterData" localSheetId="0" hidden="1">'на 01.06.2018'!$A$7:$J$397</definedName>
    <definedName name="Z_7BC27702_AD83_4B6E_860E_D694439F877D_.wvu.FilterData" localSheetId="0" hidden="1">'на 01.06.2018'!$A$7:$H$139</definedName>
    <definedName name="Z_7CB2D520_A8A5_4D6C_BE39_64C505DBAE2C_.wvu.FilterData" localSheetId="0" hidden="1">'на 01.06.2018'!$A$7:$J$397</definedName>
    <definedName name="Z_7CB9D1CB_80BA_40B4_9A94_7ED38A1B10BF_.wvu.FilterData" localSheetId="0" hidden="1">'на 01.06.2018'!$A$7:$J$397</definedName>
    <definedName name="Z_7DB24378_D193_4D04_9739_831C8625EEAE_.wvu.FilterData" localSheetId="0" hidden="1">'на 01.06.2018'!$A$7:$J$60</definedName>
    <definedName name="Z_7E10B4A2_86C5_49FE_B735_A2A4A6EBA352_.wvu.FilterData" localSheetId="0" hidden="1">'на 01.06.2018'!$A$7:$J$397</definedName>
    <definedName name="Z_7E77AE50_A8E9_48E1_BD6F_0651484E1DB4_.wvu.FilterData" localSheetId="0" hidden="1">'на 01.06.2018'!$A$7:$J$397</definedName>
    <definedName name="Z_7EA33A1B_0947_4DD9_ACB5_FE84B029B96C_.wvu.FilterData" localSheetId="0" hidden="1">'на 01.06.2018'!$A$7:$J$397</definedName>
    <definedName name="Z_80D84490_9B2F_4196_9FDE_6B9221814592_.wvu.FilterData" localSheetId="0" hidden="1">'на 01.06.2018'!$A$7:$J$397</definedName>
    <definedName name="Z_81403331_C5EB_4760_B273_D3D9C8D43951_.wvu.FilterData" localSheetId="0" hidden="1">'на 01.06.2018'!$A$7:$H$139</definedName>
    <definedName name="Z_81BE03B7_DE2F_4E82_8496_CAF917D1CC3F_.wvu.FilterData" localSheetId="0" hidden="1">'на 01.06.2018'!$A$7:$J$397</definedName>
    <definedName name="Z_8220CA38_66F1_4F9F_A7AE_CF3DF89B0B66_.wvu.FilterData" localSheetId="0" hidden="1">'на 01.06.2018'!$A$7:$J$397</definedName>
    <definedName name="Z_8280D1E0_5055_49CD_A383_D6B2F2EBD512_.wvu.FilterData" localSheetId="0" hidden="1">'на 01.06.2018'!$A$7:$H$139</definedName>
    <definedName name="Z_829F5F3F_AACC_4AF4_A7EF_0FD75747C358_.wvu.FilterData" localSheetId="0" hidden="1">'на 01.06.2018'!$A$7:$J$397</definedName>
    <definedName name="Z_840133FA_9546_4ED0_AA3E_E87F8F80931F_.wvu.FilterData" localSheetId="0" hidden="1">'на 01.06.2018'!$A$7:$J$397</definedName>
    <definedName name="Z_8462E4B7_FF49_4401_9CB1_027D70C3D86B_.wvu.FilterData" localSheetId="0" hidden="1">'на 01.06.2018'!$A$7:$H$139</definedName>
    <definedName name="Z_8518C130_335F_4917_99A5_712FA6AC79A6_.wvu.FilterData" localSheetId="0" hidden="1">'на 01.06.2018'!$A$7:$J$397</definedName>
    <definedName name="Z_8518EF96_21CF_4CEA_B17C_8AA8E48B82CF_.wvu.FilterData" localSheetId="0" hidden="1">'на 01.06.2018'!$A$7:$J$397</definedName>
    <definedName name="Z_85336449_1C25_4AF7_89BA_281D7385CDF9_.wvu.FilterData" localSheetId="0" hidden="1">'на 01.06.2018'!$A$7:$J$397</definedName>
    <definedName name="Z_85610BEE_6BD4_4AC9_9284_0AD9E6A15466_.wvu.FilterData" localSheetId="0" hidden="1">'на 01.06.2018'!$A$7:$J$397</definedName>
    <definedName name="Z_85621B9F_ABEF_4928_B406_5F6003CD3FC1_.wvu.FilterData" localSheetId="0" hidden="1">'на 01.06.2018'!$A$7:$J$397</definedName>
    <definedName name="Z_85EC44C9_3155_42D3_A129_8E0E8C37A7B0_.wvu.FilterData" localSheetId="0" hidden="1">'на 01.06.2018'!$A$7:$J$397</definedName>
    <definedName name="Z_8608FEAB_BF57_4E40_9AFB_AA087E242421_.wvu.FilterData" localSheetId="0" hidden="1">'на 01.06.2018'!$A$7:$J$397</definedName>
    <definedName name="Z_8649CC96_F63A_4F83_8C89_AA8F47AC05F3_.wvu.FilterData" localSheetId="0" hidden="1">'на 01.06.2018'!$A$7:$H$139</definedName>
    <definedName name="Z_866666B3_A778_4059_8EF6_136684A0F698_.wvu.FilterData" localSheetId="0" hidden="1">'на 01.06.2018'!$A$7:$J$397</definedName>
    <definedName name="Z_868403B4_F60C_4700_B312_EDA79B4B2FC0_.wvu.FilterData" localSheetId="0" hidden="1">'на 01.06.2018'!$A$7:$J$397</definedName>
    <definedName name="Z_8789C1A0_51C5_46EF_B1F1_B319BE008AC1_.wvu.FilterData" localSheetId="0" hidden="1">'на 01.06.2018'!$A$7:$J$397</definedName>
    <definedName name="Z_87AE545F_036F_4E8B_9D04_AE59AB8BAC14_.wvu.FilterData" localSheetId="0" hidden="1">'на 01.06.2018'!$A$7:$H$139</definedName>
    <definedName name="Z_87D86486_B5EF_4463_9350_9D1E042A42DF_.wvu.FilterData" localSheetId="0" hidden="1">'на 01.06.2018'!$A$7:$J$397</definedName>
    <definedName name="Z_883D51B0_0A2B_40BD_A4BD_D3780EBDA8D9_.wvu.FilterData" localSheetId="0" hidden="1">'на 01.06.2018'!$A$7:$J$397</definedName>
    <definedName name="Z_8878B53B_0E8A_4A11_8A26_C2AC9BB8A4A9_.wvu.FilterData" localSheetId="0" hidden="1">'на 01.06.2018'!$A$7:$H$139</definedName>
    <definedName name="Z_888B8943_9277_42CB_A862_699801009D7B_.wvu.FilterData" localSheetId="0" hidden="1">'на 01.06.2018'!$A$7:$J$397</definedName>
    <definedName name="Z_895608B2_F053_445E_BD6A_E885E9D4FE51_.wvu.FilterData" localSheetId="0" hidden="1">'на 01.06.2018'!$A$7:$J$397</definedName>
    <definedName name="Z_898FFEFC_C4FC_44BB_BE63_00FC13DD2042_.wvu.FilterData" localSheetId="0" hidden="1">'на 01.06.2018'!$A$7:$J$397</definedName>
    <definedName name="Z_89F2DB1B_0F19_4230_A501_8A6666788E86_.wvu.FilterData" localSheetId="0" hidden="1">'на 01.06.2018'!$A$7:$J$397</definedName>
    <definedName name="Z_8A4ABF0A_262D_4454_86FE_CA0ADCDF3E94_.wvu.FilterData" localSheetId="0" hidden="1">'на 01.06.2018'!$A$7:$J$397</definedName>
    <definedName name="Z_8BA7C340_DD6D_4BDE_939B_41C98A02B423_.wvu.FilterData" localSheetId="0" hidden="1">'на 01.06.2018'!$A$7:$J$397</definedName>
    <definedName name="Z_8BB118EA_41BC_4E46_8EA1_4268AA5B6DB1_.wvu.FilterData" localSheetId="0" hidden="1">'на 01.06.2018'!$A$7:$J$397</definedName>
    <definedName name="Z_8C04CD6E_A1CC_4EF8_8DD5_B859F52073A0_.wvu.FilterData" localSheetId="0" hidden="1">'на 01.06.2018'!$A$7:$J$397</definedName>
    <definedName name="Z_8C654415_86D2_479D_A511_8A4B3774E375_.wvu.FilterData" localSheetId="0" hidden="1">'на 01.06.2018'!$A$7:$H$139</definedName>
    <definedName name="Z_8CAD663B_CD5E_4846_B4FD_69BCB6D1EB12_.wvu.FilterData" localSheetId="0" hidden="1">'на 01.06.2018'!$A$7:$H$139</definedName>
    <definedName name="Z_8CB267BE_E783_4914_8FFF_50D79F1D75CF_.wvu.FilterData" localSheetId="0" hidden="1">'на 01.06.2018'!$A$7:$H$139</definedName>
    <definedName name="Z_8D0153EB_A3EC_4213_A12B_74D6D827770F_.wvu.FilterData" localSheetId="0" hidden="1">'на 01.06.2018'!$A$7:$J$397</definedName>
    <definedName name="Z_8D7BE686_9FAF_4C26_8FD5_5395E55E0797_.wvu.FilterData" localSheetId="0" hidden="1">'на 01.06.2018'!$A$7:$H$139</definedName>
    <definedName name="Z_8D8D2F4C_3B7E_4C1F_A367_4BA418733E1A_.wvu.FilterData" localSheetId="0" hidden="1">'на 01.06.2018'!$A$7:$H$139</definedName>
    <definedName name="Z_8DFDD887_4859_4275_91A7_634544543F21_.wvu.FilterData" localSheetId="0" hidden="1">'на 01.06.2018'!$A$7:$J$397</definedName>
    <definedName name="Z_8E62A2BE_7CE7_496E_AC79_F133ABDC98BF_.wvu.FilterData" localSheetId="0" hidden="1">'на 01.06.2018'!$A$7:$H$139</definedName>
    <definedName name="Z_8EEB3EFB_2D0D_474D_A904_853356F13984_.wvu.FilterData" localSheetId="0" hidden="1">'на 01.06.2018'!$A$7:$J$397</definedName>
    <definedName name="Z_8F2A8A22_72A2_4B00_8248_255CA52D5828_.wvu.FilterData" localSheetId="0" hidden="1">'на 01.06.2018'!$A$7:$J$397</definedName>
    <definedName name="Z_9089CAE7_C9D5_4B44_BF40_622C1D4BEC1A_.wvu.FilterData" localSheetId="0" hidden="1">'на 01.06.2018'!$A$7:$J$397</definedName>
    <definedName name="Z_90B62036_E8E2_47F2_BA67_9490969E5E89_.wvu.FilterData" localSheetId="0" hidden="1">'на 01.06.2018'!$A$7:$J$397</definedName>
    <definedName name="Z_91482E4A_EB85_41D6_AA9F_21521D0F577E_.wvu.FilterData" localSheetId="0" hidden="1">'на 01.06.2018'!$A$7:$J$397</definedName>
    <definedName name="Z_91A44DD7_EFA1_45BC_BF8A_C6EBAED142C3_.wvu.FilterData" localSheetId="0" hidden="1">'на 01.06.2018'!$A$7:$J$397</definedName>
    <definedName name="Z_92A69ACC_08E1_4049_9A4E_909BE09E8D3F_.wvu.FilterData" localSheetId="0" hidden="1">'на 01.06.2018'!$A$7:$J$397</definedName>
    <definedName name="Z_92A7494D_B642_4D2E_8A98_FA3ADD190BCE_.wvu.FilterData" localSheetId="0" hidden="1">'на 01.06.2018'!$A$7:$J$397</definedName>
    <definedName name="Z_92A89EF4_8A4E_4790_B0CC_01892B6039EB_.wvu.FilterData" localSheetId="0" hidden="1">'на 01.06.2018'!$A$7:$J$397</definedName>
    <definedName name="Z_92E38377_38CC_496E_BBD8_5394F7550FE3_.wvu.FilterData" localSheetId="0" hidden="1">'на 01.06.2018'!$A$7:$J$397</definedName>
    <definedName name="Z_93030161_EBD2_4C55_BB01_67290B2149A7_.wvu.FilterData" localSheetId="0" hidden="1">'на 01.06.2018'!$A$7:$J$397</definedName>
    <definedName name="Z_935DFEC4_8817_4BB5_A846_9674D5A05EE9_.wvu.FilterData" localSheetId="0" hidden="1">'на 01.06.2018'!$A$7:$H$139</definedName>
    <definedName name="Z_938F43B0_CEED_4632_948B_C835F76DFE4A_.wvu.FilterData" localSheetId="0" hidden="1">'на 01.06.2018'!$A$7:$J$397</definedName>
    <definedName name="Z_93997AAE_3E78_48E8_AE0E_38B78085663A_.wvu.FilterData" localSheetId="0" hidden="1">'на 01.06.2018'!$A$7:$J$397</definedName>
    <definedName name="Z_944D1186_FA84_48E6_9A44_19022D55084A_.wvu.FilterData" localSheetId="0" hidden="1">'на 01.06.2018'!$A$7:$J$397</definedName>
    <definedName name="Z_94E3B816_367C_44F4_94FC_13D42F694C13_.wvu.FilterData" localSheetId="0" hidden="1">'на 01.06.2018'!$A$7:$J$397</definedName>
    <definedName name="Z_95B5A563_A81C_425C_AC80_18232E0FA0F2_.wvu.FilterData" localSheetId="0" hidden="1">'на 01.06.2018'!$A$7:$H$139</definedName>
    <definedName name="Z_95DCDA71_E71C_4701_B168_34A55CC7547D_.wvu.FilterData" localSheetId="0" hidden="1">'на 01.06.2018'!$A$7:$J$397</definedName>
    <definedName name="Z_95E04D27_058D_4765_8CB6_B789CC5A15B9_.wvu.FilterData" localSheetId="0" hidden="1">'на 01.06.2018'!$A$7:$J$397</definedName>
    <definedName name="Z_96167660_EA8B_4F7D_87A1_785E97B459B3_.wvu.FilterData" localSheetId="0" hidden="1">'на 01.06.2018'!$A$7:$H$139</definedName>
    <definedName name="Z_96879477_4713_4ABC_982A_7EB1C07B4DED_.wvu.FilterData" localSheetId="0" hidden="1">'на 01.06.2018'!$A$7:$H$139</definedName>
    <definedName name="Z_969E164A_AA47_4A3D_AECC_F3C5A8BBA40A_.wvu.FilterData" localSheetId="0" hidden="1">'на 01.06.2018'!$A$7:$J$397</definedName>
    <definedName name="Z_9780079B_2369_4362_9878_DE63286783A8_.wvu.FilterData" localSheetId="0" hidden="1">'на 01.06.2018'!$A$7:$J$397</definedName>
    <definedName name="Z_97B55429_A18E_43B5_9AF8_FE73FCDE4BBB_.wvu.FilterData" localSheetId="0" hidden="1">'на 01.06.2018'!$A$7:$J$397</definedName>
    <definedName name="Z_97E2C09C_6040_4BDA_B6A0_AF60F993AC48_.wvu.FilterData" localSheetId="0" hidden="1">'на 01.06.2018'!$A$7:$J$397</definedName>
    <definedName name="Z_97F74FDF_2C27_4D85_A3A7_1EF51A8A2DFF_.wvu.FilterData" localSheetId="0" hidden="1">'на 01.06.2018'!$A$7:$H$139</definedName>
    <definedName name="Z_987C1B6D_28A7_49CB_BBF0_6C3FFB9FC1C5_.wvu.FilterData" localSheetId="0" hidden="1">'на 01.06.2018'!$A$7:$J$397</definedName>
    <definedName name="Z_98BF881C_EB9C_4397_B787_F3FB50ED2890_.wvu.FilterData" localSheetId="0" hidden="1">'на 01.06.2018'!$A$7:$J$397</definedName>
    <definedName name="Z_98E168F2_55D9_4CA5_BFC7_4762AF11FD48_.wvu.FilterData" localSheetId="0" hidden="1">'на 01.06.2018'!$A$7:$J$397</definedName>
    <definedName name="Z_998B8119_4FF3_4A16_838D_539C6AE34D55_.wvu.Cols" localSheetId="0" hidden="1">'на 01.06.2018'!#REF!,'на 01.06.2018'!#REF!</definedName>
    <definedName name="Z_998B8119_4FF3_4A16_838D_539C6AE34D55_.wvu.FilterData" localSheetId="0" hidden="1">'на 01.06.2018'!$A$7:$J$397</definedName>
    <definedName name="Z_998B8119_4FF3_4A16_838D_539C6AE34D55_.wvu.PrintArea" localSheetId="0" hidden="1">'на 01.06.2018'!$A$1:$J$189</definedName>
    <definedName name="Z_998B8119_4FF3_4A16_838D_539C6AE34D55_.wvu.PrintTitles" localSheetId="0" hidden="1">'на 01.06.2018'!$5:$8</definedName>
    <definedName name="Z_998B8119_4FF3_4A16_838D_539C6AE34D55_.wvu.Rows" localSheetId="0" hidden="1">'на 01.06.2018'!#REF!</definedName>
    <definedName name="Z_99950613_28E7_4EC2_B918_559A2757B0A9_.wvu.FilterData" localSheetId="0" hidden="1">'на 01.06.2018'!$A$7:$J$397</definedName>
    <definedName name="Z_99950613_28E7_4EC2_B918_559A2757B0A9_.wvu.PrintArea" localSheetId="0" hidden="1">'на 01.06.2018'!$A$1:$J$195</definedName>
    <definedName name="Z_99950613_28E7_4EC2_B918_559A2757B0A9_.wvu.PrintTitles" localSheetId="0" hidden="1">'на 01.06.2018'!$5:$8</definedName>
    <definedName name="Z_9A28E7E9_55CD_40D9_9E29_E07B8DD3C238_.wvu.FilterData" localSheetId="0" hidden="1">'на 01.06.2018'!$A$7:$J$397</definedName>
    <definedName name="Z_9A769443_7DFA_43D5_AB26_6F2EEF53DAF1_.wvu.FilterData" localSheetId="0" hidden="1">'на 01.06.2018'!$A$7:$H$139</definedName>
    <definedName name="Z_9C310551_EC8B_4B87_B5AF_39FC532C6FE3_.wvu.FilterData" localSheetId="0" hidden="1">'на 01.06.2018'!$A$7:$H$139</definedName>
    <definedName name="Z_9C38FBC7_6E93_40A5_BD30_7720FC92D0D4_.wvu.FilterData" localSheetId="0" hidden="1">'на 01.06.2018'!$A$7:$J$397</definedName>
    <definedName name="Z_9CB26755_9CF3_42C9_A567_6FF9CCE0F397_.wvu.FilterData" localSheetId="0" hidden="1">'на 01.06.2018'!$A$7:$J$397</definedName>
    <definedName name="Z_9D24C81C_5B18_4B40_BF88_7236C9CAE366_.wvu.FilterData" localSheetId="0" hidden="1">'на 01.06.2018'!$A$7:$H$139</definedName>
    <definedName name="Z_9E1D944D_E62F_4660_B928_F956F86CCB3D_.wvu.FilterData" localSheetId="0" hidden="1">'на 01.06.2018'!$A$7:$J$397</definedName>
    <definedName name="Z_9E720D93_31F0_4636_BA00_6CE6F83F3651_.wvu.FilterData" localSheetId="0" hidden="1">'на 01.06.2018'!$A$7:$J$397</definedName>
    <definedName name="Z_9E943B7D_D4C7_443F_BC4C_8AB90546D8A5_.wvu.Cols" localSheetId="0" hidden="1">'на 01.06.2018'!#REF!,'на 01.06.2018'!#REF!</definedName>
    <definedName name="Z_9E943B7D_D4C7_443F_BC4C_8AB90546D8A5_.wvu.FilterData" localSheetId="0" hidden="1">'на 01.06.2018'!$A$3:$J$60</definedName>
    <definedName name="Z_9E943B7D_D4C7_443F_BC4C_8AB90546D8A5_.wvu.PrintTitles" localSheetId="0" hidden="1">'на 01.06.2018'!$5:$8</definedName>
    <definedName name="Z_9E943B7D_D4C7_443F_BC4C_8AB90546D8A5_.wvu.Rows" localSheetId="0" hidden="1">'на 01.06.2018'!#REF!,'на 01.06.2018'!#REF!,'на 01.06.2018'!#REF!,'на 01.06.2018'!#REF!,'на 01.06.2018'!#REF!,'на 01.06.2018'!#REF!,'на 01.06.2018'!#REF!,'на 01.06.2018'!#REF!,'на 01.06.2018'!#REF!,'на 01.06.2018'!#REF!,'на 01.06.2018'!#REF!,'на 01.06.2018'!#REF!,'на 01.06.2018'!#REF!,'на 01.06.2018'!#REF!,'на 01.06.2018'!#REF!,'на 01.06.2018'!#REF!,'на 01.06.2018'!#REF!,'на 01.06.2018'!#REF!,'на 01.06.2018'!#REF!,'на 01.06.2018'!#REF!</definedName>
    <definedName name="Z_9EC99D85_9CBB_4D41_A0AC_5A782960B43C_.wvu.FilterData" localSheetId="0" hidden="1">'на 01.06.2018'!$A$7:$H$139</definedName>
    <definedName name="Z_9F469FEB_94D1_4BA9_BDF6_0A94C53541EA_.wvu.FilterData" localSheetId="0" hidden="1">'на 01.06.2018'!$A$7:$J$397</definedName>
    <definedName name="Z_9FA29541_62F4_4CED_BF33_19F6BA57578F_.wvu.Cols" localSheetId="0" hidden="1">'на 01.06.2018'!#REF!,'на 01.06.2018'!#REF!</definedName>
    <definedName name="Z_9FA29541_62F4_4CED_BF33_19F6BA57578F_.wvu.FilterData" localSheetId="0" hidden="1">'на 01.06.2018'!$A$7:$J$397</definedName>
    <definedName name="Z_9FA29541_62F4_4CED_BF33_19F6BA57578F_.wvu.PrintArea" localSheetId="0" hidden="1">'на 01.06.2018'!$A$1:$J$189</definedName>
    <definedName name="Z_9FA29541_62F4_4CED_BF33_19F6BA57578F_.wvu.PrintTitles" localSheetId="0" hidden="1">'на 01.06.2018'!$5:$8</definedName>
    <definedName name="Z_A08B7B60_BE09_484D_B75E_15D9DE206B17_.wvu.FilterData" localSheetId="0" hidden="1">'на 01.06.2018'!$A$7:$J$397</definedName>
    <definedName name="Z_A0963EEC_5578_46DF_B7B0_2B9F8CADC5B9_.wvu.FilterData" localSheetId="0" hidden="1">'на 01.06.2018'!$A$7:$J$397</definedName>
    <definedName name="Z_A0A3CD9B_2436_40D7_91DB_589A95FBBF00_.wvu.Cols" localSheetId="0" hidden="1">'на 01.06.2018'!#REF!</definedName>
    <definedName name="Z_A0A3CD9B_2436_40D7_91DB_589A95FBBF00_.wvu.FilterData" localSheetId="0" hidden="1">'на 01.06.2018'!$A$7:$J$397</definedName>
    <definedName name="Z_A0A3CD9B_2436_40D7_91DB_589A95FBBF00_.wvu.PrintArea" localSheetId="0" hidden="1">'на 01.06.2018'!$A$1:$J$199</definedName>
    <definedName name="Z_A0A3CD9B_2436_40D7_91DB_589A95FBBF00_.wvu.PrintTitles" localSheetId="0" hidden="1">'на 01.06.2018'!$5:$8</definedName>
    <definedName name="Z_A0EB0A04_1124_498B_8C4B_C1E25B53C1A8_.wvu.FilterData" localSheetId="0" hidden="1">'на 01.06.2018'!$A$7:$H$139</definedName>
    <definedName name="Z_A113B19A_DB2C_4585_AED7_B7EF9F05E57E_.wvu.FilterData" localSheetId="0" hidden="1">'на 01.06.2018'!$A$7:$J$397</definedName>
    <definedName name="Z_A1252AD3_62A9_4B5D_B0FA_98A0DCCDEFC0_.wvu.FilterData" localSheetId="0" hidden="1">'на 01.06.2018'!$A$7:$J$397</definedName>
    <definedName name="Z_A2611F3A_C06C_4662_B39E_6F08BA7C9B14_.wvu.FilterData" localSheetId="0" hidden="1">'на 01.06.2018'!$A$7:$H$139</definedName>
    <definedName name="Z_A28DA500_33FC_4913_B21A_3E2D7ED7A130_.wvu.FilterData" localSheetId="0" hidden="1">'на 01.06.2018'!$A$7:$H$139</definedName>
    <definedName name="Z_A38250FB_559C_49CE_918A_6673F9586B86_.wvu.FilterData" localSheetId="0" hidden="1">'на 01.06.2018'!$A$7:$J$397</definedName>
    <definedName name="Z_A5169FE8_9D26_44E6_A6EA_F78B40E1DE01_.wvu.FilterData" localSheetId="0" hidden="1">'на 01.06.2018'!$A$7:$J$397</definedName>
    <definedName name="Z_A62258B9_7768_4C4F_AFFC_537782E81CFF_.wvu.FilterData" localSheetId="0" hidden="1">'на 01.06.2018'!$A$7:$H$139</definedName>
    <definedName name="Z_A65D4FF6_26A1_47FE_AF98_41E05002FB1E_.wvu.FilterData" localSheetId="0" hidden="1">'на 01.06.2018'!$A$7:$H$139</definedName>
    <definedName name="Z_A6816A2A_A381_4629_A196_A2D2CBED046E_.wvu.FilterData" localSheetId="0" hidden="1">'на 01.06.2018'!$A$7:$J$397</definedName>
    <definedName name="Z_A6B98527_7CBF_4E4D_BDEA_9334A3EB779F_.wvu.Cols" localSheetId="0" hidden="1">'на 01.06.2018'!#REF!,'на 01.06.2018'!#REF!,'на 01.06.2018'!$K:$BN</definedName>
    <definedName name="Z_A6B98527_7CBF_4E4D_BDEA_9334A3EB779F_.wvu.FilterData" localSheetId="0" hidden="1">'на 01.06.2018'!$A$7:$J$397</definedName>
    <definedName name="Z_A6B98527_7CBF_4E4D_BDEA_9334A3EB779F_.wvu.PrintArea" localSheetId="0" hidden="1">'на 01.06.2018'!$A$1:$BN$189</definedName>
    <definedName name="Z_A6B98527_7CBF_4E4D_BDEA_9334A3EB779F_.wvu.PrintTitles" localSheetId="0" hidden="1">'на 01.06.2018'!$5:$7</definedName>
    <definedName name="Z_A8EFE8CB_4B40_4A53_8B7A_29439E2B50D7_.wvu.FilterData" localSheetId="0" hidden="1">'на 01.06.2018'!$A$7:$J$397</definedName>
    <definedName name="Z_A98C96B5_CE3A_4FF9_B3E5_0DBB66ADC5BB_.wvu.FilterData" localSheetId="0" hidden="1">'на 01.06.2018'!$A$7:$H$139</definedName>
    <definedName name="Z_A9BB2943_E4B1_4809_A926_69F8C50E1CF2_.wvu.FilterData" localSheetId="0" hidden="1">'на 01.06.2018'!$A$7:$J$397</definedName>
    <definedName name="Z_AA4C7BF5_07E0_4095_B165_D2AF600190FA_.wvu.FilterData" localSheetId="0" hidden="1">'на 01.06.2018'!$A$7:$H$139</definedName>
    <definedName name="Z_AAC4B5AB_1913_4D9C_A1FF_BD9345E009EB_.wvu.FilterData" localSheetId="0" hidden="1">'на 01.06.2018'!$A$7:$H$139</definedName>
    <definedName name="Z_AB20AEF7_931C_411F_91E6_F461408B5AE6_.wvu.FilterData" localSheetId="0" hidden="1">'на 01.06.2018'!$A$7:$J$397</definedName>
    <definedName name="Z_ABA75302_0F6D_4886_9D81_1818E8870CAA_.wvu.FilterData" localSheetId="0" hidden="1">'на 01.06.2018'!$A$3:$K$194</definedName>
    <definedName name="Z_ABAF42E6_6CD6_46B1_A0C6_0099C207BC1C_.wvu.FilterData" localSheetId="0" hidden="1">'на 01.06.2018'!$A$7:$J$397</definedName>
    <definedName name="Z_ABF07E15_3FB5_46FA_8B18_72FA32E3F1DA_.wvu.FilterData" localSheetId="0" hidden="1">'на 01.06.2018'!$A$7:$J$397</definedName>
    <definedName name="Z_ACFE2E5A_B4BC_4793_B103_05F97C227772_.wvu.FilterData" localSheetId="0" hidden="1">'на 01.06.2018'!$A$7:$J$397</definedName>
    <definedName name="Z_AD079EA2_4E18_46EE_8E20_0C7923C917D2_.wvu.FilterData" localSheetId="0" hidden="1">'на 01.06.2018'!$A$7:$J$397</definedName>
    <definedName name="Z_ADE318A0_9CB5_431A_AF2B_D561B19631D9_.wvu.FilterData" localSheetId="0" hidden="1">'на 01.06.2018'!$A$7:$J$397</definedName>
    <definedName name="Z_AF01D870_77CB_46A2_A95B_3A27FF42EAA8_.wvu.FilterData" localSheetId="0" hidden="1">'на 01.06.2018'!$A$7:$H$139</definedName>
    <definedName name="Z_AF1AEFF5_9892_4FCB_BD3E_6CF1CEE1B71B_.wvu.FilterData" localSheetId="0" hidden="1">'на 01.06.2018'!$A$7:$J$397</definedName>
    <definedName name="Z_AFABF6AA_2F6E_48B0_98F8_213EA30990B1_.wvu.FilterData" localSheetId="0" hidden="1">'на 01.06.2018'!$A$7:$J$397</definedName>
    <definedName name="Z_AFC26506_1EE1_430F_B247_3257CE41958A_.wvu.FilterData" localSheetId="0" hidden="1">'на 01.06.2018'!$A$7:$J$397</definedName>
    <definedName name="Z_B00B4D71_156E_4DD9_93CC_1F392CBA035F_.wvu.FilterData" localSheetId="0" hidden="1">'на 01.06.2018'!$A$7:$J$397</definedName>
    <definedName name="Z_B0B61858_D248_4F0B_95EB_A53482FBF19B_.wvu.FilterData" localSheetId="0" hidden="1">'на 01.06.2018'!$A$7:$J$397</definedName>
    <definedName name="Z_B0BB7BD4_E507_4D19_A9BF_6595068A89B5_.wvu.FilterData" localSheetId="0" hidden="1">'на 01.06.2018'!$A$7:$J$397</definedName>
    <definedName name="Z_B180D137_9F25_4AD4_9057_37928F1867A8_.wvu.FilterData" localSheetId="0" hidden="1">'на 01.06.2018'!$A$7:$H$139</definedName>
    <definedName name="Z_B1FA2CF0_321B_4787_93E8_EB6D5C78D6B5_.wvu.FilterData" localSheetId="0" hidden="1">'на 01.06.2018'!$A$7:$J$397</definedName>
    <definedName name="Z_B246A3A0_6AE0_4610_AE7A_F7490C26DBCA_.wvu.FilterData" localSheetId="0" hidden="1">'на 01.06.2018'!$A$7:$J$397</definedName>
    <definedName name="Z_B2D38EAC_E767_43A7_B7A2_621639FE347D_.wvu.FilterData" localSheetId="0" hidden="1">'на 01.06.2018'!$A$7:$H$139</definedName>
    <definedName name="Z_B3114865_FFF9_40B7_B9E6_C3642102DCF9_.wvu.FilterData" localSheetId="0" hidden="1">'на 01.06.2018'!$A$7:$J$397</definedName>
    <definedName name="Z_B3339176_D3D0_4D7A_8AAB_C0B71F942A93_.wvu.FilterData" localSheetId="0" hidden="1">'на 01.06.2018'!$A$7:$H$139</definedName>
    <definedName name="Z_B45FAC42_679D_43AB_B511_9E5492CAC2DB_.wvu.FilterData" localSheetId="0" hidden="1">'на 01.06.2018'!$A$7:$H$139</definedName>
    <definedName name="Z_B499C08D_A2E7_417F_A9B7_BFCE2B66534F_.wvu.FilterData" localSheetId="0" hidden="1">'на 01.06.2018'!$A$7:$J$397</definedName>
    <definedName name="Z_B543C7D0_E350_4DA4_A835_ADCB64A4D66D_.wvu.FilterData" localSheetId="0" hidden="1">'на 01.06.2018'!$A$7:$J$397</definedName>
    <definedName name="Z_B5533D56_E1AE_4DE7_8436_EF9CA55A4943_.wvu.FilterData" localSheetId="0" hidden="1">'на 01.06.2018'!$A$7:$J$397</definedName>
    <definedName name="Z_B56BEF44_39DC_4F5B_A5E5_157C237832AF_.wvu.FilterData" localSheetId="0" hidden="1">'на 01.06.2018'!$A$7:$H$139</definedName>
    <definedName name="Z_B5A6FE62_B66C_45B1_AF17_B7686B0B3A3F_.wvu.FilterData" localSheetId="0" hidden="1">'на 01.06.2018'!$A$7:$J$397</definedName>
    <definedName name="Z_B603D180_E09A_4B9C_810F_9423EBA4A0EA_.wvu.FilterData" localSheetId="0" hidden="1">'на 01.06.2018'!$A$7:$J$397</definedName>
    <definedName name="Z_B698776A_6A96_445D_9813_F5440DD90495_.wvu.FilterData" localSheetId="0" hidden="1">'на 01.06.2018'!$A$7:$J$397</definedName>
    <definedName name="Z_B6D72401_10F2_4D08_9A2D_EC1E2043D946_.wvu.FilterData" localSheetId="0" hidden="1">'на 01.06.2018'!$A$7:$J$397</definedName>
    <definedName name="Z_B6F11AB1_40C8_4880_BE42_1C35664CF325_.wvu.FilterData" localSheetId="0" hidden="1">'на 01.06.2018'!$A$7:$J$397</definedName>
    <definedName name="Z_B736B334_F8CF_4A1D_A747_B2B8CF3F3731_.wvu.FilterData" localSheetId="0" hidden="1">'на 01.06.2018'!$A$7:$J$397</definedName>
    <definedName name="Z_B7A22467_168B_475A_AC6B_F744F4990F6A_.wvu.FilterData" localSheetId="0" hidden="1">'на 01.06.2018'!$A$7:$J$397</definedName>
    <definedName name="Z_B7A4DC29_6CA3_48BD_BD2B_5EA61D250392_.wvu.FilterData" localSheetId="0" hidden="1">'на 01.06.2018'!$A$7:$H$139</definedName>
    <definedName name="Z_B7F67755_3086_43A6_86E7_370F80E61BD0_.wvu.FilterData" localSheetId="0" hidden="1">'на 01.06.2018'!$A$7:$H$139</definedName>
    <definedName name="Z_B8283716_285A_45D5_8283_DCA7A3C9CFC7_.wvu.FilterData" localSheetId="0" hidden="1">'на 01.06.2018'!$A$7:$J$397</definedName>
    <definedName name="Z_B858041A_E0C9_4C5A_A736_A0DA4684B712_.wvu.FilterData" localSheetId="0" hidden="1">'на 01.06.2018'!$A$7:$J$397</definedName>
    <definedName name="Z_B8EDA240_D337_4165_927F_4408D011F4B1_.wvu.FilterData" localSheetId="0" hidden="1">'на 01.06.2018'!$A$7:$J$397</definedName>
    <definedName name="Z_B9FDB936_DEDC_405B_AC55_3262523808BE_.wvu.FilterData" localSheetId="0" hidden="1">'на 01.06.2018'!$A$7:$J$397</definedName>
    <definedName name="Z_BAB4825B_2E54_4A6C_A72D_1F8E7B4FEFFB_.wvu.FilterData" localSheetId="0" hidden="1">'на 01.06.2018'!$A$7:$J$397</definedName>
    <definedName name="Z_BAFB3A8F_5ACD_4C4A_A33C_831C754D88C0_.wvu.FilterData" localSheetId="0" hidden="1">'на 01.06.2018'!$A$7:$J$397</definedName>
    <definedName name="Z_BC09D690_D177_4FC8_AE1F_8F0F0D5C6ECD_.wvu.FilterData" localSheetId="0" hidden="1">'на 01.06.2018'!$A$7:$J$397</definedName>
    <definedName name="Z_BC6910FC_42F8_457B_8F8D_9BC0111CE283_.wvu.FilterData" localSheetId="0" hidden="1">'на 01.06.2018'!$A$7:$J$397</definedName>
    <definedName name="Z_BD707806_8F10_492F_81AE_A7900A187828_.wvu.FilterData" localSheetId="0" hidden="1">'на 01.06.2018'!$A$3:$K$194</definedName>
    <definedName name="Z_BDD573CF_BFE0_4002_B5F7_E438A5DAD635_.wvu.FilterData" localSheetId="0" hidden="1">'на 01.06.2018'!$A$7:$J$397</definedName>
    <definedName name="Z_BE3F7214_4B0C_40FA_B4F7_B0F38416BCEF_.wvu.FilterData" localSheetId="0" hidden="1">'на 01.06.2018'!$A$7:$J$397</definedName>
    <definedName name="Z_BE442298_736F_47F5_9592_76FFCCDA59DB_.wvu.FilterData" localSheetId="0" hidden="1">'на 01.06.2018'!$A$7:$H$139</definedName>
    <definedName name="Z_BE842559_6B14_41AC_A92A_4E50A6CE8B79_.wvu.FilterData" localSheetId="0" hidden="1">'на 01.06.2018'!$A$7:$J$397</definedName>
    <definedName name="Z_BE97AC31_BFEB_4520_BC44_68B0C987C70A_.wvu.FilterData" localSheetId="0" hidden="1">'на 01.06.2018'!$A$7:$J$397</definedName>
    <definedName name="Z_BEA0FDBA_BB07_4C19_8BBD_5E57EE395C09_.wvu.FilterData" localSheetId="0" hidden="1">'на 01.06.2018'!$A$7:$J$397</definedName>
    <definedName name="Z_BEA0FDBA_BB07_4C19_8BBD_5E57EE395C09_.wvu.PrintArea" localSheetId="0" hidden="1">'на 01.06.2018'!$A$1:$J$195</definedName>
    <definedName name="Z_BEA0FDBA_BB07_4C19_8BBD_5E57EE395C09_.wvu.PrintTitles" localSheetId="0" hidden="1">'на 01.06.2018'!$5:$8</definedName>
    <definedName name="Z_BF22223F_B516_45E8_9C4B_DD4CB4CE2C48_.wvu.FilterData" localSheetId="0" hidden="1">'на 01.06.2018'!$A$7:$J$397</definedName>
    <definedName name="Z_BF65F093_304D_44F0_BF26_E5F8F9093CF5_.wvu.FilterData" localSheetId="0" hidden="1">'на 01.06.2018'!$A$7:$J$60</definedName>
    <definedName name="Z_C02D2AC3_00AB_4B4C_8299_349FC338B994_.wvu.FilterData" localSheetId="0" hidden="1">'на 01.06.2018'!$A$7:$J$397</definedName>
    <definedName name="Z_C0ED18A2_48B4_4C82_979B_4B80DB79BC08_.wvu.FilterData" localSheetId="0" hidden="1">'на 01.06.2018'!$A$7:$J$397</definedName>
    <definedName name="Z_C140C6EF_B272_4886_8555_3A3DB8A6C4A0_.wvu.FilterData" localSheetId="0" hidden="1">'на 01.06.2018'!$A$7:$J$397</definedName>
    <definedName name="Z_C14C28B9_3A8B_4F55_AC1E_B6D3DA6398D5_.wvu.FilterData" localSheetId="0" hidden="1">'на 01.06.2018'!$A$7:$J$397</definedName>
    <definedName name="Z_C276A679_E43E_444B_B0E9_B307A301A03A_.wvu.FilterData" localSheetId="0" hidden="1">'на 01.06.2018'!$A$7:$J$397</definedName>
    <definedName name="Z_C2E7FF11_4F7B_4EA9_AD45_A8385AC4BC24_.wvu.FilterData" localSheetId="0" hidden="1">'на 01.06.2018'!$A$7:$H$139</definedName>
    <definedName name="Z_C3E7B974_7E68_49C9_8A66_DEBBC3D71CB8_.wvu.FilterData" localSheetId="0" hidden="1">'на 01.06.2018'!$A$7:$H$139</definedName>
    <definedName name="Z_C3E97E4D_03A9_422E_8E65_116E90E7DE0A_.wvu.FilterData" localSheetId="0" hidden="1">'на 01.06.2018'!$A$7:$J$397</definedName>
    <definedName name="Z_C47D5376_4107_461D_B353_0F0CCA5A27B8_.wvu.FilterData" localSheetId="0" hidden="1">'на 01.06.2018'!$A$7:$H$139</definedName>
    <definedName name="Z_C4A81194_E272_4927_9E06_D47C43E50753_.wvu.FilterData" localSheetId="0" hidden="1">'на 01.06.2018'!$A$7:$J$397</definedName>
    <definedName name="Z_C4E388F3_F33E_45AF_8E75_3BD450853C20_.wvu.FilterData" localSheetId="0" hidden="1">'на 01.06.2018'!$A$7:$J$397</definedName>
    <definedName name="Z_C55D9313_9108_41CA_AD0E_FE2F7292C638_.wvu.FilterData" localSheetId="0" hidden="1">'на 01.06.2018'!$A$7:$H$139</definedName>
    <definedName name="Z_C5D84F85_3611_4C2A_903D_ECFF3A3DA3D9_.wvu.FilterData" localSheetId="0" hidden="1">'на 01.06.2018'!$A$7:$H$139</definedName>
    <definedName name="Z_C636DE0B_BC5D_45AA_89BD_B628CA1FE119_.wvu.FilterData" localSheetId="0" hidden="1">'на 01.06.2018'!$A$7:$J$397</definedName>
    <definedName name="Z_C70C85CF_5ADB_4631_87C7_BA23E9BE3196_.wvu.FilterData" localSheetId="0" hidden="1">'на 01.06.2018'!$A$7:$J$397</definedName>
    <definedName name="Z_C74598AC_1D4B_466D_8455_294C1A2E69BB_.wvu.FilterData" localSheetId="0" hidden="1">'на 01.06.2018'!$A$7:$H$139</definedName>
    <definedName name="Z_C7DB809B_EB90_4CA8_929B_8A5AA3E83B84_.wvu.FilterData" localSheetId="0" hidden="1">'на 01.06.2018'!$A$7:$J$397</definedName>
    <definedName name="Z_C8579552_11B1_4140_9659_E1DA02EF9DD1_.wvu.FilterData" localSheetId="0" hidden="1">'на 01.06.2018'!$A$7:$J$397</definedName>
    <definedName name="Z_C8C7D91A_0101_429D_A7C4_25C2A366909A_.wvu.Cols" localSheetId="0" hidden="1">'на 01.06.2018'!#REF!,'на 01.06.2018'!#REF!</definedName>
    <definedName name="Z_C8C7D91A_0101_429D_A7C4_25C2A366909A_.wvu.FilterData" localSheetId="0" hidden="1">'на 01.06.2018'!$A$7:$J$60</definedName>
    <definedName name="Z_C8C7D91A_0101_429D_A7C4_25C2A366909A_.wvu.Rows" localSheetId="0" hidden="1">'на 01.06.2018'!#REF!,'на 01.06.2018'!#REF!,'на 01.06.2018'!#REF!,'на 01.06.2018'!#REF!,'на 01.06.2018'!#REF!,'на 01.06.2018'!#REF!,'на 01.06.2018'!#REF!,'на 01.06.2018'!#REF!,'на 01.06.2018'!#REF!,'на 01.06.2018'!#REF!</definedName>
    <definedName name="Z_C9081176_529C_43E8_8E20_8AC24E7C2D35_.wvu.FilterData" localSheetId="0" hidden="1">'на 01.06.2018'!$A$7:$J$397</definedName>
    <definedName name="Z_C94FB5D5_E515_4327_B4DC_AC3D7C1A6363_.wvu.FilterData" localSheetId="0" hidden="1">'на 01.06.2018'!$A$7:$J$397</definedName>
    <definedName name="Z_C97ACF3E_ACD3_4C9D_94FA_EA6F3D46505E_.wvu.FilterData" localSheetId="0" hidden="1">'на 01.06.2018'!$A$7:$J$397</definedName>
    <definedName name="Z_C98B4A4E_FC1F_45B3_ABB0_7DC9BD4B8057_.wvu.FilterData" localSheetId="0" hidden="1">'на 01.06.2018'!$A$7:$H$139</definedName>
    <definedName name="Z_C9A5AE8B_0A38_4D54_B36F_AFD2A577F3EF_.wvu.FilterData" localSheetId="0" hidden="1">'на 01.06.2018'!$A$7:$J$397</definedName>
    <definedName name="Z_CA384592_0CFD_4322_A4EB_34EC04693944_.wvu.FilterData" localSheetId="0" hidden="1">'на 01.06.2018'!$A$7:$J$397</definedName>
    <definedName name="Z_CA384592_0CFD_4322_A4EB_34EC04693944_.wvu.PrintArea" localSheetId="0" hidden="1">'на 01.06.2018'!$A$1:$J$195</definedName>
    <definedName name="Z_CA384592_0CFD_4322_A4EB_34EC04693944_.wvu.PrintTitles" localSheetId="0" hidden="1">'на 01.06.2018'!$5:$8</definedName>
    <definedName name="Z_CAAD7F8A_A328_4C0A_9ECF_2AD83A08D699_.wvu.FilterData" localSheetId="0" hidden="1">'на 01.06.2018'!$A$7:$H$139</definedName>
    <definedName name="Z_CB1A56DC_A135_41E6_8A02_AE4E518C879F_.wvu.FilterData" localSheetId="0" hidden="1">'на 01.06.2018'!$A$7:$J$397</definedName>
    <definedName name="Z_CB4880DD_CE83_4DFC_BBA7_70687256D5A4_.wvu.FilterData" localSheetId="0" hidden="1">'на 01.06.2018'!$A$7:$H$139</definedName>
    <definedName name="Z_CBDBA949_FA00_4560_8001_BD00E63FCCA4_.wvu.FilterData" localSheetId="0" hidden="1">'на 01.06.2018'!$A$7:$J$397</definedName>
    <definedName name="Z_CBF12BD1_A071_4448_8003_32E74F40E3E3_.wvu.FilterData" localSheetId="0" hidden="1">'на 01.06.2018'!$A$7:$H$139</definedName>
    <definedName name="Z_CBF9D894_3FD2_4B68_BAC8_643DB23851C0_.wvu.FilterData" localSheetId="0" hidden="1">'на 01.06.2018'!$A$7:$H$139</definedName>
    <definedName name="Z_CBF9D894_3FD2_4B68_BAC8_643DB23851C0_.wvu.Rows" localSheetId="0" hidden="1">'на 01.06.2018'!#REF!,'на 01.06.2018'!#REF!,'на 01.06.2018'!#REF!,'на 01.06.2018'!#REF!</definedName>
    <definedName name="Z_CCC17219_B1A3_4C6B_B903_0E4550432FD0_.wvu.FilterData" localSheetId="0" hidden="1">'на 01.06.2018'!$A$7:$H$139</definedName>
    <definedName name="Z_CCF533A2_322B_40E2_88B2_065E6D1D35B4_.wvu.FilterData" localSheetId="0" hidden="1">'на 01.06.2018'!$A$7:$J$397</definedName>
    <definedName name="Z_CCF533A2_322B_40E2_88B2_065E6D1D35B4_.wvu.PrintArea" localSheetId="0" hidden="1">'на 01.06.2018'!$A$1:$J$193</definedName>
    <definedName name="Z_CCF533A2_322B_40E2_88B2_065E6D1D35B4_.wvu.PrintTitles" localSheetId="0" hidden="1">'на 01.06.2018'!$5:$8</definedName>
    <definedName name="Z_CD10AFE5_EACD_43E3_B0AD_1FCFF7EEADC3_.wvu.FilterData" localSheetId="0" hidden="1">'на 01.06.2018'!$A$7:$J$397</definedName>
    <definedName name="Z_CDABDA6A_CEAA_4779_9390_A07E787E5F1B_.wvu.FilterData" localSheetId="0" hidden="1">'на 01.06.2018'!$A$7:$J$397</definedName>
    <definedName name="Z_CDBBEB40_4DC8_4F8A_B0B0_EE0E987A2098_.wvu.FilterData" localSheetId="0" hidden="1">'на 01.06.2018'!$A$7:$J$397</definedName>
    <definedName name="Z_CEF22FD3_C3E9_4C31_B864_568CAC74A486_.wvu.FilterData" localSheetId="0" hidden="1">'на 01.06.2018'!$A$7:$J$397</definedName>
    <definedName name="Z_CFEB7053_3C1D_451D_9A86_5940DFCF964A_.wvu.FilterData" localSheetId="0" hidden="1">'на 01.06.2018'!$A$7:$J$397</definedName>
    <definedName name="Z_D165341F_496A_48CE_829A_555B16787041_.wvu.FilterData" localSheetId="0" hidden="1">'на 01.06.2018'!$A$7:$J$397</definedName>
    <definedName name="Z_D20DFCFE_63F9_4265_B37B_4F36C46DF159_.wvu.Cols" localSheetId="0" hidden="1">'на 01.06.2018'!#REF!,'на 01.06.2018'!#REF!</definedName>
    <definedName name="Z_D20DFCFE_63F9_4265_B37B_4F36C46DF159_.wvu.FilterData" localSheetId="0" hidden="1">'на 01.06.2018'!$A$7:$J$397</definedName>
    <definedName name="Z_D20DFCFE_63F9_4265_B37B_4F36C46DF159_.wvu.PrintArea" localSheetId="0" hidden="1">'на 01.06.2018'!$A$1:$J$189</definedName>
    <definedName name="Z_D20DFCFE_63F9_4265_B37B_4F36C46DF159_.wvu.PrintTitles" localSheetId="0" hidden="1">'на 01.06.2018'!$5:$8</definedName>
    <definedName name="Z_D20DFCFE_63F9_4265_B37B_4F36C46DF159_.wvu.Rows" localSheetId="0" hidden="1">'на 01.06.2018'!#REF!,'на 01.06.2018'!#REF!,'на 01.06.2018'!#REF!,'на 01.06.2018'!#REF!,'на 01.06.2018'!#REF!</definedName>
    <definedName name="Z_D2422493_0DF6_4923_AFF9_1CE532FC9E0E_.wvu.FilterData" localSheetId="0" hidden="1">'на 01.06.2018'!$A$7:$J$397</definedName>
    <definedName name="Z_D26EAC32_42CC_46AF_8D27_8094727B2B8E_.wvu.FilterData" localSheetId="0" hidden="1">'на 01.06.2018'!$A$7:$J$397</definedName>
    <definedName name="Z_D298563F_7459_410D_A6E1_6B1CDFA6DAA7_.wvu.FilterData" localSheetId="0" hidden="1">'на 01.06.2018'!$A$7:$J$397</definedName>
    <definedName name="Z_D2D627FD_8F1D_4B0C_A4A1_1A515A2831A8_.wvu.FilterData" localSheetId="0" hidden="1">'на 01.06.2018'!$A$7:$J$397</definedName>
    <definedName name="Z_D343F548_3DE6_4716_9B8B_0FF1DF1B1DE3_.wvu.FilterData" localSheetId="0" hidden="1">'на 01.06.2018'!$A$7:$H$139</definedName>
    <definedName name="Z_D3607008_88A4_4735_BF9B_0D60A732D98C_.wvu.FilterData" localSheetId="0" hidden="1">'на 01.06.2018'!$A$7:$J$397</definedName>
    <definedName name="Z_D3C3EFC2_493C_4B9B_BC16_8147B08F8F65_.wvu.FilterData" localSheetId="0" hidden="1">'на 01.06.2018'!$A$7:$H$139</definedName>
    <definedName name="Z_D3D848E7_EB88_4E73_985E_C45B9AE68145_.wvu.FilterData" localSheetId="0" hidden="1">'на 01.06.2018'!$A$7:$J$397</definedName>
    <definedName name="Z_D3E86F4B_12A8_47CC_AEBE_74534991E315_.wvu.FilterData" localSheetId="0" hidden="1">'на 01.06.2018'!$A$7:$J$397</definedName>
    <definedName name="Z_D3F31BC4_4CDA_431B_BA5F_ADE76A923760_.wvu.FilterData" localSheetId="0" hidden="1">'на 01.06.2018'!$A$7:$H$139</definedName>
    <definedName name="Z_D41FF341_5913_4A9E_9CE5_B058CA00C0C7_.wvu.FilterData" localSheetId="0" hidden="1">'на 01.06.2018'!$A$7:$J$397</definedName>
    <definedName name="Z_D45ABB34_16CC_462D_8459_2034D47F465D_.wvu.FilterData" localSheetId="0" hidden="1">'на 01.06.2018'!$A$7:$H$139</definedName>
    <definedName name="Z_D479007E_A9E8_4307_A3E8_18A2BB5C55F2_.wvu.FilterData" localSheetId="0" hidden="1">'на 01.06.2018'!$A$7:$J$397</definedName>
    <definedName name="Z_D48CEF89_B01B_4E1D_92B4_235EA4A40F11_.wvu.FilterData" localSheetId="0" hidden="1">'на 01.06.2018'!$A$7:$J$397</definedName>
    <definedName name="Z_D4B24D18_8D1D_47A1_AE9B_21E3F9EF98EE_.wvu.FilterData" localSheetId="0" hidden="1">'на 01.06.2018'!$A$7:$J$397</definedName>
    <definedName name="Z_D4D3E883_F6A4_4364_94CA_00BA6BEEBB0B_.wvu.FilterData" localSheetId="0" hidden="1">'на 01.06.2018'!$A$7:$J$397</definedName>
    <definedName name="Z_D4E20E73_FD07_4BE4_B8FA_FE6B214643C4_.wvu.FilterData" localSheetId="0" hidden="1">'на 01.06.2018'!$A$7:$J$397</definedName>
    <definedName name="Z_D5317C3A_3EDA_404B_818D_EAF558810951_.wvu.FilterData" localSheetId="0" hidden="1">'на 01.06.2018'!$A$7:$H$139</definedName>
    <definedName name="Z_D537FB3B_712D_486A_BA32_4F73BEB2AA19_.wvu.FilterData" localSheetId="0" hidden="1">'на 01.06.2018'!$A$7:$H$139</definedName>
    <definedName name="Z_D6730C21_0555_4F4D_B589_9DE5CFF9C442_.wvu.FilterData" localSheetId="0" hidden="1">'на 01.06.2018'!$A$7:$H$139</definedName>
    <definedName name="Z_D6D7FE80_F340_4943_9CA8_381604446690_.wvu.FilterData" localSheetId="0" hidden="1">'на 01.06.2018'!$A$7:$J$397</definedName>
    <definedName name="Z_D7104B72_13BA_47A2_BD7D_6C7C814EB74F_.wvu.FilterData" localSheetId="0" hidden="1">'на 01.06.2018'!$A$7:$J$397</definedName>
    <definedName name="Z_D7BC8E82_4392_4806_9DAE_D94253790B9C_.wvu.Cols" localSheetId="0" hidden="1">'на 01.06.2018'!#REF!,'на 01.06.2018'!#REF!,'на 01.06.2018'!$K:$BN</definedName>
    <definedName name="Z_D7BC8E82_4392_4806_9DAE_D94253790B9C_.wvu.FilterData" localSheetId="0" hidden="1">'на 01.06.2018'!$A$7:$J$397</definedName>
    <definedName name="Z_D7BC8E82_4392_4806_9DAE_D94253790B9C_.wvu.PrintArea" localSheetId="0" hidden="1">'на 01.06.2018'!$A$1:$BN$189</definedName>
    <definedName name="Z_D7BC8E82_4392_4806_9DAE_D94253790B9C_.wvu.PrintTitles" localSheetId="0" hidden="1">'на 01.06.2018'!$5:$7</definedName>
    <definedName name="Z_D7DA24ED_ABB7_4D6E_ACD6_4B88F5184AF8_.wvu.FilterData" localSheetId="0" hidden="1">'на 01.06.2018'!$A$7:$J$397</definedName>
    <definedName name="Z_D8418465_ECB6_40A4_8538_9D6D02B4E5CE_.wvu.FilterData" localSheetId="0" hidden="1">'на 01.06.2018'!$A$7:$H$139</definedName>
    <definedName name="Z_D8836A46_4276_4875_86A1_BB0E2B53006C_.wvu.FilterData" localSheetId="0" hidden="1">'на 01.06.2018'!$A$7:$H$139</definedName>
    <definedName name="Z_D8EBE17E_7A1A_4392_901C_A4C8DD4BAF28_.wvu.FilterData" localSheetId="0" hidden="1">'на 01.06.2018'!$A$7:$H$139</definedName>
    <definedName name="Z_D917D9C8_DA24_43F6_B702_2D065DC4F3EA_.wvu.FilterData" localSheetId="0" hidden="1">'на 01.06.2018'!$A$7:$J$397</definedName>
    <definedName name="Z_D921BCFE_106A_48C3_8051_F877509D5A90_.wvu.FilterData" localSheetId="0" hidden="1">'на 01.06.2018'!$A$7:$J$397</definedName>
    <definedName name="Z_D930048B_C8C6_498D_B7FD_C4CFAF447C25_.wvu.FilterData" localSheetId="0" hidden="1">'на 01.06.2018'!$A$7:$J$397</definedName>
    <definedName name="Z_D93C7415_B321_4E66_84AD_0490D011FDE7_.wvu.FilterData" localSheetId="0" hidden="1">'на 01.06.2018'!$A$7:$J$397</definedName>
    <definedName name="Z_D952F92C_16FA_49C0_ACE1_EEFE2012130A_.wvu.FilterData" localSheetId="0" hidden="1">'на 01.06.2018'!$A$7:$J$397</definedName>
    <definedName name="Z_D954D534_B88D_4A21_85D6_C0757B597D1E_.wvu.FilterData" localSheetId="0" hidden="1">'на 01.06.2018'!$A$7:$J$397</definedName>
    <definedName name="Z_D95852A1_B0FC_4AC5_B62B_5CCBE05B0D15_.wvu.FilterData" localSheetId="0" hidden="1">'на 01.06.2018'!$A$7:$J$397</definedName>
    <definedName name="Z_D97BC9A1_860C_45CB_8FAD_B69CEE39193C_.wvu.FilterData" localSheetId="0" hidden="1">'на 01.06.2018'!$A$7:$H$139</definedName>
    <definedName name="Z_D981844C_3450_4227_997A_DB8016618FC0_.wvu.FilterData" localSheetId="0" hidden="1">'на 01.06.2018'!$A$7:$J$397</definedName>
    <definedName name="Z_D9E7CF58_1888_4559_99D1_C71D21E76828_.wvu.FilterData" localSheetId="0" hidden="1">'на 01.06.2018'!$A$7:$J$397</definedName>
    <definedName name="Z_DA3033F1_502F_4BCA_B468_CBA3E20E7254_.wvu.FilterData" localSheetId="0" hidden="1">'на 01.06.2018'!$A$7:$J$397</definedName>
    <definedName name="Z_DA5DFA2D_C1AA_42F5_8828_D1905F1C9BD0_.wvu.FilterData" localSheetId="0" hidden="1">'на 01.06.2018'!$A$7:$J$397</definedName>
    <definedName name="Z_DAB9487C_F291_4A20_8CE8_A04CF6419B39_.wvu.FilterData" localSheetId="0" hidden="1">'на 01.06.2018'!$A$7:$J$397</definedName>
    <definedName name="Z_DB55315D_56C8_4F2C_9317_AA25AA5EAC9E_.wvu.FilterData" localSheetId="0" hidden="1">'на 01.06.2018'!$A$7:$J$397</definedName>
    <definedName name="Z_DBB88EE7_5C30_443C_A427_07BA2C7C58DA_.wvu.FilterData" localSheetId="0" hidden="1">'на 01.06.2018'!$A$7:$J$397</definedName>
    <definedName name="Z_DBF40914_927D_466F_8B6B_F333D1AFC9B0_.wvu.FilterData" localSheetId="0" hidden="1">'на 01.06.2018'!$A$7:$J$397</definedName>
    <definedName name="Z_DC263B7F_7E05_4E66_AE9F_05D6DDE635B1_.wvu.FilterData" localSheetId="0" hidden="1">'на 01.06.2018'!$A$7:$H$139</definedName>
    <definedName name="Z_DC796824_ECED_4590_A3E8_8D5A3534C637_.wvu.FilterData" localSheetId="0" hidden="1">'на 01.06.2018'!$A$7:$H$139</definedName>
    <definedName name="Z_DCC1B134_1BA2_418E_B1D0_0938D8743370_.wvu.FilterData" localSheetId="0" hidden="1">'на 01.06.2018'!$A$7:$H$139</definedName>
    <definedName name="Z_DD479BCC_48E3_497E_81BC_9A58CD7AC8EF_.wvu.FilterData" localSheetId="0" hidden="1">'на 01.06.2018'!$A$7:$J$397</definedName>
    <definedName name="Z_DDA68DE5_EF86_4A52_97CD_589088C5FE7A_.wvu.FilterData" localSheetId="0" hidden="1">'на 01.06.2018'!$A$7:$H$139</definedName>
    <definedName name="Z_DE210091_3D77_4964_B6B2_443A728CBE9E_.wvu.FilterData" localSheetId="0" hidden="1">'на 01.06.2018'!$A$7:$J$397</definedName>
    <definedName name="Z_DE2C3999_6F3E_4D24_86CF_8803BF5FAA48_.wvu.FilterData" localSheetId="0" hidden="1">'на 01.06.2018'!$A$7:$J$60</definedName>
    <definedName name="Z_DEA6EDB2_F27D_4C8F_B061_FD80BEC5543F_.wvu.FilterData" localSheetId="0" hidden="1">'на 01.06.2018'!$A$7:$H$139</definedName>
    <definedName name="Z_DECE3245_1BE4_4A3F_B644_E8DE80612C1E_.wvu.FilterData" localSheetId="0" hidden="1">'на 01.06.2018'!$A$7:$J$397</definedName>
    <definedName name="Z_DF6B7D46_D8DB_447A_83A4_53EE18358CF2_.wvu.FilterData" localSheetId="0" hidden="1">'на 01.06.2018'!$A$7:$J$397</definedName>
    <definedName name="Z_DFB08918_D5A4_4224_AEA5_63620C0D53DD_.wvu.FilterData" localSheetId="0" hidden="1">'на 01.06.2018'!$A$7:$J$397</definedName>
    <definedName name="Z_E0178566_B0D6_4A04_941F_723DE4642B4A_.wvu.FilterData" localSheetId="0" hidden="1">'на 01.06.2018'!$A$7:$J$397</definedName>
    <definedName name="Z_E0415026_A3A4_4408_93D6_8180A1256A98_.wvu.FilterData" localSheetId="0" hidden="1">'на 01.06.2018'!$A$7:$J$397</definedName>
    <definedName name="Z_E0B34E03_0754_4713_9A98_5ACEE69C9E71_.wvu.FilterData" localSheetId="0" hidden="1">'на 01.06.2018'!$A$7:$H$139</definedName>
    <definedName name="Z_E1E7843B_3EC3_4FFF_9B1C_53E7DE6A4004_.wvu.FilterData" localSheetId="0" hidden="1">'на 01.06.2018'!$A$7:$H$139</definedName>
    <definedName name="Z_E25FE844_1AD8_4E16_B2DB_9033A702F13A_.wvu.FilterData" localSheetId="0" hidden="1">'на 01.06.2018'!$A$7:$H$139</definedName>
    <definedName name="Z_E2861A4E_263A_4BE6_9223_2DA352B0AD2D_.wvu.FilterData" localSheetId="0" hidden="1">'на 01.06.2018'!$A$7:$H$139</definedName>
    <definedName name="Z_E2FB76DF_1C94_4620_8087_FEE12FDAA3D2_.wvu.FilterData" localSheetId="0" hidden="1">'на 01.06.2018'!$A$7:$H$139</definedName>
    <definedName name="Z_E3C6ECC1_0F12_435D_9B36_B23F6133337F_.wvu.FilterData" localSheetId="0" hidden="1">'на 01.06.2018'!$A$7:$H$139</definedName>
    <definedName name="Z_E437F2F2_3B79_49F0_9901_D31498A163D7_.wvu.FilterData" localSheetId="0" hidden="1">'на 01.06.2018'!$A$7:$J$397</definedName>
    <definedName name="Z_E531BAEE_E556_4AEF_B35B_C675BD99939C_.wvu.FilterData" localSheetId="0" hidden="1">'на 01.06.2018'!$A$7:$J$397</definedName>
    <definedName name="Z_E5EC7523_F88D_4AD4_9A8D_84C16AB7BFC1_.wvu.FilterData" localSheetId="0" hidden="1">'на 01.06.2018'!$A$7:$J$397</definedName>
    <definedName name="Z_E6B0F607_AC37_4539_B427_EA5DBDA71490_.wvu.FilterData" localSheetId="0" hidden="1">'на 01.06.2018'!$A$7:$J$397</definedName>
    <definedName name="Z_E6F2229B_648C_45EB_AFDD_48E1933E9057_.wvu.FilterData" localSheetId="0" hidden="1">'на 01.06.2018'!$A$7:$J$397</definedName>
    <definedName name="Z_E79ABD49_719F_4887_A43D_3DE66BF8AD95_.wvu.FilterData" localSheetId="0" hidden="1">'на 01.06.2018'!$A$7:$J$397</definedName>
    <definedName name="Z_E818C85D_F563_4BCC_9747_0856B0207D9A_.wvu.FilterData" localSheetId="0" hidden="1">'на 01.06.2018'!$A$7:$J$397</definedName>
    <definedName name="Z_E85A9955_A3DD_46D7_A4A3_9B67A0E2B00C_.wvu.FilterData" localSheetId="0" hidden="1">'на 01.06.2018'!$A$7:$J$397</definedName>
    <definedName name="Z_E85CF805_B7EC_4B8E_BF6B_2D35F453C813_.wvu.FilterData" localSheetId="0" hidden="1">'на 01.06.2018'!$A$7:$J$397</definedName>
    <definedName name="Z_E8619C4F_9D0C_40CF_8636_CF30BDB53D78_.wvu.FilterData" localSheetId="0" hidden="1">'на 01.06.2018'!$A$7:$J$397</definedName>
    <definedName name="Z_E86B59AB_8419_4B63_BADC_4C4DB9795CAA_.wvu.FilterData" localSheetId="0" hidden="1">'на 01.06.2018'!$A$7:$J$397</definedName>
    <definedName name="Z_E88E1D11_18C0_4724_9D4F_2C85DDF57564_.wvu.FilterData" localSheetId="0" hidden="1">'на 01.06.2018'!$A$7:$H$139</definedName>
    <definedName name="Z_E8E447B7_386A_4449_A267_EA8A8ED2E9DF_.wvu.FilterData" localSheetId="0" hidden="1">'на 01.06.2018'!$A$7:$J$397</definedName>
    <definedName name="Z_E952215A_EF2B_4724_A091_1F77A330F7A6_.wvu.FilterData" localSheetId="0" hidden="1">'на 01.06.2018'!$A$7:$J$397</definedName>
    <definedName name="Z_E9A4F66F_BB40_4C19_8750_6E61AF1D74A1_.wvu.FilterData" localSheetId="0" hidden="1">'на 01.06.2018'!$A$7:$J$397</definedName>
    <definedName name="Z_EA234825_5817_4C50_AC45_83D70F061045_.wvu.FilterData" localSheetId="0" hidden="1">'на 01.06.2018'!$A$7:$J$397</definedName>
    <definedName name="Z_EA26BD39_D295_43F0_9554_645E38E73803_.wvu.FilterData" localSheetId="0" hidden="1">'на 01.06.2018'!$A$7:$J$397</definedName>
    <definedName name="Z_EA769D6D_3269_481D_9974_BC10C6C55FF6_.wvu.FilterData" localSheetId="0" hidden="1">'на 01.06.2018'!$A$7:$H$139</definedName>
    <definedName name="Z_EB2D8BE6_72BC_4D23_BEC7_DBF109493B0C_.wvu.FilterData" localSheetId="0" hidden="1">'на 01.06.2018'!$A$7:$J$397</definedName>
    <definedName name="Z_EBCDBD63_50FE_4D52_B280_2A723FA77236_.wvu.FilterData" localSheetId="0" hidden="1">'на 01.06.2018'!$A$7:$H$139</definedName>
    <definedName name="Z_EC6B58CC_C695_4EAF_B026_DA7CE6279D7A_.wvu.FilterData" localSheetId="0" hidden="1">'на 01.06.2018'!$A$7:$J$397</definedName>
    <definedName name="Z_EC741CE0_C720_481D_9CFE_596247B0CF36_.wvu.FilterData" localSheetId="0" hidden="1">'на 01.06.2018'!$A$7:$J$397</definedName>
    <definedName name="Z_EC7DFC56_670B_4634_9C36_1A0E9779A8AB_.wvu.FilterData" localSheetId="0" hidden="1">'на 01.06.2018'!$A$7:$J$397</definedName>
    <definedName name="Z_ED74FBD3_DF35_4798_8C2A_7ADA46D140AA_.wvu.FilterData" localSheetId="0" hidden="1">'на 01.06.2018'!$A$7:$H$139</definedName>
    <definedName name="Z_EF1610FE_843B_4864_9DAD_05F697DD47DC_.wvu.FilterData" localSheetId="0" hidden="1">'на 01.06.2018'!$A$7:$J$397</definedName>
    <definedName name="Z_EFFADE78_6F23_4B5D_AE74_3E82BA29B398_.wvu.FilterData" localSheetId="0" hidden="1">'на 01.06.2018'!$A$7:$H$139</definedName>
    <definedName name="Z_F0EB967D_F079_4FD4_AD5F_5BA84E405B49_.wvu.FilterData" localSheetId="0" hidden="1">'на 01.06.2018'!$A$7:$J$397</definedName>
    <definedName name="Z_F140A98E_30AA_4FD0_8B93_08F8951EDE5E_.wvu.FilterData" localSheetId="0" hidden="1">'на 01.06.2018'!$A$7:$H$139</definedName>
    <definedName name="Z_F2110B0B_AAE7_42F0_B553_C360E9249AD4_.wvu.Cols" localSheetId="0" hidden="1">'на 01.06.2018'!#REF!,'на 01.06.2018'!#REF!,'на 01.06.2018'!$K:$BN</definedName>
    <definedName name="Z_F2110B0B_AAE7_42F0_B553_C360E9249AD4_.wvu.FilterData" localSheetId="0" hidden="1">'на 01.06.2018'!$A$7:$J$397</definedName>
    <definedName name="Z_F2110B0B_AAE7_42F0_B553_C360E9249AD4_.wvu.PrintArea" localSheetId="0" hidden="1">'на 01.06.2018'!$A$1:$BN$189</definedName>
    <definedName name="Z_F2110B0B_AAE7_42F0_B553_C360E9249AD4_.wvu.PrintTitles" localSheetId="0" hidden="1">'на 01.06.2018'!$5:$7</definedName>
    <definedName name="Z_F2B210B3_A608_46A5_94E1_E525F8F6A2C4_.wvu.FilterData" localSheetId="0" hidden="1">'на 01.06.2018'!$A$7:$J$397</definedName>
    <definedName name="Z_F30FADD4_07E9_4B4F_B53A_86E542EF0570_.wvu.FilterData" localSheetId="0" hidden="1">'на 01.06.2018'!$A$7:$J$397</definedName>
    <definedName name="Z_F34EC6B1_390D_4B75_852C_F8775ACC3B29_.wvu.FilterData" localSheetId="0" hidden="1">'на 01.06.2018'!$A$7:$J$397</definedName>
    <definedName name="Z_F3E148B1_ED1B_4330_84E7_EFC4722C807A_.wvu.FilterData" localSheetId="0" hidden="1">'на 01.06.2018'!$A$7:$J$397</definedName>
    <definedName name="Z_F3F1BB49_52AF_48BB_95BC_060170851629_.wvu.FilterData" localSheetId="0" hidden="1">'на 01.06.2018'!$A$7:$J$397</definedName>
    <definedName name="Z_F413BB5D_EA53_42FB_84EF_A630DFA6E3CE_.wvu.FilterData" localSheetId="0" hidden="1">'на 01.06.2018'!$A$7:$J$397</definedName>
    <definedName name="Z_F4D51502_0CCD_4E1C_8387_D94D30666E39_.wvu.FilterData" localSheetId="0" hidden="1">'на 01.06.2018'!$A$7:$J$397</definedName>
    <definedName name="Z_F52002B9_A233_461F_9C02_2195A969869E_.wvu.FilterData" localSheetId="0" hidden="1">'на 01.06.2018'!$A$7:$J$397</definedName>
    <definedName name="Z_F5904F57_BE1E_4C1A_B9F2_3334C6090028_.wvu.FilterData" localSheetId="0" hidden="1">'на 01.06.2018'!$A$7:$J$397</definedName>
    <definedName name="Z_F5F50589_1DF0_4A91_A5AE_A081904AF6B0_.wvu.FilterData" localSheetId="0" hidden="1">'на 01.06.2018'!$A$7:$J$397</definedName>
    <definedName name="Z_F675BEC0_5D51_42CD_8359_31DF2F226166_.wvu.FilterData" localSheetId="0" hidden="1">'на 01.06.2018'!$A$7:$J$397</definedName>
    <definedName name="Z_F6F4D1CA_4991_462D_A51D_FD0D91822706_.wvu.FilterData" localSheetId="0" hidden="1">'на 01.06.2018'!$A$7:$J$397</definedName>
    <definedName name="Z_F7FC106B_79FE_40D3_AA43_206A7284AC4B_.wvu.FilterData" localSheetId="0" hidden="1">'на 01.06.2018'!$A$7:$J$397</definedName>
    <definedName name="Z_F8CD48ED_A67F_492E_A417_09D352E93E12_.wvu.FilterData" localSheetId="0" hidden="1">'на 01.06.2018'!$A$7:$H$139</definedName>
    <definedName name="Z_F8E4304E_2CC4_4F73_A08A_BA6FE8EB77EF_.wvu.FilterData" localSheetId="0" hidden="1">'на 01.06.2018'!$A$7:$J$397</definedName>
    <definedName name="Z_F9AF50D2_05C8_4D13_9F15_43FAA7F1CB7A_.wvu.FilterData" localSheetId="0" hidden="1">'на 01.06.2018'!$A$7:$J$397</definedName>
    <definedName name="Z_F9F96D65_7E5D_4EDB_B47B_CD800EE8793F_.wvu.FilterData" localSheetId="0" hidden="1">'на 01.06.2018'!$A$7:$H$139</definedName>
    <definedName name="Z_FA263ADC_F7F9_4F21_8D0A_B162CFE58321_.wvu.FilterData" localSheetId="0" hidden="1">'на 01.06.2018'!$A$7:$J$397</definedName>
    <definedName name="Z_FA47CA05_CCF1_4EDC_AAF6_26967695B1D8_.wvu.FilterData" localSheetId="0" hidden="1">'на 01.06.2018'!$A$7:$J$397</definedName>
    <definedName name="Z_FAEA1540_FB92_4A7F_8E18_381E2C6FAF74_.wvu.FilterData" localSheetId="0" hidden="1">'на 01.06.2018'!$A$7:$H$139</definedName>
    <definedName name="Z_FB2B2898_07E8_4F64_9660_A5CFE0C3B2A1_.wvu.FilterData" localSheetId="0" hidden="1">'на 01.06.2018'!$A$7:$J$397</definedName>
    <definedName name="Z_FBEEEF36_B47B_4551_8D8A_904E9E1222D4_.wvu.FilterData" localSheetId="0" hidden="1">'на 01.06.2018'!$A$7:$H$139</definedName>
    <definedName name="Z_FC5D3D29_E6B6_4724_B01C_EFC5C58D36F7_.wvu.FilterData" localSheetId="0" hidden="1">'на 01.06.2018'!$A$7:$J$397</definedName>
    <definedName name="Z_FC921717_EFFF_4C5F_AE15_5DB48A6B2DDC_.wvu.FilterData" localSheetId="0" hidden="1">'на 01.06.2018'!$A$7:$J$397</definedName>
    <definedName name="Z_FCFEE462_86B3_4D22_A291_C53135F468F2_.wvu.FilterData" localSheetId="0" hidden="1">'на 01.06.2018'!$A$7:$J$397</definedName>
    <definedName name="Z_FD01F790_1BBF_4238_916B_FA56833C331E_.wvu.FilterData" localSheetId="0" hidden="1">'на 01.06.2018'!$A$7:$J$397</definedName>
    <definedName name="Z_FD0E1B66_1ED2_4768_AEAA_4813773FCD1B_.wvu.FilterData" localSheetId="0" hidden="1">'на 01.06.2018'!$A$7:$H$139</definedName>
    <definedName name="Z_FD5CEF9A_4499_4018_A32D_B5C5AF11D935_.wvu.FilterData" localSheetId="0" hidden="1">'на 01.06.2018'!$A$7:$J$397</definedName>
    <definedName name="Z_FD66CF31_1A62_4649_ABF8_67009C9EEFA8_.wvu.FilterData" localSheetId="0" hidden="1">'на 01.06.2018'!$A$7:$J$397</definedName>
    <definedName name="Z_FDE37E7A_0D62_48F6_B80B_D6356ECC791B_.wvu.FilterData" localSheetId="0" hidden="1">'на 01.06.2018'!$A$7:$J$397</definedName>
    <definedName name="Z_FE9D531A_F987_4486_AC6F_37568587E0CC_.wvu.FilterData" localSheetId="0" hidden="1">'на 01.06.2018'!$A$7:$J$397</definedName>
    <definedName name="Z_FEE18FC2_E5D2_4C59_B7D0_FDF82F2008D4_.wvu.FilterData" localSheetId="0" hidden="1">'на 01.06.2018'!$A$7:$J$397</definedName>
    <definedName name="Z_FEF0FD9C_0AF1_4157_A391_071CD507BEBA_.wvu.FilterData" localSheetId="0" hidden="1">'на 01.06.2018'!$A$7:$J$397</definedName>
    <definedName name="Z_FEFFCD5F_F237_4316_B50A_6C71D0FF3363_.wvu.FilterData" localSheetId="0" hidden="1">'на 01.06.2018'!$A$7:$J$397</definedName>
    <definedName name="Z_FF7CC20D_CA9E_46D2_A113_9EB09E8A7DF6_.wvu.FilterData" localSheetId="0" hidden="1">'на 01.06.2018'!$A$7:$H$139</definedName>
    <definedName name="Z_FF7F531F_28CE_4C28_BA81_DE242DB82E03_.wvu.FilterData" localSheetId="0" hidden="1">'на 01.06.2018'!$A$7:$J$397</definedName>
    <definedName name="Z_FF9EFDBE_F5FD_432E_96BA_C22D4E9B91D4_.wvu.FilterData" localSheetId="0" hidden="1">'на 01.06.2018'!$A$7:$J$397</definedName>
    <definedName name="Z_FFBF84C0_8EC1_41E5_A130_1EB26E22D86E_.wvu.FilterData" localSheetId="0" hidden="1">'на 01.06.2018'!$A$7:$J$397</definedName>
    <definedName name="_xlnm.Print_Titles" localSheetId="0">'на 01.06.2018'!$5:$8</definedName>
    <definedName name="_xlnm.Print_Area" localSheetId="0">'на 01.06.2018'!$A$1:$J$199</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Перевощикова Анна Васильевна - Личное представление" guid="{CCF533A2-322B-40E2-88B2-065E6D1D35B4}" mergeInterval="0" personalView="1" maximized="1" xWindow="-8" yWindow="-8" windowWidth="1936" windowHeight="1056" tabRatio="440"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59"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s>
  <fileRecoveryPr autoRecover="0"/>
</workbook>
</file>

<file path=xl/calcChain.xml><?xml version="1.0" encoding="utf-8"?>
<calcChain xmlns="http://schemas.openxmlformats.org/spreadsheetml/2006/main">
  <c r="E40" i="1" l="1"/>
  <c r="I26" i="1"/>
  <c r="E190" i="1" l="1"/>
  <c r="E189" i="1" s="1"/>
  <c r="I129" i="1" l="1"/>
  <c r="I128" i="1" s="1"/>
  <c r="G29" i="1"/>
  <c r="I95" i="1"/>
  <c r="G95" i="1"/>
  <c r="D95" i="1"/>
  <c r="E95" i="1"/>
  <c r="I94" i="1"/>
  <c r="G94" i="1"/>
  <c r="D94" i="1"/>
  <c r="E94" i="1"/>
  <c r="I57" i="1" l="1"/>
  <c r="F192" i="1" l="1"/>
  <c r="H192" i="1"/>
  <c r="C189" i="1" l="1"/>
  <c r="D189" i="1" l="1"/>
  <c r="I76" i="1" l="1"/>
  <c r="I77" i="1"/>
  <c r="D76" i="1"/>
  <c r="D77" i="1"/>
  <c r="C76" i="1"/>
  <c r="C77" i="1"/>
  <c r="H88" i="1"/>
  <c r="F88" i="1"/>
  <c r="I86" i="1"/>
  <c r="G86" i="1"/>
  <c r="E86" i="1"/>
  <c r="D86" i="1"/>
  <c r="C86" i="1"/>
  <c r="F86" i="1" l="1"/>
  <c r="H86" i="1"/>
  <c r="D32" i="1"/>
  <c r="I32" i="1"/>
  <c r="I25" i="1" l="1"/>
  <c r="I150" i="1" l="1"/>
  <c r="I51" i="1"/>
  <c r="C169" i="1"/>
  <c r="I123" i="1"/>
  <c r="D123" i="1"/>
  <c r="C123" i="1" l="1"/>
  <c r="E152" i="1"/>
  <c r="E151" i="1"/>
  <c r="E169" i="1"/>
  <c r="H83" i="1" l="1"/>
  <c r="F83" i="1"/>
  <c r="H82" i="1"/>
  <c r="F82" i="1"/>
  <c r="I80" i="1"/>
  <c r="G80" i="1"/>
  <c r="E80" i="1"/>
  <c r="D80" i="1"/>
  <c r="C80" i="1"/>
  <c r="F80" i="1" l="1"/>
  <c r="H80" i="1"/>
  <c r="F40" i="1"/>
  <c r="C140" i="1" l="1"/>
  <c r="C21" i="1" l="1"/>
  <c r="I69" i="1" l="1"/>
  <c r="H69" i="1"/>
  <c r="G69" i="1"/>
  <c r="F69" i="1"/>
  <c r="I73" i="1"/>
  <c r="H73" i="1"/>
  <c r="G73" i="1"/>
  <c r="F73" i="1"/>
  <c r="H40" i="1"/>
  <c r="G37" i="1" l="1"/>
  <c r="H38" i="1" l="1"/>
  <c r="F38" i="1"/>
  <c r="E37" i="1"/>
  <c r="H77" i="1" l="1"/>
  <c r="F77" i="1"/>
  <c r="H76" i="1"/>
  <c r="F76" i="1"/>
  <c r="I74" i="1"/>
  <c r="G74" i="1"/>
  <c r="E74" i="1"/>
  <c r="D74" i="1"/>
  <c r="C74" i="1"/>
  <c r="F74" i="1" l="1"/>
  <c r="H74" i="1"/>
  <c r="F142" i="1" l="1"/>
  <c r="E33" i="1" l="1"/>
  <c r="E26" i="1"/>
  <c r="F26" i="1" l="1"/>
  <c r="H162" i="1"/>
  <c r="G106" i="1" l="1"/>
  <c r="G107" i="1"/>
  <c r="E107" i="1"/>
  <c r="G116" i="1"/>
  <c r="F112" i="1"/>
  <c r="F111" i="1"/>
  <c r="H112" i="1"/>
  <c r="H111" i="1"/>
  <c r="F162" i="1" l="1"/>
  <c r="H142" i="1" l="1"/>
  <c r="H143" i="1"/>
  <c r="D140" i="1"/>
  <c r="C37" i="1" l="1"/>
  <c r="C106" i="1" l="1"/>
  <c r="F149" i="1"/>
  <c r="H149" i="1"/>
  <c r="E144" i="1" l="1"/>
  <c r="F144" i="1" s="1"/>
  <c r="I29" i="1" l="1"/>
  <c r="I38" i="1"/>
  <c r="D37" i="1"/>
  <c r="C43" i="1" l="1"/>
  <c r="H191" i="1" l="1"/>
  <c r="H190" i="1"/>
  <c r="F190" i="1"/>
  <c r="F45" i="1" l="1"/>
  <c r="I106" i="1" l="1"/>
  <c r="C105" i="1"/>
  <c r="D166" i="1" l="1"/>
  <c r="C29" i="1"/>
  <c r="I134" i="1" l="1"/>
  <c r="I189" i="1" l="1"/>
  <c r="G189" i="1"/>
  <c r="F191" i="1"/>
  <c r="H189" i="1" l="1"/>
  <c r="F189" i="1"/>
  <c r="H113" i="1" l="1"/>
  <c r="I37" i="1" l="1"/>
  <c r="H45" i="1"/>
  <c r="H46" i="1"/>
  <c r="E34" i="1" l="1"/>
  <c r="D160" i="1"/>
  <c r="E160" i="1"/>
  <c r="G160" i="1"/>
  <c r="I160" i="1"/>
  <c r="C160" i="1"/>
  <c r="E29" i="1" l="1"/>
  <c r="H160" i="1"/>
  <c r="F160" i="1"/>
  <c r="D43" i="1" l="1"/>
  <c r="G122" i="1"/>
  <c r="C122" i="1"/>
  <c r="G13" i="1" l="1"/>
  <c r="H101" i="1"/>
  <c r="F101" i="1"/>
  <c r="H100" i="1"/>
  <c r="F100" i="1"/>
  <c r="I98" i="1"/>
  <c r="G98" i="1"/>
  <c r="E98" i="1"/>
  <c r="D98" i="1"/>
  <c r="C98" i="1"/>
  <c r="E97" i="1"/>
  <c r="E73" i="1" s="1"/>
  <c r="D97" i="1"/>
  <c r="C97" i="1"/>
  <c r="C73" i="1" s="1"/>
  <c r="I96" i="1"/>
  <c r="G96" i="1"/>
  <c r="E96" i="1"/>
  <c r="D96" i="1"/>
  <c r="C96" i="1"/>
  <c r="I71" i="1"/>
  <c r="G71" i="1"/>
  <c r="E71" i="1"/>
  <c r="C95" i="1"/>
  <c r="C71" i="1" s="1"/>
  <c r="I70" i="1"/>
  <c r="E70" i="1"/>
  <c r="C94" i="1"/>
  <c r="C70" i="1" s="1"/>
  <c r="E93" i="1"/>
  <c r="E69" i="1" s="1"/>
  <c r="D93" i="1"/>
  <c r="C93" i="1"/>
  <c r="I67" i="1"/>
  <c r="D70" i="1" l="1"/>
  <c r="D71" i="1"/>
  <c r="C69" i="1"/>
  <c r="C63" i="1" s="1"/>
  <c r="C10" i="1" s="1"/>
  <c r="D69" i="1"/>
  <c r="D73" i="1"/>
  <c r="H26" i="1"/>
  <c r="I92" i="1"/>
  <c r="D92" i="1"/>
  <c r="E92" i="1"/>
  <c r="C92" i="1"/>
  <c r="F94" i="1"/>
  <c r="F70" i="1" s="1"/>
  <c r="F95" i="1"/>
  <c r="F71" i="1" s="1"/>
  <c r="H95" i="1"/>
  <c r="H71" i="1" s="1"/>
  <c r="G70" i="1"/>
  <c r="F98" i="1"/>
  <c r="H98" i="1"/>
  <c r="C68" i="1" l="1"/>
  <c r="E65" i="1"/>
  <c r="C64" i="1"/>
  <c r="I66" i="1"/>
  <c r="I68" i="1"/>
  <c r="D68" i="1"/>
  <c r="F92" i="1"/>
  <c r="E68" i="1"/>
  <c r="H94" i="1"/>
  <c r="H70" i="1" s="1"/>
  <c r="G92" i="1"/>
  <c r="H92" i="1" s="1"/>
  <c r="F68" i="1" l="1"/>
  <c r="G68" i="1"/>
  <c r="H68" i="1" s="1"/>
  <c r="F32" i="1" l="1"/>
  <c r="G105" i="1"/>
  <c r="G63" i="1" s="1"/>
  <c r="G10" i="1" s="1"/>
  <c r="G110" i="1" l="1"/>
  <c r="I43" i="1" l="1"/>
  <c r="I21" i="1"/>
  <c r="G21" i="1"/>
  <c r="D21" i="1" l="1"/>
  <c r="E170" i="1"/>
  <c r="H168" i="1"/>
  <c r="F168" i="1"/>
  <c r="H21" i="1" l="1"/>
  <c r="H169" i="1"/>
  <c r="I170" i="1"/>
  <c r="I13" i="1" l="1"/>
  <c r="F169" i="1"/>
  <c r="I166" i="1"/>
  <c r="G14" i="1" l="1"/>
  <c r="C147" i="1" l="1"/>
  <c r="I173" i="1"/>
  <c r="E176" i="1"/>
  <c r="G43" i="1" l="1"/>
  <c r="F46" i="1"/>
  <c r="E43" i="1"/>
  <c r="E58" i="1" l="1"/>
  <c r="E12" i="1" s="1"/>
  <c r="E21" i="1" l="1"/>
  <c r="F21" i="1" s="1"/>
  <c r="I49" i="1" l="1"/>
  <c r="G166" i="1" l="1"/>
  <c r="I107" i="1" l="1"/>
  <c r="I65" i="1" s="1"/>
  <c r="I12" i="1" s="1"/>
  <c r="I64" i="1"/>
  <c r="I11" i="1" s="1"/>
  <c r="I105" i="1"/>
  <c r="I63" i="1" s="1"/>
  <c r="I10" i="1" s="1"/>
  <c r="I122" i="1"/>
  <c r="I62" i="1" l="1"/>
  <c r="I104" i="1"/>
  <c r="H152" i="1" l="1"/>
  <c r="F152" i="1"/>
  <c r="H176" i="1" l="1"/>
  <c r="G180" i="1" l="1"/>
  <c r="I180" i="1" l="1"/>
  <c r="D55" i="1"/>
  <c r="I14" i="1" l="1"/>
  <c r="I9" i="1" s="1"/>
  <c r="E180" i="1"/>
  <c r="D180" i="1"/>
  <c r="C180" i="1"/>
  <c r="I110" i="1" l="1"/>
  <c r="H39" i="1"/>
  <c r="F39" i="1"/>
  <c r="I116" i="1"/>
  <c r="H51" i="1"/>
  <c r="G49" i="1"/>
  <c r="D49" i="1"/>
  <c r="C49" i="1"/>
  <c r="F176" i="1"/>
  <c r="F51" i="1"/>
  <c r="E49" i="1" l="1"/>
  <c r="F37" i="1"/>
  <c r="H37" i="1"/>
  <c r="H49" i="1"/>
  <c r="F49" i="1" l="1"/>
  <c r="F43" i="1"/>
  <c r="H43" i="1"/>
  <c r="H25" i="1"/>
  <c r="H146" i="1"/>
  <c r="F146" i="1"/>
  <c r="I140" i="1"/>
  <c r="I55" i="1"/>
  <c r="F151" i="1"/>
  <c r="F150" i="1"/>
  <c r="H151" i="1"/>
  <c r="H150" i="1"/>
  <c r="I147" i="1"/>
  <c r="G147" i="1"/>
  <c r="E147" i="1"/>
  <c r="D147" i="1"/>
  <c r="F25" i="1"/>
  <c r="G140" i="1" l="1"/>
  <c r="H147" i="1"/>
  <c r="H144" i="1"/>
  <c r="F147" i="1"/>
  <c r="D29" i="1"/>
  <c r="H32" i="1"/>
  <c r="H29" i="1" l="1"/>
  <c r="F29" i="1"/>
  <c r="H140" i="1"/>
  <c r="E166" i="1" l="1"/>
  <c r="C166" i="1"/>
  <c r="G55" i="1"/>
  <c r="H166" i="1" l="1"/>
  <c r="F166" i="1"/>
  <c r="D173" i="1"/>
  <c r="E173" i="1"/>
  <c r="G173" i="1"/>
  <c r="C173" i="1"/>
  <c r="H175" i="1"/>
  <c r="F175" i="1"/>
  <c r="F143" i="1" l="1"/>
  <c r="E140" i="1"/>
  <c r="H173" i="1"/>
  <c r="F173" i="1"/>
  <c r="G134" i="1"/>
  <c r="E134" i="1"/>
  <c r="D134" i="1"/>
  <c r="C134" i="1"/>
  <c r="H130" i="1"/>
  <c r="H129" i="1"/>
  <c r="D128" i="1"/>
  <c r="C128" i="1"/>
  <c r="H123" i="1"/>
  <c r="F123" i="1"/>
  <c r="E122" i="1"/>
  <c r="D122" i="1"/>
  <c r="H118" i="1"/>
  <c r="F118" i="1"/>
  <c r="E116" i="1"/>
  <c r="D116" i="1"/>
  <c r="C116" i="1"/>
  <c r="F113" i="1"/>
  <c r="E110" i="1"/>
  <c r="D110" i="1"/>
  <c r="C110" i="1"/>
  <c r="E109" i="1"/>
  <c r="D109" i="1"/>
  <c r="C109" i="1"/>
  <c r="C67" i="1" s="1"/>
  <c r="E108" i="1"/>
  <c r="D108" i="1"/>
  <c r="C108" i="1"/>
  <c r="C66" i="1" s="1"/>
  <c r="C13" i="1" s="1"/>
  <c r="G65" i="1"/>
  <c r="G12" i="1" s="1"/>
  <c r="D107" i="1"/>
  <c r="C107" i="1"/>
  <c r="C65" i="1" s="1"/>
  <c r="C12" i="1" s="1"/>
  <c r="G64" i="1"/>
  <c r="G11" i="1" s="1"/>
  <c r="D106" i="1"/>
  <c r="C11" i="1"/>
  <c r="D105" i="1"/>
  <c r="D64" i="1" l="1"/>
  <c r="D65" i="1"/>
  <c r="D63" i="1"/>
  <c r="E67" i="1"/>
  <c r="E106" i="1"/>
  <c r="F140" i="1"/>
  <c r="E66" i="1"/>
  <c r="E13" i="1" s="1"/>
  <c r="E105" i="1"/>
  <c r="F105" i="1" s="1"/>
  <c r="D67" i="1"/>
  <c r="D66" i="1"/>
  <c r="C62" i="1"/>
  <c r="C104" i="1"/>
  <c r="F110" i="1"/>
  <c r="F122" i="1"/>
  <c r="H107" i="1"/>
  <c r="G104" i="1"/>
  <c r="C14" i="1"/>
  <c r="D104" i="1"/>
  <c r="H106" i="1"/>
  <c r="F107" i="1"/>
  <c r="H110" i="1"/>
  <c r="H105" i="1"/>
  <c r="F116" i="1"/>
  <c r="H116" i="1"/>
  <c r="H122" i="1"/>
  <c r="H128" i="1"/>
  <c r="D13" i="1" l="1"/>
  <c r="D12" i="1"/>
  <c r="D10" i="1"/>
  <c r="H10" i="1" s="1"/>
  <c r="D11" i="1"/>
  <c r="H11" i="1" s="1"/>
  <c r="D62" i="1"/>
  <c r="C9" i="1"/>
  <c r="E104" i="1"/>
  <c r="F104" i="1" s="1"/>
  <c r="E14" i="1"/>
  <c r="E64" i="1"/>
  <c r="E11" i="1" s="1"/>
  <c r="F128" i="1"/>
  <c r="E63" i="1"/>
  <c r="E10" i="1" s="1"/>
  <c r="D14" i="1"/>
  <c r="F106" i="1"/>
  <c r="H104" i="1"/>
  <c r="H13" i="1" l="1"/>
  <c r="H14" i="1"/>
  <c r="F11" i="1"/>
  <c r="F10" i="1"/>
  <c r="F14" i="1"/>
  <c r="H12" i="1"/>
  <c r="F12" i="1"/>
  <c r="F13" i="1"/>
  <c r="D9" i="1"/>
  <c r="E62" i="1"/>
  <c r="F62" i="1" s="1"/>
  <c r="F64" i="1"/>
  <c r="F63" i="1"/>
  <c r="H63" i="1"/>
  <c r="G62" i="1"/>
  <c r="H62" i="1" s="1"/>
  <c r="H64" i="1"/>
  <c r="G9" i="1"/>
  <c r="H65" i="1"/>
  <c r="F65" i="1"/>
  <c r="H9" i="1" l="1"/>
  <c r="E9" i="1"/>
  <c r="F9" i="1" s="1"/>
  <c r="H57" i="1" l="1"/>
  <c r="F57" i="1"/>
  <c r="E55" i="1"/>
  <c r="C55" i="1"/>
  <c r="H17" i="1"/>
  <c r="I15" i="1"/>
  <c r="G15" i="1"/>
  <c r="D15" i="1"/>
  <c r="E15" i="1"/>
  <c r="C15" i="1"/>
  <c r="F17" i="1"/>
  <c r="H15" i="1" l="1"/>
  <c r="F15" i="1"/>
  <c r="H55" i="1"/>
  <c r="F55" i="1"/>
</calcChain>
</file>

<file path=xl/sharedStrings.xml><?xml version="1.0" encoding="utf-8"?>
<sst xmlns="http://schemas.openxmlformats.org/spreadsheetml/2006/main" count="268" uniqueCount="124">
  <si>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</si>
  <si>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</si>
  <si>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</si>
  <si>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</si>
  <si>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</si>
  <si>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</si>
  <si>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</si>
  <si>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</si>
  <si>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</si>
  <si>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</si>
  <si>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</si>
  <si>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</si>
  <si>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</si>
  <si>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</si>
  <si>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</si>
  <si>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</si>
  <si>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</si>
  <si>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</si>
  <si>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</si>
  <si>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</si>
  <si>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</si>
  <si>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</si>
  <si>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</si>
  <si>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</si>
  <si>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</si>
  <si>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</si>
  <si>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</si>
  <si>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</si>
  <si>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</si>
  <si>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</si>
  <si>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</si>
  <si>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</si>
  <si>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</si>
  <si>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</si>
  <si>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</si>
  <si>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</si>
  <si>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</si>
  <si>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</si>
  <si>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</si>
  <si>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</si>
  <si>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</si>
  <si>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</si>
  <si>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</si>
  <si>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</si>
  <si>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</si>
  <si>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</si>
  <si>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</si>
  <si>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</si>
  <si>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</si>
  <si>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</si>
  <si>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</si>
  <si>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</si>
  <si>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</si>
  <si>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</si>
  <si>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</si>
  <si>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</si>
  <si>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</si>
  <si>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</si>
  <si>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</si>
  <si>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</si>
  <si>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</si>
  <si>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</si>
  <si>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</si>
  <si>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</si>
  <si>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</si>
  <si>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</si>
  <si>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</si>
  <si>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</si>
  <si>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</si>
  <si>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t>11.1.2.1.</t>
  </si>
  <si>
    <t>В 2018 году из средств окружного бюджета предусмотрены расходы на приобретение конвертов и бумаги.</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</si>
  <si>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</si>
  <si>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</si>
  <si>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</si>
  <si>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</si>
  <si>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</si>
  <si>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</si>
  <si>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</si>
  <si>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</si>
  <si>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</si>
  <si>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</si>
  <si>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</si>
  <si>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</si>
  <si>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</si>
  <si>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</si>
  <si>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</si>
  <si>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</si>
  <si>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</si>
  <si>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</si>
  <si>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</si>
  <si>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</si>
  <si>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</si>
  <si>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</si>
  <si>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t>
  </si>
  <si>
    <t xml:space="preserve">В связи с отсутствием на 01.01.2018 участников подпрограммы, бюджетные ассигнования  до муниципального образования не доведены. </t>
  </si>
  <si>
    <t>на 01.06.2018</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</si>
  <si>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t>
    </r>
  </si>
  <si>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- 39,9%, по сетям - 72,4% </t>
  </si>
  <si>
    <t>В апреле, мае 2018 года аукционы на приобретение жилых помещений признаны не состоявшимися по причине отсутствия заявок на участие. Подведение итогов акциона по заявкам, размещенным 29-30 мая 2018 года, согласно плану-графику, состоится в июне 2018 года (15 - 1 комн.квартир, 11 - 2-х комнт.квартир)</t>
  </si>
  <si>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t>
    </r>
    <r>
      <rPr>
        <sz val="16"/>
        <rFont val="Times New Roman"/>
        <family val="1"/>
        <charset val="204"/>
      </rPr>
      <t>24.04.2018 повторно размещена заявка на проведение аукциона. По итогам аукциона будет заключен муниципальный контракт на сумму 1 585,4 тыс.руб. - фед.ср-ва.
Остаток средств - экономия, сложившаяся в резельтате проведения торгов.</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</si>
  <si>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</si>
  <si>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</si>
  <si>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</si>
  <si>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</si>
  <si>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</si>
  <si>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</si>
  <si>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</si>
  <si>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</si>
  <si>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</si>
  <si>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r>
      <rPr>
        <sz val="16"/>
        <color rgb="FFFF0000"/>
        <rFont val="Times New Roman"/>
        <family val="2"/>
        <charset val="204"/>
      </rPr>
      <t xml:space="preserve">                                             </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</si>
  <si>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</si>
  <si>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</si>
  <si>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</si>
  <si>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01.06.2018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1 молодой семье отказано в выдаче Свидетельства по причине утраты права на получение социальной выплаты.                                                                                             
    </t>
  </si>
  <si>
    <t>Информация о реализации государственных программ Ханты-Мансийского автономного округа - Югры
на территории городского округа город Сургут на 01.06.2017 года</t>
  </si>
  <si>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01.06.2018 произведена выплата заработной платы за январь - апрель и первую половину мая месяца 2018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t>
    </r>
  </si>
  <si>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</si>
  <si>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</si>
  <si>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</si>
  <si>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В мае проведен ежегодный городской конкурс "Предприниматель года".
</t>
    </r>
  </si>
  <si>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денежных средств планируется в сентябре - октябре 2018 года.      </t>
    </r>
  </si>
  <si>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6"/>
        <color rgb="FFFF0000"/>
        <rFont val="Times New Roman"/>
        <family val="2"/>
        <charset val="204"/>
      </rPr>
      <t xml:space="preserve">
</t>
    </r>
    <r>
      <rPr>
        <u/>
        <sz val="18"/>
        <rFont val="Times New Roman"/>
        <family val="2"/>
        <charset val="204"/>
      </rPr>
      <t/>
    </r>
  </si>
  <si>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</sst>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7"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b/>
      <sz val="16"/>
      <color rgb="FFFF0000"/>
      <name val="Times New Roman"/>
      <family val="2"/>
      <charset val="204"/>
    </font>
    <font>
      <u/>
      <sz val="16"/>
      <color rgb="FFFF0000"/>
      <name val="Times New Roman"/>
      <family val="2"/>
      <charset val="204"/>
    </font>
    <font>
      <i/>
      <sz val="20"/>
      <color rgb="FFFF0000"/>
      <name val="Times New Roman"/>
      <family val="2"/>
      <charset val="204"/>
    </font>
    <font>
      <sz val="18"/>
      <color rgb="FFFF0000"/>
      <name val="Times New Roman"/>
      <family val="2"/>
      <charset val="204"/>
    </font>
    <font>
      <b/>
      <sz val="18"/>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b/>
      <i/>
      <sz val="16"/>
      <color rgb="FFFF0000"/>
      <name val="Times New Roman"/>
      <family val="2"/>
      <charset val="204"/>
    </font>
    <font>
      <i/>
      <sz val="18"/>
      <color rgb="FFFF0000"/>
      <name val="Times New Roman"/>
      <family val="2"/>
      <charset val="204"/>
    </font>
    <font>
      <b/>
      <i/>
      <sz val="20"/>
      <name val="Times New Roman"/>
      <family val="2"/>
      <charset val="204"/>
    </font>
    <font>
      <u/>
      <sz val="16"/>
      <name val="Times New Roman"/>
      <family val="2"/>
      <charset val="204"/>
    </font>
    <font>
      <b/>
      <i/>
      <sz val="16"/>
      <name val="Times New Roman"/>
      <family val="2"/>
      <charset val="204"/>
    </font>
    <font>
      <u/>
      <sz val="16"/>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3">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justify" vertical="top" wrapText="1"/>
      <protection locked="0"/>
    </xf>
    <xf numFmtId="10" fontId="16"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justify" vertical="top" wrapText="1"/>
      <protection locked="0"/>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4" fontId="21" fillId="2" borderId="0" xfId="0" applyNumberFormat="1" applyFont="1" applyFill="1" applyAlignment="1">
      <alignment horizontal="left" vertical="top"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4" fontId="32" fillId="2" borderId="1" xfId="0" applyNumberFormat="1" applyFont="1" applyFill="1" applyBorder="1" applyAlignment="1" applyProtection="1">
      <alignment horizontal="center" vertical="center" wrapText="1"/>
      <protection locked="0"/>
    </xf>
    <xf numFmtId="0" fontId="32" fillId="0" borderId="0" xfId="0" applyFont="1" applyFill="1" applyAlignment="1">
      <alignment horizontal="left" vertical="center" wrapText="1"/>
    </xf>
    <xf numFmtId="0" fontId="26" fillId="0" borderId="0" xfId="0" applyFont="1" applyFill="1" applyAlignment="1">
      <alignment horizontal="left" vertical="center" wrapText="1"/>
    </xf>
    <xf numFmtId="0" fontId="33" fillId="0" borderId="0" xfId="0" applyFont="1" applyFill="1" applyAlignment="1">
      <alignment horizontal="left" vertical="top" wrapText="1"/>
    </xf>
    <xf numFmtId="0" fontId="34" fillId="3" borderId="0" xfId="0" applyFont="1" applyFill="1" applyAlignment="1">
      <alignment horizontal="left" vertical="center" wrapText="1"/>
    </xf>
    <xf numFmtId="0" fontId="22" fillId="2" borderId="0" xfId="0" applyFont="1" applyFill="1" applyAlignment="1">
      <alignment horizontal="left" vertical="top" wrapText="1"/>
    </xf>
    <xf numFmtId="0" fontId="32"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5" fillId="2" borderId="0" xfId="0" applyFont="1" applyFill="1" applyAlignment="1">
      <alignment horizontal="left" vertical="center" wrapText="1"/>
    </xf>
    <xf numFmtId="0" fontId="17" fillId="2" borderId="0" xfId="0" applyFont="1" applyFill="1" applyAlignment="1">
      <alignment horizontal="left" vertical="top" wrapText="1"/>
    </xf>
    <xf numFmtId="4" fontId="35" fillId="2" borderId="0" xfId="0" applyNumberFormat="1" applyFont="1" applyFill="1" applyAlignment="1">
      <alignment horizontal="left" vertical="center" wrapText="1"/>
    </xf>
    <xf numFmtId="0" fontId="36"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5" fillId="0" borderId="0" xfId="0" applyFont="1" applyFill="1" applyAlignment="1">
      <alignment horizontal="left" vertical="center" wrapText="1"/>
    </xf>
    <xf numFmtId="0" fontId="17" fillId="0" borderId="0" xfId="0" applyFont="1" applyFill="1" applyAlignment="1">
      <alignment horizontal="left" vertical="top" wrapText="1"/>
    </xf>
    <xf numFmtId="0" fontId="36" fillId="3" borderId="0" xfId="0" applyFont="1" applyFill="1" applyAlignment="1">
      <alignment horizontal="left" vertical="center" wrapText="1"/>
    </xf>
    <xf numFmtId="0" fontId="36"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10" fontId="21" fillId="0" borderId="1" xfId="0" applyNumberFormat="1" applyFont="1" applyFill="1" applyBorder="1" applyAlignment="1" applyProtection="1">
      <alignment horizontal="center"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center" wrapText="1"/>
      <protection locked="0"/>
    </xf>
    <xf numFmtId="0" fontId="20" fillId="2" borderId="0" xfId="0" applyFont="1" applyFill="1" applyAlignment="1">
      <alignment horizontal="left" vertical="top" wrapText="1"/>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4" fontId="21" fillId="2"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42" fillId="2" borderId="1" xfId="0" applyFont="1" applyFill="1" applyBorder="1" applyAlignment="1">
      <alignment horizontal="left" vertical="center" wrapText="1"/>
    </xf>
    <xf numFmtId="0" fontId="16" fillId="2" borderId="1" xfId="0" applyFont="1" applyFill="1" applyBorder="1" applyAlignment="1">
      <alignment horizontal="left" vertical="top" wrapText="1"/>
    </xf>
    <xf numFmtId="0" fontId="43" fillId="0" borderId="0" xfId="0" applyFont="1" applyFill="1" applyAlignment="1">
      <alignment horizontal="left" vertical="top" wrapText="1"/>
    </xf>
    <xf numFmtId="0" fontId="16" fillId="0" borderId="0" xfId="0" applyFont="1" applyFill="1" applyAlignment="1">
      <alignment wrapText="1"/>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9" fontId="41"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0" fontId="21" fillId="0" borderId="3" xfId="0" applyFont="1" applyFill="1" applyBorder="1" applyAlignment="1" applyProtection="1">
      <alignment horizontal="justify" vertical="top" wrapText="1"/>
      <protection locked="0"/>
    </xf>
    <xf numFmtId="10" fontId="21"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center" wrapText="1"/>
      <protection locked="0"/>
    </xf>
    <xf numFmtId="4" fontId="20"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justify" vertical="center" wrapText="1"/>
      <protection locked="0"/>
    </xf>
    <xf numFmtId="49" fontId="45" fillId="2" borderId="1" xfId="0" applyNumberFormat="1" applyFont="1" applyFill="1" applyBorder="1" applyAlignment="1" applyProtection="1">
      <alignment horizontal="justify" vertical="top" wrapText="1"/>
      <protection locked="0"/>
    </xf>
    <xf numFmtId="0" fontId="45" fillId="2" borderId="1" xfId="0" applyFont="1" applyFill="1" applyBorder="1" applyAlignment="1" applyProtection="1">
      <alignment horizontal="justify" vertical="top" wrapText="1"/>
      <protection locked="0"/>
    </xf>
    <xf numFmtId="4" fontId="43" fillId="2" borderId="1" xfId="0" applyNumberFormat="1" applyFont="1" applyFill="1" applyBorder="1" applyAlignment="1" applyProtection="1">
      <alignment horizontal="center" vertical="center" wrapText="1"/>
      <protection locked="0"/>
    </xf>
    <xf numFmtId="10" fontId="43"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horizontal="justify" vertical="top" wrapText="1"/>
      <protection locked="0"/>
    </xf>
    <xf numFmtId="49" fontId="20" fillId="2" borderId="1" xfId="0" applyNumberFormat="1" applyFont="1" applyFill="1" applyBorder="1" applyAlignment="1" applyProtection="1">
      <alignment horizontal="justify" vertical="top" wrapText="1"/>
      <protection locked="0"/>
    </xf>
    <xf numFmtId="9" fontId="16" fillId="2" borderId="1" xfId="0" applyNumberFormat="1" applyFont="1" applyFill="1" applyBorder="1" applyAlignment="1" applyProtection="1">
      <alignment horizontal="center" vertical="center" wrapText="1"/>
      <protection locked="0"/>
    </xf>
    <xf numFmtId="49" fontId="45" fillId="2" borderId="1" xfId="0" applyNumberFormat="1" applyFont="1" applyFill="1" applyBorder="1" applyAlignment="1" applyProtection="1">
      <alignment horizontal="justify" vertical="center" wrapText="1"/>
      <protection locked="0"/>
    </xf>
    <xf numFmtId="0" fontId="45" fillId="2" borderId="1" xfId="0" applyFont="1" applyFill="1" applyBorder="1" applyAlignment="1" applyProtection="1">
      <alignment horizontal="justify" vertical="center" wrapText="1"/>
      <protection locked="0"/>
    </xf>
    <xf numFmtId="49" fontId="15" fillId="2" borderId="1" xfId="0" applyNumberFormat="1"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0" fontId="43" fillId="0" borderId="0" xfId="0" applyFont="1" applyFill="1" applyAlignment="1">
      <alignment horizontal="left" vertical="center" wrapText="1"/>
    </xf>
    <xf numFmtId="0" fontId="28" fillId="0" borderId="1" xfId="0" applyFont="1" applyFill="1" applyBorder="1" applyAlignment="1" applyProtection="1">
      <alignment horizontal="justify" vertical="top" wrapText="1"/>
      <protection locked="0"/>
    </xf>
    <xf numFmtId="0" fontId="15" fillId="2" borderId="1" xfId="0" quotePrefix="1"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4" fontId="43" fillId="0" borderId="1" xfId="0" applyNumberFormat="1" applyFont="1" applyFill="1" applyBorder="1" applyAlignment="1" applyProtection="1">
      <alignment horizontal="center" vertical="center" wrapText="1"/>
      <protection locked="0"/>
    </xf>
    <xf numFmtId="10" fontId="43"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justify" vertical="top" wrapText="1"/>
      <protection locked="0"/>
    </xf>
    <xf numFmtId="0" fontId="16" fillId="0" borderId="4" xfId="0" applyFont="1" applyFill="1" applyBorder="1" applyAlignment="1" applyProtection="1">
      <alignment horizontal="justify" vertical="top" wrapText="1"/>
      <protection locked="0"/>
    </xf>
    <xf numFmtId="0" fontId="15" fillId="0" borderId="1" xfId="0" quotePrefix="1"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9" fontId="29" fillId="2" borderId="1" xfId="0" applyNumberFormat="1" applyFont="1" applyFill="1" applyBorder="1" applyAlignment="1" applyProtection="1">
      <alignment horizontal="center" vertical="center" wrapText="1"/>
      <protection locked="0"/>
    </xf>
    <xf numFmtId="9" fontId="41" fillId="2" borderId="1" xfId="0" applyNumberFormat="1" applyFont="1" applyFill="1" applyBorder="1" applyAlignment="1" applyProtection="1">
      <alignment horizontal="center" vertical="center" wrapText="1"/>
      <protection locked="0"/>
    </xf>
    <xf numFmtId="9" fontId="28" fillId="0" borderId="1" xfId="0" applyNumberFormat="1" applyFont="1" applyFill="1" applyBorder="1" applyAlignment="1" applyProtection="1">
      <alignment horizontal="left" vertical="top" wrapText="1"/>
      <protection locked="0"/>
    </xf>
    <xf numFmtId="9" fontId="45" fillId="0" borderId="1" xfId="0" applyNumberFormat="1" applyFont="1" applyFill="1" applyBorder="1" applyAlignment="1" applyProtection="1">
      <alignment horizontal="center" vertical="center" wrapText="1"/>
      <protection locked="0"/>
    </xf>
    <xf numFmtId="0" fontId="40" fillId="2" borderId="1" xfId="0" applyFont="1" applyFill="1" applyBorder="1" applyAlignment="1" applyProtection="1">
      <alignment horizontal="justify" vertical="top" wrapText="1"/>
      <protection locked="0"/>
    </xf>
    <xf numFmtId="0" fontId="29" fillId="2" borderId="1" xfId="0" applyFont="1" applyFill="1" applyBorder="1" applyAlignment="1" applyProtection="1">
      <alignment horizontal="justify" vertical="top" wrapText="1"/>
      <protection locked="0"/>
    </xf>
    <xf numFmtId="9" fontId="28" fillId="0" borderId="1" xfId="0" applyNumberFormat="1" applyFont="1" applyFill="1" applyBorder="1" applyAlignment="1" applyProtection="1">
      <alignment horizontal="justify"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left" vertical="top" wrapText="1"/>
      <protection locked="0"/>
    </xf>
    <xf numFmtId="0" fontId="39"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37"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485" Type="http://schemas.openxmlformats.org/officeDocument/2006/relationships/revisionLog" Target="revisionLog97.xml"/><Relationship Id="rId480" Type="http://schemas.openxmlformats.org/officeDocument/2006/relationships/revisionLog" Target="revisionLog92.xml"/><Relationship Id="rId515" Type="http://schemas.openxmlformats.org/officeDocument/2006/relationships/revisionLog" Target="revisionLog120.xml"/><Relationship Id="rId510" Type="http://schemas.openxmlformats.org/officeDocument/2006/relationships/revisionLog" Target="revisionLog115.xml"/><Relationship Id="rId412" Type="http://schemas.openxmlformats.org/officeDocument/2006/relationships/revisionLog" Target="revisionLog8.xml"/><Relationship Id="rId433" Type="http://schemas.openxmlformats.org/officeDocument/2006/relationships/revisionLog" Target="revisionLog45.xml"/><Relationship Id="rId459" Type="http://schemas.openxmlformats.org/officeDocument/2006/relationships/revisionLog" Target="revisionLog71.xml"/><Relationship Id="rId417" Type="http://schemas.openxmlformats.org/officeDocument/2006/relationships/revisionLog" Target="revisionLog29.xml"/><Relationship Id="rId438" Type="http://schemas.openxmlformats.org/officeDocument/2006/relationships/revisionLog" Target="revisionLog50.xml"/><Relationship Id="rId454" Type="http://schemas.openxmlformats.org/officeDocument/2006/relationships/revisionLog" Target="revisionLog66.xml"/><Relationship Id="rId475" Type="http://schemas.openxmlformats.org/officeDocument/2006/relationships/revisionLog" Target="revisionLog87.xml"/><Relationship Id="rId496" Type="http://schemas.openxmlformats.org/officeDocument/2006/relationships/revisionLog" Target="revisionLog13.xml"/><Relationship Id="rId491" Type="http://schemas.openxmlformats.org/officeDocument/2006/relationships/revisionLog" Target="revisionLog103.xml"/><Relationship Id="rId470" Type="http://schemas.openxmlformats.org/officeDocument/2006/relationships/revisionLog" Target="revisionLog82.xml"/><Relationship Id="rId505" Type="http://schemas.openxmlformats.org/officeDocument/2006/relationships/revisionLog" Target="revisionLog110.xml"/><Relationship Id="rId500" Type="http://schemas.openxmlformats.org/officeDocument/2006/relationships/revisionLog" Target="revisionLog105.xml"/><Relationship Id="rId513" Type="http://schemas.openxmlformats.org/officeDocument/2006/relationships/revisionLog" Target="revisionLog118.xml"/><Relationship Id="rId407" Type="http://schemas.openxmlformats.org/officeDocument/2006/relationships/revisionLog" Target="revisionLog3.xml"/><Relationship Id="rId423" Type="http://schemas.openxmlformats.org/officeDocument/2006/relationships/revisionLog" Target="revisionLog35.xml"/><Relationship Id="rId428" Type="http://schemas.openxmlformats.org/officeDocument/2006/relationships/revisionLog" Target="revisionLog40.xml"/><Relationship Id="rId449" Type="http://schemas.openxmlformats.org/officeDocument/2006/relationships/revisionLog" Target="revisionLog61.xml"/><Relationship Id="rId457" Type="http://schemas.openxmlformats.org/officeDocument/2006/relationships/revisionLog" Target="revisionLog69.xml"/><Relationship Id="rId436" Type="http://schemas.openxmlformats.org/officeDocument/2006/relationships/revisionLog" Target="revisionLog48.xml"/><Relationship Id="rId415" Type="http://schemas.openxmlformats.org/officeDocument/2006/relationships/revisionLog" Target="revisionLog27.xml"/><Relationship Id="rId444" Type="http://schemas.openxmlformats.org/officeDocument/2006/relationships/revisionLog" Target="revisionLog56.xml"/><Relationship Id="rId465" Type="http://schemas.openxmlformats.org/officeDocument/2006/relationships/revisionLog" Target="revisionLog77.xml"/><Relationship Id="rId486" Type="http://schemas.openxmlformats.org/officeDocument/2006/relationships/revisionLog" Target="revisionLog98.xml"/><Relationship Id="rId481" Type="http://schemas.openxmlformats.org/officeDocument/2006/relationships/revisionLog" Target="revisionLog93.xml"/><Relationship Id="rId460" Type="http://schemas.openxmlformats.org/officeDocument/2006/relationships/revisionLog" Target="revisionLog72.xml"/><Relationship Id="rId516" Type="http://schemas.openxmlformats.org/officeDocument/2006/relationships/revisionLog" Target="revisionLog121.xml"/><Relationship Id="rId410" Type="http://schemas.openxmlformats.org/officeDocument/2006/relationships/revisionLog" Target="revisionLog6.xml"/><Relationship Id="rId431" Type="http://schemas.openxmlformats.org/officeDocument/2006/relationships/revisionLog" Target="revisionLog43.xml"/><Relationship Id="rId452" Type="http://schemas.openxmlformats.org/officeDocument/2006/relationships/revisionLog" Target="revisionLog64.xml"/><Relationship Id="rId473" Type="http://schemas.openxmlformats.org/officeDocument/2006/relationships/revisionLog" Target="revisionLog85.xml"/><Relationship Id="rId478" Type="http://schemas.openxmlformats.org/officeDocument/2006/relationships/revisionLog" Target="revisionLog90.xml"/><Relationship Id="rId494" Type="http://schemas.openxmlformats.org/officeDocument/2006/relationships/revisionLog" Target="revisionLog11.xml"/><Relationship Id="rId499" Type="http://schemas.openxmlformats.org/officeDocument/2006/relationships/revisionLog" Target="revisionLog16.xml"/><Relationship Id="rId508" Type="http://schemas.openxmlformats.org/officeDocument/2006/relationships/revisionLog" Target="revisionLog113.xml"/><Relationship Id="rId511" Type="http://schemas.openxmlformats.org/officeDocument/2006/relationships/revisionLog" Target="revisionLog116.xml"/><Relationship Id="rId503" Type="http://schemas.openxmlformats.org/officeDocument/2006/relationships/revisionLog" Target="revisionLog108.xml"/><Relationship Id="rId413" Type="http://schemas.openxmlformats.org/officeDocument/2006/relationships/revisionLog" Target="revisionLog9.xml"/><Relationship Id="rId439" Type="http://schemas.openxmlformats.org/officeDocument/2006/relationships/revisionLog" Target="revisionLog51.xml"/><Relationship Id="rId418" Type="http://schemas.openxmlformats.org/officeDocument/2006/relationships/revisionLog" Target="revisionLog30.xml"/><Relationship Id="rId447" Type="http://schemas.openxmlformats.org/officeDocument/2006/relationships/revisionLog" Target="revisionLog59.xml"/><Relationship Id="rId426" Type="http://schemas.openxmlformats.org/officeDocument/2006/relationships/revisionLog" Target="revisionLog38.xml"/><Relationship Id="rId405" Type="http://schemas.openxmlformats.org/officeDocument/2006/relationships/revisionLog" Target="revisionLog1.xml"/><Relationship Id="rId434" Type="http://schemas.openxmlformats.org/officeDocument/2006/relationships/revisionLog" Target="revisionLog46.xml"/><Relationship Id="rId455" Type="http://schemas.openxmlformats.org/officeDocument/2006/relationships/revisionLog" Target="revisionLog67.xml"/><Relationship Id="rId476" Type="http://schemas.openxmlformats.org/officeDocument/2006/relationships/revisionLog" Target="revisionLog88.xml"/><Relationship Id="rId450" Type="http://schemas.openxmlformats.org/officeDocument/2006/relationships/revisionLog" Target="revisionLog62.xml"/><Relationship Id="rId471" Type="http://schemas.openxmlformats.org/officeDocument/2006/relationships/revisionLog" Target="revisionLog83.xml"/><Relationship Id="rId497" Type="http://schemas.openxmlformats.org/officeDocument/2006/relationships/revisionLog" Target="revisionLog14.xml"/><Relationship Id="rId506" Type="http://schemas.openxmlformats.org/officeDocument/2006/relationships/revisionLog" Target="revisionLog111.xml"/><Relationship Id="rId489" Type="http://schemas.openxmlformats.org/officeDocument/2006/relationships/revisionLog" Target="revisionLog101.xml"/><Relationship Id="rId484" Type="http://schemas.openxmlformats.org/officeDocument/2006/relationships/revisionLog" Target="revisionLog96.xml"/><Relationship Id="rId421" Type="http://schemas.openxmlformats.org/officeDocument/2006/relationships/revisionLog" Target="revisionLog33.xml"/><Relationship Id="rId442" Type="http://schemas.openxmlformats.org/officeDocument/2006/relationships/revisionLog" Target="revisionLog54.xml"/><Relationship Id="rId463" Type="http://schemas.openxmlformats.org/officeDocument/2006/relationships/revisionLog" Target="revisionLog75.xml"/><Relationship Id="rId468" Type="http://schemas.openxmlformats.org/officeDocument/2006/relationships/revisionLog" Target="revisionLog80.xml"/><Relationship Id="rId519" Type="http://schemas.openxmlformats.org/officeDocument/2006/relationships/revisionLog" Target="revisionLog17.xml"/><Relationship Id="rId492" Type="http://schemas.openxmlformats.org/officeDocument/2006/relationships/revisionLog" Target="revisionLog104.xml"/><Relationship Id="rId501" Type="http://schemas.openxmlformats.org/officeDocument/2006/relationships/revisionLog" Target="revisionLog106.xml"/><Relationship Id="rId514" Type="http://schemas.openxmlformats.org/officeDocument/2006/relationships/revisionLog" Target="revisionLog119.xml"/><Relationship Id="rId408" Type="http://schemas.openxmlformats.org/officeDocument/2006/relationships/revisionLog" Target="revisionLog4.xml"/><Relationship Id="rId429" Type="http://schemas.openxmlformats.org/officeDocument/2006/relationships/revisionLog" Target="revisionLog41.xml"/><Relationship Id="rId416" Type="http://schemas.openxmlformats.org/officeDocument/2006/relationships/revisionLog" Target="revisionLog28.xml"/><Relationship Id="rId424" Type="http://schemas.openxmlformats.org/officeDocument/2006/relationships/revisionLog" Target="revisionLog36.xml"/><Relationship Id="rId445" Type="http://schemas.openxmlformats.org/officeDocument/2006/relationships/revisionLog" Target="revisionLog57.xml"/><Relationship Id="rId466" Type="http://schemas.openxmlformats.org/officeDocument/2006/relationships/revisionLog" Target="revisionLog78.xml"/><Relationship Id="rId487" Type="http://schemas.openxmlformats.org/officeDocument/2006/relationships/revisionLog" Target="revisionLog99.xml"/><Relationship Id="rId440" Type="http://schemas.openxmlformats.org/officeDocument/2006/relationships/revisionLog" Target="revisionLog52.xml"/><Relationship Id="rId411" Type="http://schemas.openxmlformats.org/officeDocument/2006/relationships/revisionLog" Target="revisionLog7.xml"/><Relationship Id="rId432" Type="http://schemas.openxmlformats.org/officeDocument/2006/relationships/revisionLog" Target="revisionLog44.xml"/><Relationship Id="rId437" Type="http://schemas.openxmlformats.org/officeDocument/2006/relationships/revisionLog" Target="revisionLog49.xml"/><Relationship Id="rId453" Type="http://schemas.openxmlformats.org/officeDocument/2006/relationships/revisionLog" Target="revisionLog65.xml"/><Relationship Id="rId458" Type="http://schemas.openxmlformats.org/officeDocument/2006/relationships/revisionLog" Target="revisionLog70.xml"/><Relationship Id="rId474" Type="http://schemas.openxmlformats.org/officeDocument/2006/relationships/revisionLog" Target="revisionLog86.xml"/><Relationship Id="rId479" Type="http://schemas.openxmlformats.org/officeDocument/2006/relationships/revisionLog" Target="revisionLog91.xml"/><Relationship Id="rId509" Type="http://schemas.openxmlformats.org/officeDocument/2006/relationships/revisionLog" Target="revisionLog114.xml"/><Relationship Id="rId461" Type="http://schemas.openxmlformats.org/officeDocument/2006/relationships/revisionLog" Target="revisionLog73.xml"/><Relationship Id="rId482" Type="http://schemas.openxmlformats.org/officeDocument/2006/relationships/revisionLog" Target="revisionLog94.xml"/><Relationship Id="rId512" Type="http://schemas.openxmlformats.org/officeDocument/2006/relationships/revisionLog" Target="revisionLog117.xml"/><Relationship Id="rId517" Type="http://schemas.openxmlformats.org/officeDocument/2006/relationships/revisionLog" Target="revisionLog122.xml"/><Relationship Id="rId490" Type="http://schemas.openxmlformats.org/officeDocument/2006/relationships/revisionLog" Target="revisionLog102.xml"/><Relationship Id="rId495" Type="http://schemas.openxmlformats.org/officeDocument/2006/relationships/revisionLog" Target="revisionLog12.xml"/><Relationship Id="rId504" Type="http://schemas.openxmlformats.org/officeDocument/2006/relationships/revisionLog" Target="revisionLog109.xml"/><Relationship Id="rId419" Type="http://schemas.openxmlformats.org/officeDocument/2006/relationships/revisionLog" Target="revisionLog31.xml"/><Relationship Id="rId406" Type="http://schemas.openxmlformats.org/officeDocument/2006/relationships/revisionLog" Target="revisionLog2.xml"/><Relationship Id="rId414" Type="http://schemas.openxmlformats.org/officeDocument/2006/relationships/revisionLog" Target="revisionLog26.xml"/><Relationship Id="rId435" Type="http://schemas.openxmlformats.org/officeDocument/2006/relationships/revisionLog" Target="revisionLog47.xml"/><Relationship Id="rId456" Type="http://schemas.openxmlformats.org/officeDocument/2006/relationships/revisionLog" Target="revisionLog68.xml"/><Relationship Id="rId477" Type="http://schemas.openxmlformats.org/officeDocument/2006/relationships/revisionLog" Target="revisionLog89.xml"/><Relationship Id="rId430" Type="http://schemas.openxmlformats.org/officeDocument/2006/relationships/revisionLog" Target="revisionLog42.xml"/><Relationship Id="rId498" Type="http://schemas.openxmlformats.org/officeDocument/2006/relationships/revisionLog" Target="revisionLog15.xml"/><Relationship Id="rId469" Type="http://schemas.openxmlformats.org/officeDocument/2006/relationships/revisionLog" Target="revisionLog81.xml"/><Relationship Id="rId464" Type="http://schemas.openxmlformats.org/officeDocument/2006/relationships/revisionLog" Target="revisionLog76.xml"/><Relationship Id="rId422" Type="http://schemas.openxmlformats.org/officeDocument/2006/relationships/revisionLog" Target="revisionLog34.xml"/><Relationship Id="rId427" Type="http://schemas.openxmlformats.org/officeDocument/2006/relationships/revisionLog" Target="revisionLog39.xml"/><Relationship Id="rId443" Type="http://schemas.openxmlformats.org/officeDocument/2006/relationships/revisionLog" Target="revisionLog55.xml"/><Relationship Id="rId448" Type="http://schemas.openxmlformats.org/officeDocument/2006/relationships/revisionLog" Target="revisionLog60.xml"/><Relationship Id="rId472" Type="http://schemas.openxmlformats.org/officeDocument/2006/relationships/revisionLog" Target="revisionLog84.xml"/><Relationship Id="rId451" Type="http://schemas.openxmlformats.org/officeDocument/2006/relationships/revisionLog" Target="revisionLog63.xml"/><Relationship Id="rId493" Type="http://schemas.openxmlformats.org/officeDocument/2006/relationships/revisionLog" Target="revisionLog10.xml"/><Relationship Id="rId502" Type="http://schemas.openxmlformats.org/officeDocument/2006/relationships/revisionLog" Target="revisionLog107.xml"/><Relationship Id="rId507" Type="http://schemas.openxmlformats.org/officeDocument/2006/relationships/revisionLog" Target="revisionLog112.xml"/><Relationship Id="rId409" Type="http://schemas.openxmlformats.org/officeDocument/2006/relationships/revisionLog" Target="revisionLog5.xml"/><Relationship Id="rId467" Type="http://schemas.openxmlformats.org/officeDocument/2006/relationships/revisionLog" Target="revisionLog79.xml"/><Relationship Id="rId446" Type="http://schemas.openxmlformats.org/officeDocument/2006/relationships/revisionLog" Target="revisionLog58.xml"/><Relationship Id="rId420" Type="http://schemas.openxmlformats.org/officeDocument/2006/relationships/revisionLog" Target="revisionLog32.xml"/><Relationship Id="rId425" Type="http://schemas.openxmlformats.org/officeDocument/2006/relationships/revisionLog" Target="revisionLog37.xml"/><Relationship Id="rId488" Type="http://schemas.openxmlformats.org/officeDocument/2006/relationships/revisionLog" Target="revisionLog100.xml"/><Relationship Id="rId483" Type="http://schemas.openxmlformats.org/officeDocument/2006/relationships/revisionLog" Target="revisionLog95.xml"/><Relationship Id="rId441" Type="http://schemas.openxmlformats.org/officeDocument/2006/relationships/revisionLog" Target="revisionLog53.xml"/><Relationship Id="rId462" Type="http://schemas.openxmlformats.org/officeDocument/2006/relationships/revisionLog" Target="revisionLog74.xml"/><Relationship Id="rId518" Type="http://schemas.openxmlformats.org/officeDocument/2006/relationships/revisionLog" Target="revisionLog12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A7EDBBA-170C-4A9B-B5B9-B19567307594}" diskRevisions="1" revisionId="1591" version="519" protected="1">
  <header guid="{6D29304C-43A8-4537-B566-22DB24A8752D}" dateTime="2018-06-04T10:47:22" maxSheetId="2" userName="Перевощикова Анна Васильевна" r:id="rId405" minRId="995">
    <sheetIdMap count="1">
      <sheetId val="1"/>
    </sheetIdMap>
  </header>
  <header guid="{829F6D27-140B-4ADF-9EA0-6E110D4EDEAA}" dateTime="2018-06-04T10:57:45" maxSheetId="2" userName="Перевощикова Анна Васильевна" r:id="rId406">
    <sheetIdMap count="1">
      <sheetId val="1"/>
    </sheetIdMap>
  </header>
  <header guid="{6FAA2A90-9536-4308-ABCF-9F6B729B8066}" dateTime="2018-06-04T10:58:28" maxSheetId="2" userName="Перевощикова Анна Васильевна" r:id="rId407" minRId="996">
    <sheetIdMap count="1">
      <sheetId val="1"/>
    </sheetIdMap>
  </header>
  <header guid="{02F88020-153C-4739-8E6A-9854513327DF}" dateTime="2018-06-04T10:59:34" maxSheetId="2" userName="Перевощикова Анна Васильевна" r:id="rId408" minRId="997">
    <sheetIdMap count="1">
      <sheetId val="1"/>
    </sheetIdMap>
  </header>
  <header guid="{7F14F5AC-C79C-4B30-A79F-2A867E1AB029}" dateTime="2018-06-04T11:00:26" maxSheetId="2" userName="Перевощикова Анна Васильевна" r:id="rId409" minRId="998">
    <sheetIdMap count="1">
      <sheetId val="1"/>
    </sheetIdMap>
  </header>
  <header guid="{F33BFC8A-E7E6-46D1-AE53-C7F8E1BB5A77}" dateTime="2018-06-04T11:01:01" maxSheetId="2" userName="Перевощикова Анна Васильевна" r:id="rId410">
    <sheetIdMap count="1">
      <sheetId val="1"/>
    </sheetIdMap>
  </header>
  <header guid="{DDA77530-908E-430B-89F2-535BDA47F89B}" dateTime="2018-06-04T11:02:19" maxSheetId="2" userName="Перевощикова Анна Васильевна" r:id="rId411" minRId="999" maxRId="1001">
    <sheetIdMap count="1">
      <sheetId val="1"/>
    </sheetIdMap>
  </header>
  <header guid="{AB8C1DC5-23FB-4D26-83E0-C69B0B524C3B}" dateTime="2018-06-04T11:03:49" maxSheetId="2" userName="Перевощикова Анна Васильевна" r:id="rId412">
    <sheetIdMap count="1">
      <sheetId val="1"/>
    </sheetIdMap>
  </header>
  <header guid="{6CD98301-3525-4F56-8387-0D62B178E2DF}" dateTime="2018-06-04T11:07:08" maxSheetId="2" userName="Перевощикова Анна Васильевна" r:id="rId413" minRId="1002">
    <sheetIdMap count="1">
      <sheetId val="1"/>
    </sheetIdMap>
  </header>
  <header guid="{A7178C79-2E6B-4309-A00B-B0C4C7CB691C}" dateTime="2018-06-04T11:09:27" maxSheetId="2" userName="Перевощикова Анна Васильевна" r:id="rId414" minRId="1003">
    <sheetIdMap count="1">
      <sheetId val="1"/>
    </sheetIdMap>
  </header>
  <header guid="{1BCBC53D-C69E-423A-882C-6BBBECFB3FBF}" dateTime="2018-06-04T11:12:26" maxSheetId="2" userName="Перевощикова Анна Васильевна" r:id="rId415" minRId="1004">
    <sheetIdMap count="1">
      <sheetId val="1"/>
    </sheetIdMap>
  </header>
  <header guid="{79910C1C-AF82-4FDE-8F98-709ED2B7A25E}" dateTime="2018-06-04T11:14:53" maxSheetId="2" userName="Перевощикова Анна Васильевна" r:id="rId416" minRId="1005">
    <sheetIdMap count="1">
      <sheetId val="1"/>
    </sheetIdMap>
  </header>
  <header guid="{108902BB-4880-41CC-AD4D-37BFEF9A5084}" dateTime="2018-06-04T11:15:27" maxSheetId="2" userName="Перевощикова Анна Васильевна" r:id="rId417" minRId="1006">
    <sheetIdMap count="1">
      <sheetId val="1"/>
    </sheetIdMap>
  </header>
  <header guid="{C3FB514C-2138-46CA-AC57-59AA407665F8}" dateTime="2018-06-04T11:17:05" maxSheetId="2" userName="Перевощикова Анна Васильевна" r:id="rId418" minRId="1007">
    <sheetIdMap count="1">
      <sheetId val="1"/>
    </sheetIdMap>
  </header>
  <header guid="{FB122D79-EE42-4935-859B-63C2116B6F87}" dateTime="2018-06-04T11:20:26" maxSheetId="2" userName="Перевощикова Анна Васильевна" r:id="rId419" minRId="1008">
    <sheetIdMap count="1">
      <sheetId val="1"/>
    </sheetIdMap>
  </header>
  <header guid="{4C6ED3A8-0CE8-4C3F-8EE8-479134CD96E3}" dateTime="2018-06-04T11:20:42" maxSheetId="2" userName="Перевощикова Анна Васильевна" r:id="rId420">
    <sheetIdMap count="1">
      <sheetId val="1"/>
    </sheetIdMap>
  </header>
  <header guid="{C22A341C-1222-43F0-89A7-F7C8E3A3EE80}" dateTime="2018-06-04T11:24:26" maxSheetId="2" userName="Перевощикова Анна Васильевна" r:id="rId421" minRId="1012" maxRId="1014">
    <sheetIdMap count="1">
      <sheetId val="1"/>
    </sheetIdMap>
  </header>
  <header guid="{B9AE207B-9970-4FBB-BFBC-71FF0AD95336}" dateTime="2018-06-04T11:27:46" maxSheetId="2" userName="Перевощикова Анна Васильевна" r:id="rId422" minRId="1015" maxRId="1017">
    <sheetIdMap count="1">
      <sheetId val="1"/>
    </sheetIdMap>
  </header>
  <header guid="{AA61BEC8-8020-47A9-8BC4-7DBE1B1AB0C0}" dateTime="2018-06-04T11:39:18" maxSheetId="2" userName="Перевощикова Анна Васильевна" r:id="rId423" minRId="1018">
    <sheetIdMap count="1">
      <sheetId val="1"/>
    </sheetIdMap>
  </header>
  <header guid="{E39D8205-1AD9-439C-BCB3-9B60554054E9}" dateTime="2018-06-04T11:39:42" maxSheetId="2" userName="Перевощикова Анна Васильевна" r:id="rId424" minRId="1019">
    <sheetIdMap count="1">
      <sheetId val="1"/>
    </sheetIdMap>
  </header>
  <header guid="{20FBA6B8-BB5C-4D16-905B-584BF5785332}" dateTime="2018-06-04T11:55:31" maxSheetId="2" userName="Перевощикова Анна Васильевна" r:id="rId425" minRId="1020">
    <sheetIdMap count="1">
      <sheetId val="1"/>
    </sheetIdMap>
  </header>
  <header guid="{D48661F2-15F7-4AC5-A295-0C0D9966299B}" dateTime="2018-06-04T13:56:34" maxSheetId="2" userName="Залецкая Ольга Генадьевна" r:id="rId426" minRId="1021">
    <sheetIdMap count="1">
      <sheetId val="1"/>
    </sheetIdMap>
  </header>
  <header guid="{02FC3FA4-303A-4E32-9A13-A9FBAE89F80E}" dateTime="2018-06-04T14:05:46" maxSheetId="2" userName="Залецкая Ольга Генадьевна" r:id="rId427" minRId="1025">
    <sheetIdMap count="1">
      <sheetId val="1"/>
    </sheetIdMap>
  </header>
  <header guid="{521EE033-E890-490A-A616-828700D9A568}" dateTime="2018-06-04T14:17:05" maxSheetId="2" userName="Перевощикова Анна Васильевна" r:id="rId428" minRId="1026">
    <sheetIdMap count="1">
      <sheetId val="1"/>
    </sheetIdMap>
  </header>
  <header guid="{23A5B422-7612-45B0-889E-40854D0C6E58}" dateTime="2018-06-04T14:17:55" maxSheetId="2" userName="Перевощикова Анна Васильевна" r:id="rId429">
    <sheetIdMap count="1">
      <sheetId val="1"/>
    </sheetIdMap>
  </header>
  <header guid="{4986E800-29BC-49EB-8242-A1C2D6732B65}" dateTime="2018-06-04T14:22:26" maxSheetId="2" userName="Залецкая Ольга Генадьевна" r:id="rId430" minRId="1027" maxRId="1028">
    <sheetIdMap count="1">
      <sheetId val="1"/>
    </sheetIdMap>
  </header>
  <header guid="{09CBDF19-355F-4700-9BD3-E016E1784A92}" dateTime="2018-06-04T14:43:41" maxSheetId="2" userName="Залецкая Ольга Генадьевна" r:id="rId431">
    <sheetIdMap count="1">
      <sheetId val="1"/>
    </sheetIdMap>
  </header>
  <header guid="{8759F156-D996-48DE-BD79-BBF6AE1BDC3A}" dateTime="2018-06-04T14:59:14" maxSheetId="2" userName="Залецкая Ольга Генадьевна" r:id="rId432" minRId="1029">
    <sheetIdMap count="1">
      <sheetId val="1"/>
    </sheetIdMap>
  </header>
  <header guid="{65640801-5A92-4E3D-BAC6-26E2C0AF066F}" dateTime="2018-06-04T15:18:33" maxSheetId="2" userName="Залецкая Ольга Генадьевна" r:id="rId433" minRId="1030">
    <sheetIdMap count="1">
      <sheetId val="1"/>
    </sheetIdMap>
  </header>
  <header guid="{98D7B593-0922-458D-8FAA-7621CE5880AA}" dateTime="2018-06-04T16:38:31" maxSheetId="2" userName="Маганёва Екатерина Николаевна" r:id="rId434" minRId="1031">
    <sheetIdMap count="1">
      <sheetId val="1"/>
    </sheetIdMap>
  </header>
  <header guid="{6BFF4DC3-DD02-47CF-9833-ECBEDFB586C5}" dateTime="2018-06-04T16:38:38" maxSheetId="2" userName="Маганёва Екатерина Николаевна" r:id="rId435" minRId="1035">
    <sheetIdMap count="1">
      <sheetId val="1"/>
    </sheetIdMap>
  </header>
  <header guid="{527B6023-EEE1-4F2F-83D5-510986DFFEB3}" dateTime="2018-06-04T16:39:26" maxSheetId="2" userName="Маганёва Екатерина Николаевна" r:id="rId436">
    <sheetIdMap count="1">
      <sheetId val="1"/>
    </sheetIdMap>
  </header>
  <header guid="{A434A91D-63D5-4A9B-9B0D-8E514E8E42EA}" dateTime="2018-06-04T16:44:23" maxSheetId="2" userName="Маганёва Екатерина Николаевна" r:id="rId437">
    <sheetIdMap count="1">
      <sheetId val="1"/>
    </sheetIdMap>
  </header>
  <header guid="{A554AD17-4FAD-44A1-BA32-70DFFE01BF26}" dateTime="2018-06-04T16:47:03" maxSheetId="2" userName="Маганёва Екатерина Николаевна" r:id="rId438" minRId="1039" maxRId="1042">
    <sheetIdMap count="1">
      <sheetId val="1"/>
    </sheetIdMap>
  </header>
  <header guid="{002E0079-D742-40DE-BE2C-5061BE4E88CF}" dateTime="2018-06-04T16:47:37" maxSheetId="2" userName="Маганёва Екатерина Николаевна" r:id="rId439" minRId="1043" maxRId="1050">
    <sheetIdMap count="1">
      <sheetId val="1"/>
    </sheetIdMap>
  </header>
  <header guid="{1B0FC301-D5BA-4AFE-8316-6BE1876738EC}" dateTime="2018-06-04T16:48:29" maxSheetId="2" userName="Маганёва Екатерина Николаевна" r:id="rId440" minRId="1051" maxRId="1055">
    <sheetIdMap count="1">
      <sheetId val="1"/>
    </sheetIdMap>
  </header>
  <header guid="{22DE3DF2-B88C-4A29-A0A8-D2CD33862CB0}" dateTime="2018-06-04T16:49:51" maxSheetId="2" userName="Маганёва Екатерина Николаевна" r:id="rId441">
    <sheetIdMap count="1">
      <sheetId val="1"/>
    </sheetIdMap>
  </header>
  <header guid="{CC58BEED-1CF7-442E-844F-C4AAC8FBA017}" dateTime="2018-06-04T16:53:11" maxSheetId="2" userName="Маганёва Екатерина Николаевна" r:id="rId442" minRId="1059">
    <sheetIdMap count="1">
      <sheetId val="1"/>
    </sheetIdMap>
  </header>
  <header guid="{B89A9C60-F201-4E8D-895F-7E2971AD25EE}" dateTime="2018-06-04T16:54:58" maxSheetId="2" userName="Маганёва Екатерина Николаевна" r:id="rId443" minRId="1060">
    <sheetIdMap count="1">
      <sheetId val="1"/>
    </sheetIdMap>
  </header>
  <header guid="{C4B68A8E-B1B6-4BAE-912D-DF86942FA865}" dateTime="2018-06-04T16:57:06" maxSheetId="2" userName="Маганёва Екатерина Николаевна" r:id="rId444" minRId="1061" maxRId="1062">
    <sheetIdMap count="1">
      <sheetId val="1"/>
    </sheetIdMap>
  </header>
  <header guid="{180F577A-C3ED-4DB5-8581-34314A767DE7}" dateTime="2018-06-04T17:01:05" maxSheetId="2" userName="Маганёва Екатерина Николаевна" r:id="rId445" minRId="1063">
    <sheetIdMap count="1">
      <sheetId val="1"/>
    </sheetIdMap>
  </header>
  <header guid="{DA03DB83-961A-47D3-A652-FD33B1559B53}" dateTime="2018-06-04T17:01:34" maxSheetId="2" userName="Маганёва Екатерина Николаевна" r:id="rId446" minRId="1064">
    <sheetIdMap count="1">
      <sheetId val="1"/>
    </sheetIdMap>
  </header>
  <header guid="{8E93C19C-C815-4315-8F23-99F524418D2C}" dateTime="2018-06-04T17:02:01" maxSheetId="2" userName="Маганёва Екатерина Николаевна" r:id="rId447">
    <sheetIdMap count="1">
      <sheetId val="1"/>
    </sheetIdMap>
  </header>
  <header guid="{6D86D94B-7FDD-4F01-BC02-A8AF8C27993A}" dateTime="2018-06-04T17:04:47" maxSheetId="2" userName="Маганёва Екатерина Николаевна" r:id="rId448" minRId="1068">
    <sheetIdMap count="1">
      <sheetId val="1"/>
    </sheetIdMap>
  </header>
  <header guid="{A815E4C6-A2BC-4650-BAC0-F0881B46EFBA}" dateTime="2018-06-04T17:09:18" maxSheetId="2" userName="Маганёва Екатерина Николаевна" r:id="rId449" minRId="1069">
    <sheetIdMap count="1">
      <sheetId val="1"/>
    </sheetIdMap>
  </header>
  <header guid="{BF9272FE-243B-4022-95E7-2237A6B24F77}" dateTime="2018-06-04T17:15:23" maxSheetId="2" userName="Маганёва Екатерина Николаевна" r:id="rId450" minRId="1070" maxRId="1071">
    <sheetIdMap count="1">
      <sheetId val="1"/>
    </sheetIdMap>
  </header>
  <header guid="{86F0598B-2EBB-46B4-B2BD-AE64E5E96A84}" dateTime="2018-06-04T17:18:30" maxSheetId="2" userName="Маганёва Екатерина Николаевна" r:id="rId451" minRId="1072" maxRId="1075">
    <sheetIdMap count="1">
      <sheetId val="1"/>
    </sheetIdMap>
  </header>
  <header guid="{AEA1CE2B-00C3-4BB1-BCD0-872F768A37BF}" dateTime="2018-06-05T09:08:14" maxSheetId="2" userName="Перевощикова Анна Васильевна" r:id="rId452" minRId="1076" maxRId="1077">
    <sheetIdMap count="1">
      <sheetId val="1"/>
    </sheetIdMap>
  </header>
  <header guid="{D6864CC6-4A69-40FA-B3B2-F43495232EDE}" dateTime="2018-06-05T09:14:37" maxSheetId="2" userName="Залецкая Ольга Генадьевна" r:id="rId453" minRId="1078" maxRId="1079">
    <sheetIdMap count="1">
      <sheetId val="1"/>
    </sheetIdMap>
  </header>
  <header guid="{181FA701-4AAE-412C-8684-6F83383C755C}" dateTime="2018-06-05T10:00:10" maxSheetId="2" userName="Перевощикова Анна Васильевна" r:id="rId454" minRId="1080">
    <sheetIdMap count="1">
      <sheetId val="1"/>
    </sheetIdMap>
  </header>
  <header guid="{7D863272-B752-4CAA-8551-F1D70ADF65DB}" dateTime="2018-06-05T10:22:58" maxSheetId="2" userName="Залецкая Ольга Генадьевна" r:id="rId455" minRId="1084" maxRId="1093">
    <sheetIdMap count="1">
      <sheetId val="1"/>
    </sheetIdMap>
  </header>
  <header guid="{B0F37A91-95A1-4455-B358-C375DC21B6F4}" dateTime="2018-06-05T10:31:22" maxSheetId="2" userName="Залецкая Ольга Генадьевна" r:id="rId456" minRId="1097" maxRId="1100">
    <sheetIdMap count="1">
      <sheetId val="1"/>
    </sheetIdMap>
  </header>
  <header guid="{8A408E70-F783-4C9C-872A-B3261839551A}" dateTime="2018-06-05T10:36:32" maxSheetId="2" userName="Залецкая Ольга Генадьевна" r:id="rId457" minRId="1104" maxRId="1106">
    <sheetIdMap count="1">
      <sheetId val="1"/>
    </sheetIdMap>
  </header>
  <header guid="{10EC6B35-40E8-4F1A-AF7D-9D5C94AF6D18}" dateTime="2018-06-05T11:05:53" maxSheetId="2" userName="Залецкая Ольга Генадьевна" r:id="rId458" minRId="1107" maxRId="1109">
    <sheetIdMap count="1">
      <sheetId val="1"/>
    </sheetIdMap>
  </header>
  <header guid="{69C68B5D-862B-425F-BA16-31B8631AD711}" dateTime="2018-06-05T11:08:27" maxSheetId="2" userName="Астахова Анна Владимировна" r:id="rId459" minRId="1113">
    <sheetIdMap count="1">
      <sheetId val="1"/>
    </sheetIdMap>
  </header>
  <header guid="{C0F5C425-E479-489E-AD3F-DFB9D89F5939}" dateTime="2018-06-05T11:09:06" maxSheetId="2" userName="Залецкая Ольга Генадьевна" r:id="rId460">
    <sheetIdMap count="1">
      <sheetId val="1"/>
    </sheetIdMap>
  </header>
  <header guid="{39EDFF34-CD90-4E64-A34F-D64622BF7459}" dateTime="2018-06-05T11:14:22" maxSheetId="2" userName="Астахова Анна Владимировна" r:id="rId461" minRId="1114" maxRId="1116">
    <sheetIdMap count="1">
      <sheetId val="1"/>
    </sheetIdMap>
  </header>
  <header guid="{F7573F07-57AC-4D2A-B782-D325BD0B5DCE}" dateTime="2018-06-05T11:14:42" maxSheetId="2" userName="Астахова Анна Владимировна" r:id="rId462">
    <sheetIdMap count="1">
      <sheetId val="1"/>
    </sheetIdMap>
  </header>
  <header guid="{1974E6F3-7567-4DF3-AF95-91E9BA210888}" dateTime="2018-06-05T11:16:47" maxSheetId="2" userName="Залецкая Ольга Генадьевна" r:id="rId463">
    <sheetIdMap count="1">
      <sheetId val="1"/>
    </sheetIdMap>
  </header>
  <header guid="{7D50BDE0-4F3A-41AC-BE7C-37A8AA9FCCEE}" dateTime="2018-06-05T11:17:35" maxSheetId="2" userName="Астахова Анна Владимировна" r:id="rId464">
    <sheetIdMap count="1">
      <sheetId val="1"/>
    </sheetIdMap>
  </header>
  <header guid="{060665CF-4D9E-43E0-A1F7-D2A89F5F4C39}" dateTime="2018-06-05T11:19:11" maxSheetId="2" userName="Астахова Анна Владимировна" r:id="rId465" minRId="1117">
    <sheetIdMap count="1">
      <sheetId val="1"/>
    </sheetIdMap>
  </header>
  <header guid="{9BF660D9-109B-46F6-A9F5-FC977167FC1C}" dateTime="2018-06-05T11:24:09" maxSheetId="2" userName="Астахова Анна Владимировна" r:id="rId466" minRId="1118">
    <sheetIdMap count="1">
      <sheetId val="1"/>
    </sheetIdMap>
  </header>
  <header guid="{F235485B-3D73-4DBF-AEFD-E29001BBF9ED}" dateTime="2018-06-05T11:27:08" maxSheetId="2" userName="Астахова Анна Владимировна" r:id="rId467" minRId="1119">
    <sheetIdMap count="1">
      <sheetId val="1"/>
    </sheetIdMap>
  </header>
  <header guid="{45FA2562-2443-4C1E-958C-48DE35917180}" dateTime="2018-06-05T11:27:58" maxSheetId="2" userName="Астахова Анна Владимировна" r:id="rId468" minRId="1120">
    <sheetIdMap count="1">
      <sheetId val="1"/>
    </sheetIdMap>
  </header>
  <header guid="{1CFDEA34-9B0F-43D1-854A-D84EAF63BFAE}" dateTime="2018-06-05T11:45:50" maxSheetId="2" userName="Астахова Анна Владимировна" r:id="rId469" minRId="1121" maxRId="1124">
    <sheetIdMap count="1">
      <sheetId val="1"/>
    </sheetIdMap>
  </header>
  <header guid="{3B1C73DC-B8DC-464E-8029-5989841EE703}" dateTime="2018-06-05T13:05:13" maxSheetId="2" userName="Астахова Анна Владимировна" r:id="rId470" minRId="1125">
    <sheetIdMap count="1">
      <sheetId val="1"/>
    </sheetIdMap>
  </header>
  <header guid="{E8C6C543-99E0-4390-8237-87226F0A8A22}" dateTime="2018-06-05T13:11:51" maxSheetId="2" userName="Астахова Анна Владимировна" r:id="rId471" minRId="1126">
    <sheetIdMap count="1">
      <sheetId val="1"/>
    </sheetIdMap>
  </header>
  <header guid="{DE4C4202-03FA-4584-A01E-ED711F1D8F00}" dateTime="2018-06-05T13:12:59" maxSheetId="2" userName="Астахова Анна Владимировна" r:id="rId472" minRId="1127">
    <sheetIdMap count="1">
      <sheetId val="1"/>
    </sheetIdMap>
  </header>
  <header guid="{768A9DBB-327F-4C87-957C-B29418AC29AA}" dateTime="2018-06-05T13:30:53" maxSheetId="2" userName="Маганёва Екатерина Николаевна" r:id="rId473">
    <sheetIdMap count="1">
      <sheetId val="1"/>
    </sheetIdMap>
  </header>
  <header guid="{37567401-FAA0-45F1-AC91-1D4BD0863782}" dateTime="2018-06-05T13:50:03" maxSheetId="2" userName="Астахова Анна Владимировна" r:id="rId474" minRId="1131">
    <sheetIdMap count="1">
      <sheetId val="1"/>
    </sheetIdMap>
  </header>
  <header guid="{73D68F74-0809-4140-910E-3A3D77E32FFF}" dateTime="2018-06-05T13:50:10" maxSheetId="2" userName="Астахова Анна Владимировна" r:id="rId475">
    <sheetIdMap count="1">
      <sheetId val="1"/>
    </sheetIdMap>
  </header>
  <header guid="{9E67C387-75B2-40A0-8744-3C3D2E9B0168}" dateTime="2018-06-05T13:52:27" maxSheetId="2" userName="Астахова Анна Владимировна" r:id="rId476" minRId="1132">
    <sheetIdMap count="1">
      <sheetId val="1"/>
    </sheetIdMap>
  </header>
  <header guid="{E032FA0D-B6AE-4C81-BCC3-29F38AEAE9A4}" dateTime="2018-06-05T13:55:12" maxSheetId="2" userName="Астахова Анна Владимировна" r:id="rId477" minRId="1133" maxRId="1134">
    <sheetIdMap count="1">
      <sheetId val="1"/>
    </sheetIdMap>
  </header>
  <header guid="{A8399BED-BAD4-4836-990D-A78FA0441BDC}" dateTime="2018-06-05T13:56:52" maxSheetId="2" userName="Астахова Анна Владимировна" r:id="rId478" minRId="1135">
    <sheetIdMap count="1">
      <sheetId val="1"/>
    </sheetIdMap>
  </header>
  <header guid="{AADAEBAD-49BC-4785-A665-239C5112D932}" dateTime="2018-06-05T14:10:51" maxSheetId="2" userName="Астахова Анна Владимировна" r:id="rId479" minRId="1136">
    <sheetIdMap count="1">
      <sheetId val="1"/>
    </sheetIdMap>
  </header>
  <header guid="{69DA38E8-E2BF-4625-A779-D2D41C5862CF}" dateTime="2018-06-05T14:11:10" maxSheetId="2" userName="Астахова Анна Владимировна" r:id="rId480" minRId="1140">
    <sheetIdMap count="1">
      <sheetId val="1"/>
    </sheetIdMap>
  </header>
  <header guid="{3EDB99C3-97F6-4C37-8A86-16A76B2B277D}" dateTime="2018-06-05T14:11:20" maxSheetId="2" userName="Астахова Анна Владимировна" r:id="rId481" minRId="1141">
    <sheetIdMap count="1">
      <sheetId val="1"/>
    </sheetIdMap>
  </header>
  <header guid="{FEA903A0-9DEA-477F-B79C-9E05D28262C8}" dateTime="2018-06-05T14:11:29" maxSheetId="2" userName="Астахова Анна Владимировна" r:id="rId482" minRId="1142">
    <sheetIdMap count="1">
      <sheetId val="1"/>
    </sheetIdMap>
  </header>
  <header guid="{1F0A8AC6-82A8-4931-B439-6676B4DA02A3}" dateTime="2018-06-05T14:11:43" maxSheetId="2" userName="Астахова Анна Владимировна" r:id="rId483" minRId="1143">
    <sheetIdMap count="1">
      <sheetId val="1"/>
    </sheetIdMap>
  </header>
  <header guid="{5D30C5A2-89AE-4CDF-A490-C7E9B2DB18A5}" dateTime="2018-06-05T14:12:00" maxSheetId="2" userName="Астахова Анна Владимировна" r:id="rId484" minRId="1144">
    <sheetIdMap count="1">
      <sheetId val="1"/>
    </sheetIdMap>
  </header>
  <header guid="{16F4C59F-30C2-49CE-A841-CA6C33594D41}" dateTime="2018-06-05T14:14:09" maxSheetId="2" userName="Астахова Анна Владимировна" r:id="rId485" minRId="1145">
    <sheetIdMap count="1">
      <sheetId val="1"/>
    </sheetIdMap>
  </header>
  <header guid="{BB15B8C5-8E70-402A-92CB-727C816FE5B1}" dateTime="2018-06-05T14:29:52" maxSheetId="2" userName="Астахова Анна Владимировна" r:id="rId486" minRId="1146">
    <sheetIdMap count="1">
      <sheetId val="1"/>
    </sheetIdMap>
  </header>
  <header guid="{41C5C32F-3004-4162-BAA3-2FB7603586E9}" dateTime="2018-06-05T14:38:09" maxSheetId="2" userName="Астахова Анна Владимировна" r:id="rId487" minRId="1147">
    <sheetIdMap count="1">
      <sheetId val="1"/>
    </sheetIdMap>
  </header>
  <header guid="{653A72FE-8AEA-476B-9852-261A6D6D208E}" dateTime="2018-06-05T14:39:30" maxSheetId="2" userName="Астахова Анна Владимировна" r:id="rId488" minRId="1151">
    <sheetIdMap count="1">
      <sheetId val="1"/>
    </sheetIdMap>
  </header>
  <header guid="{7A7480A9-A631-4468-8B4C-1575F9AAF133}" dateTime="2018-06-06T09:28:43" maxSheetId="2" userName="Шулепова Ольга Анатольевна" r:id="rId489" minRId="1152">
    <sheetIdMap count="1">
      <sheetId val="1"/>
    </sheetIdMap>
  </header>
  <header guid="{44206AAE-C2D6-4683-A467-E803B12A1BB4}" dateTime="2018-06-06T09:30:44" maxSheetId="2" userName="Шулепова Ольга Анатольевна" r:id="rId490" minRId="1157">
    <sheetIdMap count="1">
      <sheetId val="1"/>
    </sheetIdMap>
  </header>
  <header guid="{30E2A889-2A43-462A-9D59-B4AA25DBA869}" dateTime="2018-06-06T09:32:40" maxSheetId="2" userName="Шулепова Ольга Анатольевна" r:id="rId491" minRId="1158">
    <sheetIdMap count="1">
      <sheetId val="1"/>
    </sheetIdMap>
  </header>
  <header guid="{4B6C4845-355E-480F-8396-B6E6E618D808}" dateTime="2018-06-06T09:38:00" maxSheetId="2" userName="Шулепова Ольга Анатольевна" r:id="rId492">
    <sheetIdMap count="1">
      <sheetId val="1"/>
    </sheetIdMap>
  </header>
  <header guid="{2F4201F1-0C24-43E5-BAEF-ADC253BC4F32}" dateTime="2018-06-06T10:04:26" maxSheetId="2" userName="Рогожина Ольга Сергеевна" r:id="rId493" minRId="1163">
    <sheetIdMap count="1">
      <sheetId val="1"/>
    </sheetIdMap>
  </header>
  <header guid="{AA38049D-D5BF-4078-AE19-B555F5F5ABB5}" dateTime="2018-06-06T10:11:18" maxSheetId="2" userName="Рогожина Ольга Сергеевна" r:id="rId494">
    <sheetIdMap count="1">
      <sheetId val="1"/>
    </sheetIdMap>
  </header>
  <header guid="{0A04D709-8AD5-46C0-8C6F-B263D21754D1}" dateTime="2018-06-06T10:30:25" maxSheetId="2" userName="Рогожина Ольга Сергеевна" r:id="rId495" minRId="1170">
    <sheetIdMap count="1">
      <sheetId val="1"/>
    </sheetIdMap>
  </header>
  <header guid="{B95E74BE-52E2-46FD-8258-CF9F88D191EE}" dateTime="2018-06-06T10:59:26" maxSheetId="2" userName="Залецкая Ольга Генадьевна" r:id="rId496" minRId="1174">
    <sheetIdMap count="1">
      <sheetId val="1"/>
    </sheetIdMap>
  </header>
  <header guid="{EACA3FC6-90D5-4959-B19A-7DE698962FEA}" dateTime="2018-06-06T11:01:50" maxSheetId="2" userName="Залецкая Ольга Генадьевна" r:id="rId497" minRId="1175">
    <sheetIdMap count="1">
      <sheetId val="1"/>
    </sheetIdMap>
  </header>
  <header guid="{8FBD16EA-34DB-485E-B5C0-557A54920B8F}" dateTime="2018-06-06T11:11:27" maxSheetId="2" userName="Астахова Анна Владимировна" r:id="rId498" minRId="1176">
    <sheetIdMap count="1">
      <sheetId val="1"/>
    </sheetIdMap>
  </header>
  <header guid="{8968B2D8-4170-42EB-98EC-3B31F1C667CE}" dateTime="2018-06-06T11:15:24" maxSheetId="2" userName="Астахова Анна Владимировна" r:id="rId499" minRId="1177">
    <sheetIdMap count="1">
      <sheetId val="1"/>
    </sheetIdMap>
  </header>
  <header guid="{1C46894E-616C-4007-9731-BD7F8F728875}" dateTime="2018-06-06T11:17:08" maxSheetId="2" userName="Астахова Анна Владимировна" r:id="rId500" minRId="1178">
    <sheetIdMap count="1">
      <sheetId val="1"/>
    </sheetIdMap>
  </header>
  <header guid="{E6832224-BCE8-4A7E-8D0A-22E8C8716F7E}" dateTime="2018-06-06T11:20:34" maxSheetId="2" userName="Астахова Анна Владимировна" r:id="rId501" minRId="1179">
    <sheetIdMap count="1">
      <sheetId val="1"/>
    </sheetIdMap>
  </header>
  <header guid="{2B029EE2-D5F8-4EFC-8774-21CE8BC3FA85}" dateTime="2018-06-06T11:28:12" maxSheetId="2" userName="Астахова Анна Владимировна" r:id="rId502" minRId="1183">
    <sheetIdMap count="1">
      <sheetId val="1"/>
    </sheetIdMap>
  </header>
  <header guid="{E2092BE4-ECB4-46CE-97CE-63CA7E72AE66}" dateTime="2018-06-06T11:29:56" maxSheetId="2" userName="Астахова Анна Владимировна" r:id="rId503" minRId="1184">
    <sheetIdMap count="1">
      <sheetId val="1"/>
    </sheetIdMap>
  </header>
  <header guid="{12B6B606-8D46-48A0-988A-6775DD933608}" dateTime="2018-06-06T11:33:45" maxSheetId="2" userName="Астахова Анна Владимировна" r:id="rId504" minRId="1185">
    <sheetIdMap count="1">
      <sheetId val="1"/>
    </sheetIdMap>
  </header>
  <header guid="{0C8F7820-A50F-4EAD-A7EF-6AF7897BA7A9}" dateTime="2018-06-06T11:37:27" maxSheetId="2" userName="Астахова Анна Владимировна" r:id="rId505" minRId="1189">
    <sheetIdMap count="1">
      <sheetId val="1"/>
    </sheetIdMap>
  </header>
  <header guid="{7DFA10DD-346F-4221-854B-2AD28C5B306D}" dateTime="2018-06-06T13:01:06" maxSheetId="2" userName="Рогожина Ольга Сергеевна" r:id="rId506" minRId="1190">
    <sheetIdMap count="1">
      <sheetId val="1"/>
    </sheetIdMap>
  </header>
  <header guid="{36F35770-ECF9-41B5-A958-1F2236E4DF7F}" dateTime="2018-06-06T13:09:24" maxSheetId="2" userName="Залецкая Ольга Генадьевна" r:id="rId507" minRId="1191">
    <sheetIdMap count="1">
      <sheetId val="1"/>
    </sheetIdMap>
  </header>
  <header guid="{01C1D4DC-29D1-44C5-BCBC-5E27F8221E52}" dateTime="2018-06-06T13:14:41" maxSheetId="2" userName="Рогожина Ольга Сергеевна" r:id="rId508" minRId="1192">
    <sheetIdMap count="1">
      <sheetId val="1"/>
    </sheetIdMap>
  </header>
  <header guid="{F559DEC1-2301-4232-B873-1EA39232225D}" dateTime="2018-06-06T13:16:58" maxSheetId="2" userName="Рогожина Ольга Сергеевна" r:id="rId509" minRId="1193" maxRId="1194">
    <sheetIdMap count="1">
      <sheetId val="1"/>
    </sheetIdMap>
  </header>
  <header guid="{144FE165-9E09-48D5-ABBA-60F76E691399}" dateTime="2018-06-06T13:37:48" maxSheetId="2" userName="Рогожина Ольга Сергеевна" r:id="rId510">
    <sheetIdMap count="1">
      <sheetId val="1"/>
    </sheetIdMap>
  </header>
  <header guid="{4EA7BFBC-FAB5-494F-BCC5-69AA9367EE46}" dateTime="2018-06-06T15:45:15" maxSheetId="2" userName="Перевощикова Анна Васильевна" r:id="rId511" minRId="1198">
    <sheetIdMap count="1">
      <sheetId val="1"/>
    </sheetIdMap>
  </header>
  <header guid="{71A69654-88B8-4163-B075-17A78425F41B}" dateTime="2018-06-06T15:45:33" maxSheetId="2" userName="Перевощикова Анна Васильевна" r:id="rId512" minRId="1199">
    <sheetIdMap count="1">
      <sheetId val="1"/>
    </sheetIdMap>
  </header>
  <header guid="{5C1E2DC8-0E8C-4B84-8BDD-9F5ABC373A46}" dateTime="2018-06-06T15:52:26" maxSheetId="2" userName="Перевощикова Анна Васильевна" r:id="rId513" minRId="1200">
    <sheetIdMap count="1">
      <sheetId val="1"/>
    </sheetIdMap>
  </header>
  <header guid="{AC093610-5C69-4385-AF71-2AC3275933DA}" dateTime="2018-06-06T16:16:39" maxSheetId="2" userName="Шулепова Ольга Анатольевна" r:id="rId514" minRId="1201">
    <sheetIdMap count="1">
      <sheetId val="1"/>
    </sheetIdMap>
  </header>
  <header guid="{4B331AB7-96A6-443F-92D0-AC88E0E4AD35}" dateTime="2018-06-06T16:37:53" maxSheetId="2" userName="Шулепова Ольга Анатольевна" r:id="rId515" minRId="1206">
    <sheetIdMap count="1">
      <sheetId val="1"/>
    </sheetIdMap>
  </header>
  <header guid="{7CC54BB2-0F2C-4DFD-83D2-F713F01CE5E2}" dateTime="2018-06-06T16:38:50" maxSheetId="2" userName="Шулепова Ольга Анатольевна" r:id="rId516" minRId="1211">
    <sheetIdMap count="1">
      <sheetId val="1"/>
    </sheetIdMap>
  </header>
  <header guid="{E3326EC8-AA2F-491F-8613-3B6FB67C06AF}" dateTime="2018-06-06T16:42:05" maxSheetId="2" userName="Шулепова Ольга Анатольевна" r:id="rId517">
    <sheetIdMap count="1">
      <sheetId val="1"/>
    </sheetIdMap>
  </header>
  <header guid="{422C167F-4814-4BA7-9258-79A97E8BCBA0}" dateTime="2018-06-08T09:15:53" maxSheetId="2" userName="Маганёва Екатерина Николаевна" r:id="rId518" minRId="1220">
    <sheetIdMap count="1">
      <sheetId val="1"/>
    </sheetIdMap>
  </header>
  <header guid="{0A7EDBBA-170C-4A9B-B5B9-B19567307594}" dateTime="2018-06-25T10:10:40" maxSheetId="2" userName="Вершинина Мария Игоревна" r:id="rId519" minRId="1224" maxRId="159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5" sId="1" quotePrefix="1">
    <oc r="E5" t="inlineStr">
      <is>
        <t>на 01.05.2018</t>
      </is>
    </oc>
    <nc r="E5" t="inlineStr">
      <is>
        <t>на 01.06.2018</t>
      </is>
    </nc>
  </rcc>
  <rfmt sheetId="1" sqref="A15:J193" start="0" length="2147483647">
    <dxf>
      <font>
        <color rgb="FFFF0000"/>
      </font>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3"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01.05.2017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01.06.2017 года</t>
      </is>
    </nc>
  </rc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1"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2"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old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7" sId="1" odxf="1" dxf="1">
    <o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реализованы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nc>
    <odxf>
      <font>
        <sz val="16"/>
        <color rgb="FFFF0000"/>
      </font>
    </odxf>
    <ndxf>
      <font>
        <sz val="16"/>
        <color rgb="FFFF0000"/>
      </font>
    </ndxf>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8" sId="1">
    <o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01.06.2018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1 молодой семье отказано в выдаче Свидетельства по причине утраты права на получение социальной выплаты.                                                                                             
    </t>
      </is>
    </oc>
    <n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01.06.2018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1 молодой семье отказано в выдаче Свидетельства по причине утраты права на получение социальной выплаты.                                                                                             
    </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old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8" sId="1">
    <oc r="J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1"/>
            <charset val="204"/>
          </rPr>
          <t>64 357,16 рублей.</t>
        </r>
        <r>
          <rPr>
            <sz val="16"/>
            <rFont val="Times New Roman"/>
            <family val="1"/>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9"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is>
    </nc>
  </rcc>
  <rcv guid="{13BE7114-35DF-4699-8779-61985C68F6C3}" action="delete"/>
  <rdn rId="0" localSheetId="1" customView="1" name="Z_13BE7114_35DF_4699_8779_61985C68F6C3_.wvu.PrintArea" hidden="1" oldHidden="1">
    <formula>'на 01.05.2018'!$A$1:$J$196</formula>
    <oldFormula>'на 01.05.2018'!$A$1:$J$196</oldFormula>
  </rdn>
  <rdn rId="0" localSheetId="1" customView="1" name="Z_13BE7114_35DF_4699_8779_61985C68F6C3_.wvu.PrintTitles" hidden="1" oldHidden="1">
    <formula>'на 01.05.2018'!$5:$8</formula>
    <oldFormula>'на 01.05.2018'!$5:$8</oldFormula>
  </rdn>
  <rdn rId="0" localSheetId="1" customView="1" name="Z_13BE7114_35DF_4699_8779_61985C68F6C3_.wvu.FilterData" hidden="1" oldHidden="1">
    <formula>'на 01.05.2018'!$A$7:$J$397</formula>
    <oldFormula>'на 01.05.2018'!$A$7:$J$397</oldFormula>
  </rdn>
  <rcv guid="{13BE7114-35DF-4699-8779-61985C68F6C3}"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3"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реализации государственной программы запланировано  проведение  городского молодежного проекта "Среда Обитания" (Проведение игры КВН на Кубок Главы города, Фестиваль КВН),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4"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5"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городского молодежного проекта "Среда обитания" фестиваль КВН. Освоение средств планируется в течение 2018 года.                                                                                                   
</t>
        </r>
      </is>
    </nc>
  </rcc>
  <rcv guid="{13BE7114-35DF-4699-8779-61985C68F6C3}" action="delete"/>
  <rdn rId="0" localSheetId="1" customView="1" name="Z_13BE7114_35DF_4699_8779_61985C68F6C3_.wvu.PrintArea" hidden="1" oldHidden="1">
    <formula>'на 01.05.2018'!$A$1:$J$196</formula>
    <oldFormula>'на 01.05.2018'!$A$1:$J$196</oldFormula>
  </rdn>
  <rdn rId="0" localSheetId="1" customView="1" name="Z_13BE7114_35DF_4699_8779_61985C68F6C3_.wvu.PrintTitles" hidden="1" oldHidden="1">
    <formula>'на 01.05.2018'!$5:$8</formula>
    <oldFormula>'на 01.05.2018'!$5:$8</oldFormula>
  </rdn>
  <rdn rId="0" localSheetId="1" customView="1" name="Z_13BE7114_35DF_4699_8779_61985C68F6C3_.wvu.FilterData" hidden="1" oldHidden="1">
    <formula>'на 01.05.2018'!$A$7:$J$397</formula>
    <oldFormula>'на 01.05.2018'!$A$7:$J$397</oldFormula>
  </rdn>
  <rcv guid="{13BE7114-35DF-4699-8779-61985C68F6C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9"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городского молодежного проекта "Среда обитания" фестиваль КВН.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0"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1"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Проведен ежегодный городской конкурс "Предприниматель года".
</t>
        </r>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2"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3"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nc>
  </rcc>
  <rcc rId="1194"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Проведен ежегодный городской конкурс "Предприниматель года".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В мае проведен ежегодный городской конкурс "Предприниматель года".
</t>
        </r>
      </is>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8" sId="1">
    <oc r="J15" t="inlineStr">
      <is>
        <r>
          <rPr>
            <u/>
            <sz val="16"/>
            <rFont val="Times New Roman"/>
            <family val="2"/>
            <charset val="204"/>
          </rPr>
          <t>УППЭК:</t>
        </r>
        <r>
          <rPr>
            <sz val="16"/>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oc>
    <nc r="J15" t="inlineStr">
      <is>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Освоение денежных средств планируется в сентябре - октябре 2018 года.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9" sId="1">
    <oc r="J15" t="inlineStr">
      <is>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Освоение денежных средств планируется в сентябре - октябре 2018 года.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oc>
    <nc r="J15" t="inlineStr">
      <is>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Освоение денежных средств планируется в сентябре - октябре 2018 года.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0" sId="1">
    <oc r="J15" t="inlineStr">
      <is>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Освоение денежных средств планируется в сентябре - октябре 2018 года.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oc>
    <nc r="J15" t="inlineStr">
      <is>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денежных средств планируется в сентябре - октябре 2018 года.      </t>
        </r>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1" sId="1">
    <o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и начисления на выплаты по оплате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6"/>
            <color rgb="FFFF0000"/>
            <rFont val="Times New Roman"/>
            <family val="2"/>
            <charset val="204"/>
          </rPr>
          <t xml:space="preserve">
</t>
        </r>
        <r>
          <rPr>
            <u/>
            <sz val="18"/>
            <rFont val="Times New Roman"/>
            <family val="2"/>
            <charset val="204"/>
          </rPr>
          <t/>
        </r>
      </is>
    </nc>
  </rc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old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0" sId="1">
    <o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и начисления на выплаты по оплате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6"/>
            <color rgb="FFFF0000"/>
            <rFont val="Times New Roman"/>
            <family val="2"/>
            <charset val="204"/>
          </rPr>
          <t xml:space="preserve">
</t>
        </r>
        <r>
          <rPr>
            <u/>
            <sz val="18"/>
            <rFont val="Times New Roman"/>
            <family val="2"/>
            <charset val="204"/>
          </rPr>
          <t/>
        </r>
      </is>
    </nc>
  </rc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6" sId="1">
    <o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В округ 26.03.2018 направлены документы на возмещение расходов по ремонту объектов на сумму 163 705,74 тыс.руб., средства поступили в МО - 13.04.2018.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oc>
    <n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nc>
  </rc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old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 sId="1">
    <o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oc>
    <n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nc>
  </rc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old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old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0"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4"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5" sId="1">
    <oc r="J189"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t>
        </r>
      </is>
    </oc>
    <nc r="J189"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01.06.2018 произведена выплата заработной платы за январь - апрель и первую половину мая месяца 2018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6"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7"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4" sId="1">
    <oc r="K9">
      <f>D9-I9</f>
    </oc>
    <nc r="K9"/>
  </rcc>
  <rcc rId="1225" sId="1">
    <oc r="K10">
      <f>D10-I10</f>
    </oc>
    <nc r="K10"/>
  </rcc>
  <rcc rId="1226" sId="1">
    <oc r="K11">
      <f>D11-I11</f>
    </oc>
    <nc r="K11"/>
  </rcc>
  <rcc rId="1227" sId="1">
    <oc r="K12">
      <f>D12-I12</f>
    </oc>
    <nc r="K12"/>
  </rcc>
  <rcc rId="1228" sId="1">
    <oc r="K13">
      <f>D13-I13</f>
    </oc>
    <nc r="K13"/>
  </rcc>
  <rcc rId="1229" sId="1">
    <oc r="M13">
      <f>D13-I13</f>
    </oc>
    <nc r="M13"/>
  </rcc>
  <rcc rId="1230" sId="1">
    <oc r="K14">
      <f>D14-I14</f>
    </oc>
    <nc r="K14"/>
  </rcc>
  <rcc rId="1231" sId="1">
    <oc r="M14">
      <f>D14-I14</f>
    </oc>
    <nc r="M14"/>
  </rcc>
  <rcc rId="1232" sId="1">
    <oc r="K15">
      <f>D15-I15</f>
    </oc>
    <nc r="K15"/>
  </rcc>
  <rcc rId="1233" sId="1">
    <oc r="M15">
      <f>D15-I15</f>
    </oc>
    <nc r="M15"/>
  </rcc>
  <rcc rId="1234" sId="1">
    <oc r="K16">
      <f>D16-I16</f>
    </oc>
    <nc r="K16"/>
  </rcc>
  <rcc rId="1235" sId="1">
    <oc r="M16">
      <f>D16-I16</f>
    </oc>
    <nc r="M16"/>
  </rcc>
  <rcc rId="1236" sId="1">
    <oc r="K17">
      <f>D17-I17</f>
    </oc>
    <nc r="K17"/>
  </rcc>
  <rcc rId="1237" sId="1">
    <oc r="M17">
      <f>D17-I17</f>
    </oc>
    <nc r="M17"/>
  </rcc>
  <rcc rId="1238" sId="1">
    <oc r="K18">
      <f>D18-I18</f>
    </oc>
    <nc r="K18"/>
  </rcc>
  <rcc rId="1239" sId="1">
    <oc r="M18">
      <f>D18-I18</f>
    </oc>
    <nc r="M18"/>
  </rcc>
  <rcc rId="1240" sId="1">
    <oc r="K19">
      <f>D19-I19</f>
    </oc>
    <nc r="K19"/>
  </rcc>
  <rcc rId="1241" sId="1">
    <oc r="M19">
      <f>D19-I19</f>
    </oc>
    <nc r="M19"/>
  </rcc>
  <rcc rId="1242" sId="1">
    <oc r="K20">
      <f>D20-I20</f>
    </oc>
    <nc r="K20"/>
  </rcc>
  <rcc rId="1243" sId="1">
    <oc r="M20">
      <f>D20-I20</f>
    </oc>
    <nc r="M20"/>
  </rcc>
  <rcc rId="1244" sId="1">
    <oc r="K21">
      <f>D21-I21</f>
    </oc>
    <nc r="K21"/>
  </rcc>
  <rcc rId="1245" sId="1">
    <oc r="M21">
      <f>D21-I21</f>
    </oc>
    <nc r="M21"/>
  </rcc>
  <rcc rId="1246" sId="1">
    <oc r="K22">
      <f>D22-I22</f>
    </oc>
    <nc r="K22"/>
  </rcc>
  <rcc rId="1247" sId="1">
    <oc r="M22">
      <f>D22-I22</f>
    </oc>
    <nc r="M22"/>
  </rcc>
  <rcc rId="1248" sId="1">
    <oc r="K23">
      <f>D23-I23</f>
    </oc>
    <nc r="K23"/>
  </rcc>
  <rcc rId="1249" sId="1">
    <oc r="M23">
      <f>D23-I23</f>
    </oc>
    <nc r="M23"/>
  </rcc>
  <rcc rId="1250" sId="1">
    <oc r="K24">
      <f>D24-I24</f>
    </oc>
    <nc r="K24"/>
  </rcc>
  <rcc rId="1251" sId="1">
    <oc r="M24">
      <f>D24-I24</f>
    </oc>
    <nc r="M24"/>
  </rcc>
  <rcc rId="1252" sId="1">
    <oc r="K25">
      <f>D25-I25</f>
    </oc>
    <nc r="K25"/>
  </rcc>
  <rcc rId="1253" sId="1">
    <oc r="M25">
      <f>D25-I25</f>
    </oc>
    <nc r="M25"/>
  </rcc>
  <rcc rId="1254" sId="1">
    <oc r="K26">
      <f>D26-I26</f>
    </oc>
    <nc r="K26"/>
  </rcc>
  <rcc rId="1255" sId="1">
    <oc r="M26">
      <f>D26-I26</f>
    </oc>
    <nc r="M26"/>
  </rcc>
  <rcc rId="1256" sId="1">
    <oc r="K27">
      <f>D27-I27</f>
    </oc>
    <nc r="K27"/>
  </rcc>
  <rcc rId="1257" sId="1">
    <oc r="M27">
      <f>D27-I27</f>
    </oc>
    <nc r="M27"/>
  </rcc>
  <rcc rId="1258" sId="1">
    <oc r="K28">
      <f>D28-I28</f>
    </oc>
    <nc r="K28"/>
  </rcc>
  <rcc rId="1259" sId="1">
    <oc r="M28">
      <f>D28-I28</f>
    </oc>
    <nc r="M28"/>
  </rcc>
  <rcc rId="1260" sId="1">
    <oc r="K29">
      <f>D29-I29</f>
    </oc>
    <nc r="K29"/>
  </rcc>
  <rcc rId="1261" sId="1">
    <oc r="M29">
      <f>D29-I29</f>
    </oc>
    <nc r="M29"/>
  </rcc>
  <rcc rId="1262" sId="1">
    <oc r="K30">
      <f>D30-I30</f>
    </oc>
    <nc r="K30"/>
  </rcc>
  <rcc rId="1263" sId="1">
    <oc r="M30">
      <f>D30-I30</f>
    </oc>
    <nc r="M30"/>
  </rcc>
  <rcc rId="1264" sId="1">
    <oc r="K31">
      <f>D31-I31</f>
    </oc>
    <nc r="K31"/>
  </rcc>
  <rcc rId="1265" sId="1">
    <oc r="M31">
      <f>D31-I31</f>
    </oc>
    <nc r="M31"/>
  </rcc>
  <rcc rId="1266" sId="1">
    <oc r="K32">
      <f>D32-I32</f>
    </oc>
    <nc r="K32"/>
  </rcc>
  <rcc rId="1267" sId="1">
    <oc r="M32">
      <f>D32-I32</f>
    </oc>
    <nc r="M32"/>
  </rcc>
  <rcc rId="1268" sId="1">
    <oc r="K33">
      <f>D33-I33</f>
    </oc>
    <nc r="K33"/>
  </rcc>
  <rcc rId="1269" sId="1">
    <oc r="M33">
      <f>D33-I33</f>
    </oc>
    <nc r="M33"/>
  </rcc>
  <rcc rId="1270" sId="1">
    <oc r="K34">
      <f>D34-I34</f>
    </oc>
    <nc r="K34"/>
  </rcc>
  <rcc rId="1271" sId="1">
    <oc r="M34">
      <f>D34-I34</f>
    </oc>
    <nc r="M34"/>
  </rcc>
  <rcc rId="1272" sId="1">
    <oc r="K35">
      <f>D35-I35</f>
    </oc>
    <nc r="K35"/>
  </rcc>
  <rcc rId="1273" sId="1">
    <oc r="M35">
      <f>D35-I35</f>
    </oc>
    <nc r="M35"/>
  </rcc>
  <rcc rId="1274" sId="1">
    <oc r="K36">
      <f>D36-I36</f>
    </oc>
    <nc r="K36"/>
  </rcc>
  <rcc rId="1275" sId="1">
    <oc r="M36">
      <f>D36-I36</f>
    </oc>
    <nc r="M36"/>
  </rcc>
  <rcc rId="1276" sId="1">
    <oc r="K37">
      <f>D37-I37</f>
    </oc>
    <nc r="K37"/>
  </rcc>
  <rcc rId="1277" sId="1">
    <oc r="M37">
      <f>D37-I37</f>
    </oc>
    <nc r="M37"/>
  </rcc>
  <rcc rId="1278" sId="1">
    <oc r="K38">
      <f>D38-I38</f>
    </oc>
    <nc r="K38"/>
  </rcc>
  <rcc rId="1279" sId="1">
    <oc r="K39">
      <f>D39-I39</f>
    </oc>
    <nc r="K39"/>
  </rcc>
  <rcc rId="1280" sId="1">
    <oc r="M39">
      <f>D39-I39</f>
    </oc>
    <nc r="M39"/>
  </rcc>
  <rcc rId="1281" sId="1">
    <oc r="K40">
      <f>D40-I40</f>
    </oc>
    <nc r="K40"/>
  </rcc>
  <rcc rId="1282" sId="1">
    <oc r="M40">
      <f>D40-I40</f>
    </oc>
    <nc r="M40"/>
  </rcc>
  <rcc rId="1283" sId="1">
    <oc r="K41">
      <f>D41-I41</f>
    </oc>
    <nc r="K41"/>
  </rcc>
  <rcc rId="1284" sId="1">
    <oc r="M41">
      <f>D41-I41</f>
    </oc>
    <nc r="M41"/>
  </rcc>
  <rcc rId="1285" sId="1">
    <oc r="K42">
      <f>D42-I42</f>
    </oc>
    <nc r="K42"/>
  </rcc>
  <rcc rId="1286" sId="1">
    <oc r="M42">
      <f>D42-I42</f>
    </oc>
    <nc r="M42"/>
  </rcc>
  <rcc rId="1287" sId="1">
    <oc r="K43">
      <f>D43-I43</f>
    </oc>
    <nc r="K43"/>
  </rcc>
  <rcc rId="1288" sId="1">
    <oc r="M43">
      <f>D43-I43</f>
    </oc>
    <nc r="M43"/>
  </rcc>
  <rcc rId="1289" sId="1">
    <oc r="K44">
      <f>D44-I44</f>
    </oc>
    <nc r="K44"/>
  </rcc>
  <rcc rId="1290" sId="1">
    <oc r="M44">
      <f>D44-I44</f>
    </oc>
    <nc r="M44"/>
  </rcc>
  <rcc rId="1291" sId="1">
    <oc r="K45">
      <f>D45-I45</f>
    </oc>
    <nc r="K45"/>
  </rcc>
  <rcc rId="1292" sId="1">
    <oc r="M45">
      <f>D45-I45</f>
    </oc>
    <nc r="M45"/>
  </rcc>
  <rcc rId="1293" sId="1">
    <oc r="K46">
      <f>D46-I46</f>
    </oc>
    <nc r="K46"/>
  </rcc>
  <rcc rId="1294" sId="1">
    <oc r="M46">
      <f>D46-I46</f>
    </oc>
    <nc r="M46"/>
  </rcc>
  <rcc rId="1295" sId="1">
    <oc r="K47">
      <f>D47-I47</f>
    </oc>
    <nc r="K47"/>
  </rcc>
  <rcc rId="1296" sId="1">
    <oc r="M47">
      <f>D47-I47</f>
    </oc>
    <nc r="M47"/>
  </rcc>
  <rcc rId="1297" sId="1">
    <oc r="K48">
      <f>D48-I48</f>
    </oc>
    <nc r="K48"/>
  </rcc>
  <rcc rId="1298" sId="1">
    <oc r="M48">
      <f>D48-I48</f>
    </oc>
    <nc r="M48"/>
  </rcc>
  <rcc rId="1299" sId="1">
    <oc r="K49">
      <f>D49-I49</f>
    </oc>
    <nc r="K49"/>
  </rcc>
  <rcc rId="1300" sId="1">
    <oc r="M49">
      <f>D49-I49</f>
    </oc>
    <nc r="M49"/>
  </rcc>
  <rcc rId="1301" sId="1">
    <oc r="K50">
      <f>D50-I50</f>
    </oc>
    <nc r="K50"/>
  </rcc>
  <rcc rId="1302" sId="1">
    <oc r="M50">
      <f>D50-I50</f>
    </oc>
    <nc r="M50"/>
  </rcc>
  <rcc rId="1303" sId="1">
    <oc r="K51">
      <f>D51-I51</f>
    </oc>
    <nc r="K51"/>
  </rcc>
  <rcc rId="1304" sId="1">
    <oc r="M51">
      <f>D51-I51</f>
    </oc>
    <nc r="M51"/>
  </rcc>
  <rcc rId="1305" sId="1">
    <oc r="K52">
      <f>D52-I52</f>
    </oc>
    <nc r="K52"/>
  </rcc>
  <rcc rId="1306" sId="1">
    <oc r="M52">
      <f>D52-I52</f>
    </oc>
    <nc r="M52"/>
  </rcc>
  <rcc rId="1307" sId="1">
    <oc r="K53">
      <f>D53-I53</f>
    </oc>
    <nc r="K53"/>
  </rcc>
  <rcc rId="1308" sId="1">
    <oc r="M53">
      <f>D53-I53</f>
    </oc>
    <nc r="M53"/>
  </rcc>
  <rcc rId="1309" sId="1">
    <oc r="K54">
      <f>D54-I54</f>
    </oc>
    <nc r="K54"/>
  </rcc>
  <rcc rId="1310" sId="1">
    <oc r="M54">
      <f>D54-I54</f>
    </oc>
    <nc r="M54"/>
  </rcc>
  <rcc rId="1311" sId="1">
    <oc r="K55">
      <f>D55-I55</f>
    </oc>
    <nc r="K55"/>
  </rcc>
  <rcc rId="1312" sId="1">
    <oc r="M55">
      <f>D55-I55</f>
    </oc>
    <nc r="M55"/>
  </rcc>
  <rcc rId="1313" sId="1">
    <oc r="K56">
      <f>D56-I56</f>
    </oc>
    <nc r="K56"/>
  </rcc>
  <rcc rId="1314" sId="1">
    <oc r="M56">
      <f>D56-I56</f>
    </oc>
    <nc r="M56"/>
  </rcc>
  <rcc rId="1315" sId="1">
    <oc r="K57">
      <f>D57-I57</f>
    </oc>
    <nc r="K57"/>
  </rcc>
  <rcc rId="1316" sId="1">
    <oc r="M57">
      <f>D57-I57</f>
    </oc>
    <nc r="M57"/>
  </rcc>
  <rcc rId="1317" sId="1">
    <oc r="K58">
      <f>D58-I58</f>
    </oc>
    <nc r="K58"/>
  </rcc>
  <rcc rId="1318" sId="1">
    <oc r="M58">
      <f>D58-I58</f>
    </oc>
    <nc r="M58"/>
  </rcc>
  <rcc rId="1319" sId="1">
    <oc r="K59">
      <f>D59-I59</f>
    </oc>
    <nc r="K59"/>
  </rcc>
  <rcc rId="1320" sId="1">
    <oc r="M59">
      <f>D59-I59</f>
    </oc>
    <nc r="M59"/>
  </rcc>
  <rcc rId="1321" sId="1">
    <oc r="K60">
      <f>D60-I60</f>
    </oc>
    <nc r="K60"/>
  </rcc>
  <rcc rId="1322" sId="1">
    <oc r="M60">
      <f>D60-I60</f>
    </oc>
    <nc r="M60"/>
  </rcc>
  <rcc rId="1323" sId="1">
    <oc r="K61">
      <f>D61-I61</f>
    </oc>
    <nc r="K61"/>
  </rcc>
  <rcc rId="1324" sId="1">
    <oc r="M61">
      <f>D61-I61</f>
    </oc>
    <nc r="M61"/>
  </rcc>
  <rcc rId="1325" sId="1">
    <oc r="K62">
      <f>D62-I62</f>
    </oc>
    <nc r="K62"/>
  </rcc>
  <rcc rId="1326" sId="1">
    <oc r="M62">
      <f>D62-I62</f>
    </oc>
    <nc r="M62"/>
  </rcc>
  <rcc rId="1327" sId="1">
    <oc r="K63">
      <f>D63-I63</f>
    </oc>
    <nc r="K63"/>
  </rcc>
  <rcc rId="1328" sId="1">
    <oc r="M63">
      <f>D63-I63</f>
    </oc>
    <nc r="M63"/>
  </rcc>
  <rcc rId="1329" sId="1">
    <oc r="K64">
      <f>D64-I64</f>
    </oc>
    <nc r="K64"/>
  </rcc>
  <rcc rId="1330" sId="1">
    <oc r="M64">
      <f>D64-I64</f>
    </oc>
    <nc r="M64"/>
  </rcc>
  <rcc rId="1331" sId="1">
    <oc r="K65">
      <f>D65-I65</f>
    </oc>
    <nc r="K65"/>
  </rcc>
  <rcc rId="1332" sId="1">
    <oc r="M65">
      <f>D65-I65</f>
    </oc>
    <nc r="M65"/>
  </rcc>
  <rcc rId="1333" sId="1">
    <oc r="K66">
      <f>D66-I66</f>
    </oc>
    <nc r="K66"/>
  </rcc>
  <rcc rId="1334" sId="1">
    <oc r="M66">
      <f>D66-I66</f>
    </oc>
    <nc r="M66"/>
  </rcc>
  <rcc rId="1335" sId="1">
    <oc r="K67">
      <f>D67-I67</f>
    </oc>
    <nc r="K67"/>
  </rcc>
  <rcc rId="1336" sId="1">
    <oc r="M67">
      <f>D67-I67</f>
    </oc>
    <nc r="M67"/>
  </rcc>
  <rcc rId="1337" sId="1">
    <oc r="K68">
      <f>D68-I68</f>
    </oc>
    <nc r="K68"/>
  </rcc>
  <rcc rId="1338" sId="1">
    <oc r="M68">
      <f>D68-I68</f>
    </oc>
    <nc r="M68"/>
  </rcc>
  <rcc rId="1339" sId="1">
    <oc r="K69">
      <f>D69-I69</f>
    </oc>
    <nc r="K69"/>
  </rcc>
  <rcc rId="1340" sId="1">
    <oc r="M69">
      <f>D69-I69</f>
    </oc>
    <nc r="M69"/>
  </rcc>
  <rcc rId="1341" sId="1">
    <oc r="K70">
      <f>D70-I70</f>
    </oc>
    <nc r="K70"/>
  </rcc>
  <rcc rId="1342" sId="1">
    <oc r="M70">
      <f>D70-I70</f>
    </oc>
    <nc r="M70"/>
  </rcc>
  <rcc rId="1343" sId="1">
    <oc r="K71">
      <f>D71-I71</f>
    </oc>
    <nc r="K71"/>
  </rcc>
  <rcc rId="1344" sId="1">
    <oc r="M71">
      <f>D71-I71</f>
    </oc>
    <nc r="M71"/>
  </rcc>
  <rcc rId="1345" sId="1">
    <oc r="K72">
      <f>D72-I72</f>
    </oc>
    <nc r="K72"/>
  </rcc>
  <rcc rId="1346" sId="1">
    <oc r="M72">
      <f>D72-I72</f>
    </oc>
    <nc r="M72"/>
  </rcc>
  <rcc rId="1347" sId="1">
    <oc r="K73">
      <f>D73-I73</f>
    </oc>
    <nc r="K73"/>
  </rcc>
  <rcc rId="1348" sId="1">
    <oc r="M73">
      <f>D73-I73</f>
    </oc>
    <nc r="M73"/>
  </rcc>
  <rcc rId="1349" sId="1">
    <oc r="K74">
      <f>D74-I74</f>
    </oc>
    <nc r="K74"/>
  </rcc>
  <rcc rId="1350" sId="1">
    <oc r="M74">
      <f>D74-I74</f>
    </oc>
    <nc r="M74"/>
  </rcc>
  <rcc rId="1351" sId="1">
    <oc r="K75">
      <f>D75-I75</f>
    </oc>
    <nc r="K75"/>
  </rcc>
  <rcc rId="1352" sId="1">
    <oc r="M75">
      <f>D75-I75</f>
    </oc>
    <nc r="M75"/>
  </rcc>
  <rcc rId="1353" sId="1">
    <oc r="K76">
      <f>D76-I76</f>
    </oc>
    <nc r="K76"/>
  </rcc>
  <rcc rId="1354" sId="1">
    <oc r="M76">
      <f>D76-I76</f>
    </oc>
    <nc r="M76"/>
  </rcc>
  <rcc rId="1355" sId="1">
    <oc r="K77">
      <f>D77-I77</f>
    </oc>
    <nc r="K77"/>
  </rcc>
  <rcc rId="1356" sId="1">
    <oc r="M77">
      <f>D77-I77</f>
    </oc>
    <nc r="M77"/>
  </rcc>
  <rcc rId="1357" sId="1">
    <oc r="K78">
      <f>D78-I78</f>
    </oc>
    <nc r="K78"/>
  </rcc>
  <rcc rId="1358" sId="1">
    <oc r="M78">
      <f>D78-I78</f>
    </oc>
    <nc r="M78"/>
  </rcc>
  <rcc rId="1359" sId="1">
    <oc r="K79">
      <f>D79-I79</f>
    </oc>
    <nc r="K79"/>
  </rcc>
  <rcc rId="1360" sId="1">
    <oc r="M79">
      <f>D79-I79</f>
    </oc>
    <nc r="M79"/>
  </rcc>
  <rcc rId="1361" sId="1">
    <oc r="K80">
      <f>D80-I80</f>
    </oc>
    <nc r="K80"/>
  </rcc>
  <rcc rId="1362" sId="1">
    <oc r="M80">
      <f>D80-I80</f>
    </oc>
    <nc r="M80"/>
  </rcc>
  <rcc rId="1363" sId="1">
    <oc r="K81">
      <f>D81-I81</f>
    </oc>
    <nc r="K81"/>
  </rcc>
  <rcc rId="1364" sId="1">
    <oc r="M81">
      <f>D81-I81</f>
    </oc>
    <nc r="M81"/>
  </rcc>
  <rcc rId="1365" sId="1">
    <oc r="K82">
      <f>D82-I82</f>
    </oc>
    <nc r="K82"/>
  </rcc>
  <rcc rId="1366" sId="1">
    <oc r="M82">
      <f>D82-I82</f>
    </oc>
    <nc r="M82"/>
  </rcc>
  <rcc rId="1367" sId="1">
    <oc r="K83">
      <f>D83-I83</f>
    </oc>
    <nc r="K83"/>
  </rcc>
  <rcc rId="1368" sId="1">
    <oc r="M83">
      <f>D83-I83</f>
    </oc>
    <nc r="M83"/>
  </rcc>
  <rcc rId="1369" sId="1">
    <oc r="K84">
      <f>D84-I84</f>
    </oc>
    <nc r="K84"/>
  </rcc>
  <rcc rId="1370" sId="1">
    <oc r="M84">
      <f>D84-I84</f>
    </oc>
    <nc r="M84"/>
  </rcc>
  <rcc rId="1371" sId="1">
    <oc r="K85">
      <f>D85-I85</f>
    </oc>
    <nc r="K85"/>
  </rcc>
  <rcc rId="1372" sId="1">
    <oc r="M85">
      <f>D85-I85</f>
    </oc>
    <nc r="M85"/>
  </rcc>
  <rcc rId="1373" sId="1">
    <oc r="K86">
      <f>D86-I86</f>
    </oc>
    <nc r="K86"/>
  </rcc>
  <rcc rId="1374" sId="1">
    <oc r="M86">
      <f>D86-I86</f>
    </oc>
    <nc r="M86"/>
  </rcc>
  <rcc rId="1375" sId="1">
    <oc r="K87">
      <f>D87-I87</f>
    </oc>
    <nc r="K87"/>
  </rcc>
  <rcc rId="1376" sId="1">
    <oc r="M87">
      <f>D87-I87</f>
    </oc>
    <nc r="M87"/>
  </rcc>
  <rcc rId="1377" sId="1">
    <oc r="K88">
      <f>D88-I88</f>
    </oc>
    <nc r="K88"/>
  </rcc>
  <rcc rId="1378" sId="1">
    <oc r="M88">
      <f>D88-I88</f>
    </oc>
    <nc r="M88"/>
  </rcc>
  <rcc rId="1379" sId="1">
    <oc r="K89">
      <f>D89-I89</f>
    </oc>
    <nc r="K89"/>
  </rcc>
  <rcc rId="1380" sId="1">
    <oc r="M89">
      <f>D89-I89</f>
    </oc>
    <nc r="M89"/>
  </rcc>
  <rcc rId="1381" sId="1">
    <oc r="K90">
      <f>D90-I90</f>
    </oc>
    <nc r="K90"/>
  </rcc>
  <rcc rId="1382" sId="1">
    <oc r="M90">
      <f>D90-I90</f>
    </oc>
    <nc r="M90"/>
  </rcc>
  <rcc rId="1383" sId="1">
    <oc r="K91">
      <f>D91-I91</f>
    </oc>
    <nc r="K91"/>
  </rcc>
  <rcc rId="1384" sId="1">
    <oc r="M91">
      <f>D91-I91</f>
    </oc>
    <nc r="M91"/>
  </rcc>
  <rcc rId="1385" sId="1">
    <oc r="K92">
      <f>D92-I92</f>
    </oc>
    <nc r="K92"/>
  </rcc>
  <rcc rId="1386" sId="1">
    <oc r="M92">
      <f>D92-I92</f>
    </oc>
    <nc r="M92"/>
  </rcc>
  <rcc rId="1387" sId="1">
    <oc r="K93">
      <f>D93-I93</f>
    </oc>
    <nc r="K93"/>
  </rcc>
  <rcc rId="1388" sId="1">
    <oc r="M93">
      <f>D93-I93</f>
    </oc>
    <nc r="M93"/>
  </rcc>
  <rcc rId="1389" sId="1">
    <oc r="K94">
      <f>D94-I94</f>
    </oc>
    <nc r="K94"/>
  </rcc>
  <rcc rId="1390" sId="1">
    <oc r="M94">
      <f>D94-I94</f>
    </oc>
    <nc r="M94"/>
  </rcc>
  <rcc rId="1391" sId="1">
    <oc r="K95">
      <f>D95-I95</f>
    </oc>
    <nc r="K95"/>
  </rcc>
  <rcc rId="1392" sId="1">
    <oc r="M95">
      <f>D95-I95</f>
    </oc>
    <nc r="M95"/>
  </rcc>
  <rcc rId="1393" sId="1">
    <oc r="K96">
      <f>D96-I96</f>
    </oc>
    <nc r="K96"/>
  </rcc>
  <rcc rId="1394" sId="1">
    <oc r="M96">
      <f>D96-I96</f>
    </oc>
    <nc r="M96"/>
  </rcc>
  <rcc rId="1395" sId="1">
    <oc r="K97">
      <f>D97-I97</f>
    </oc>
    <nc r="K97"/>
  </rcc>
  <rcc rId="1396" sId="1">
    <oc r="M97">
      <f>D97-I97</f>
    </oc>
    <nc r="M97"/>
  </rcc>
  <rcc rId="1397" sId="1">
    <oc r="K98">
      <f>D98-I98</f>
    </oc>
    <nc r="K98"/>
  </rcc>
  <rcc rId="1398" sId="1">
    <oc r="M98">
      <f>D98-I98</f>
    </oc>
    <nc r="M98"/>
  </rcc>
  <rcc rId="1399" sId="1">
    <oc r="K99">
      <f>D99-I99</f>
    </oc>
    <nc r="K99"/>
  </rcc>
  <rcc rId="1400" sId="1">
    <oc r="M99">
      <f>D99-I99</f>
    </oc>
    <nc r="M99"/>
  </rcc>
  <rcc rId="1401" sId="1">
    <oc r="K100">
      <f>D100-I100</f>
    </oc>
    <nc r="K100"/>
  </rcc>
  <rcc rId="1402" sId="1">
    <oc r="M100">
      <f>D100-I100</f>
    </oc>
    <nc r="M100"/>
  </rcc>
  <rcc rId="1403" sId="1">
    <oc r="K101">
      <f>D101-I101</f>
    </oc>
    <nc r="K101"/>
  </rcc>
  <rcc rId="1404" sId="1">
    <oc r="M101">
      <f>D101-I101</f>
    </oc>
    <nc r="M101"/>
  </rcc>
  <rcc rId="1405" sId="1">
    <oc r="K102">
      <f>D102-I102</f>
    </oc>
    <nc r="K102"/>
  </rcc>
  <rcc rId="1406" sId="1">
    <oc r="M102">
      <f>D102-I102</f>
    </oc>
    <nc r="M102"/>
  </rcc>
  <rcc rId="1407" sId="1">
    <oc r="K103">
      <f>D103-I103</f>
    </oc>
    <nc r="K103"/>
  </rcc>
  <rcc rId="1408" sId="1">
    <oc r="M103">
      <f>D103-I103</f>
    </oc>
    <nc r="M103"/>
  </rcc>
  <rcc rId="1409" sId="1">
    <oc r="K104">
      <f>D104-I104</f>
    </oc>
    <nc r="K104"/>
  </rcc>
  <rcc rId="1410" sId="1">
    <oc r="M104">
      <f>D104-I104</f>
    </oc>
    <nc r="M104"/>
  </rcc>
  <rcc rId="1411" sId="1">
    <oc r="K105">
      <f>D105-I105</f>
    </oc>
    <nc r="K105"/>
  </rcc>
  <rcc rId="1412" sId="1">
    <oc r="M105">
      <f>D105-I105</f>
    </oc>
    <nc r="M105"/>
  </rcc>
  <rcc rId="1413" sId="1">
    <oc r="K106">
      <f>D106-I106</f>
    </oc>
    <nc r="K106"/>
  </rcc>
  <rcc rId="1414" sId="1">
    <oc r="M106">
      <f>D106-I106</f>
    </oc>
    <nc r="M106"/>
  </rcc>
  <rcc rId="1415" sId="1">
    <oc r="K107">
      <f>D107-I107</f>
    </oc>
    <nc r="K107"/>
  </rcc>
  <rcc rId="1416" sId="1">
    <oc r="M107">
      <f>D107-I107</f>
    </oc>
    <nc r="M107"/>
  </rcc>
  <rcc rId="1417" sId="1">
    <oc r="K108">
      <f>D108-I108</f>
    </oc>
    <nc r="K108"/>
  </rcc>
  <rcc rId="1418" sId="1">
    <oc r="M108">
      <f>D108-I108</f>
    </oc>
    <nc r="M108"/>
  </rcc>
  <rcc rId="1419" sId="1">
    <oc r="K109">
      <f>D109-I109</f>
    </oc>
    <nc r="K109"/>
  </rcc>
  <rcc rId="1420" sId="1">
    <oc r="M109">
      <f>D109-I109</f>
    </oc>
    <nc r="M109"/>
  </rcc>
  <rcc rId="1421" sId="1">
    <oc r="K110">
      <f>D110-I110</f>
    </oc>
    <nc r="K110"/>
  </rcc>
  <rcc rId="1422" sId="1">
    <oc r="M110">
      <f>D110-I110</f>
    </oc>
    <nc r="M110"/>
  </rcc>
  <rcc rId="1423" sId="1">
    <oc r="K111">
      <f>D111-I111</f>
    </oc>
    <nc r="K111"/>
  </rcc>
  <rcc rId="1424" sId="1">
    <oc r="M111">
      <f>D111-I111</f>
    </oc>
    <nc r="M111"/>
  </rcc>
  <rcc rId="1425" sId="1">
    <oc r="K112">
      <f>D112-I112</f>
    </oc>
    <nc r="K112"/>
  </rcc>
  <rcc rId="1426" sId="1">
    <oc r="M112">
      <f>D112-I112</f>
    </oc>
    <nc r="M112"/>
  </rcc>
  <rcc rId="1427" sId="1">
    <oc r="K113">
      <f>D113-I113</f>
    </oc>
    <nc r="K113"/>
  </rcc>
  <rcc rId="1428" sId="1">
    <oc r="M113">
      <f>D113-I113</f>
    </oc>
    <nc r="M113"/>
  </rcc>
  <rcc rId="1429" sId="1">
    <oc r="K114">
      <f>D114-I114</f>
    </oc>
    <nc r="K114"/>
  </rcc>
  <rcc rId="1430" sId="1">
    <oc r="M114">
      <f>D114-I114</f>
    </oc>
    <nc r="M114"/>
  </rcc>
  <rcc rId="1431" sId="1">
    <oc r="K115">
      <f>D115-I115</f>
    </oc>
    <nc r="K115"/>
  </rcc>
  <rcc rId="1432" sId="1">
    <oc r="M115">
      <f>D115-I115</f>
    </oc>
    <nc r="M115"/>
  </rcc>
  <rcc rId="1433" sId="1">
    <oc r="K116">
      <f>D116-I116</f>
    </oc>
    <nc r="K116"/>
  </rcc>
  <rcc rId="1434" sId="1">
    <oc r="M116">
      <f>D116-I116</f>
    </oc>
    <nc r="M116"/>
  </rcc>
  <rcc rId="1435" sId="1">
    <oc r="K117">
      <f>D117-I117</f>
    </oc>
    <nc r="K117"/>
  </rcc>
  <rcc rId="1436" sId="1">
    <oc r="M117">
      <f>D117-I117</f>
    </oc>
    <nc r="M117"/>
  </rcc>
  <rcc rId="1437" sId="1">
    <oc r="K118">
      <f>D118-I118</f>
    </oc>
    <nc r="K118"/>
  </rcc>
  <rcc rId="1438" sId="1">
    <oc r="M118">
      <f>D118-I118</f>
    </oc>
    <nc r="M118"/>
  </rcc>
  <rcc rId="1439" sId="1">
    <oc r="K119">
      <f>D119-I119</f>
    </oc>
    <nc r="K119"/>
  </rcc>
  <rcc rId="1440" sId="1">
    <oc r="M119">
      <f>D119-I119</f>
    </oc>
    <nc r="M119"/>
  </rcc>
  <rcc rId="1441" sId="1">
    <oc r="K120">
      <f>D120-I120</f>
    </oc>
    <nc r="K120"/>
  </rcc>
  <rcc rId="1442" sId="1">
    <oc r="M120">
      <f>D120-I120</f>
    </oc>
    <nc r="M120"/>
  </rcc>
  <rcc rId="1443" sId="1">
    <oc r="K121">
      <f>D121-I121</f>
    </oc>
    <nc r="K121"/>
  </rcc>
  <rcc rId="1444" sId="1">
    <oc r="M121">
      <f>D121-I121</f>
    </oc>
    <nc r="M121"/>
  </rcc>
  <rcc rId="1445" sId="1">
    <oc r="K122">
      <f>D122-I122</f>
    </oc>
    <nc r="K122"/>
  </rcc>
  <rcc rId="1446" sId="1">
    <oc r="M122">
      <f>D122-I122</f>
    </oc>
    <nc r="M122"/>
  </rcc>
  <rcc rId="1447" sId="1">
    <oc r="K123">
      <f>D123-I123</f>
    </oc>
    <nc r="K123"/>
  </rcc>
  <rcc rId="1448" sId="1">
    <oc r="M123">
      <f>D123-I123</f>
    </oc>
    <nc r="M123"/>
  </rcc>
  <rcc rId="1449" sId="1">
    <oc r="K124">
      <f>D124-I124</f>
    </oc>
    <nc r="K124"/>
  </rcc>
  <rcc rId="1450" sId="1">
    <oc r="M124">
      <f>D124-I124</f>
    </oc>
    <nc r="M124"/>
  </rcc>
  <rcc rId="1451" sId="1">
    <oc r="K125">
      <f>D125-I125</f>
    </oc>
    <nc r="K125"/>
  </rcc>
  <rcc rId="1452" sId="1">
    <oc r="M125">
      <f>D125-I125</f>
    </oc>
    <nc r="M125"/>
  </rcc>
  <rcc rId="1453" sId="1">
    <oc r="K126">
      <f>D126-I126</f>
    </oc>
    <nc r="K126"/>
  </rcc>
  <rcc rId="1454" sId="1">
    <oc r="M126">
      <f>D126-I126</f>
    </oc>
    <nc r="M126"/>
  </rcc>
  <rcc rId="1455" sId="1">
    <oc r="K127">
      <f>D127-I127</f>
    </oc>
    <nc r="K127"/>
  </rcc>
  <rcc rId="1456" sId="1">
    <oc r="M127">
      <f>D127-I127</f>
    </oc>
    <nc r="M127"/>
  </rcc>
  <rcc rId="1457" sId="1">
    <oc r="K128">
      <f>D128-I128</f>
    </oc>
    <nc r="K128"/>
  </rcc>
  <rcc rId="1458" sId="1">
    <oc r="M128">
      <f>D128-I128</f>
    </oc>
    <nc r="M128"/>
  </rcc>
  <rcc rId="1459" sId="1">
    <oc r="K129">
      <f>D129-I129</f>
    </oc>
    <nc r="K129"/>
  </rcc>
  <rcc rId="1460" sId="1">
    <oc r="M129">
      <f>D129-I129</f>
    </oc>
    <nc r="M129"/>
  </rcc>
  <rcc rId="1461" sId="1">
    <oc r="K130">
      <f>D130-I130</f>
    </oc>
    <nc r="K130"/>
  </rcc>
  <rcc rId="1462" sId="1">
    <oc r="M130">
      <f>D130-I130</f>
    </oc>
    <nc r="M130"/>
  </rcc>
  <rcc rId="1463" sId="1">
    <oc r="K131">
      <f>D131-I131</f>
    </oc>
    <nc r="K131"/>
  </rcc>
  <rcc rId="1464" sId="1">
    <oc r="M131">
      <f>D131-I131</f>
    </oc>
    <nc r="M131"/>
  </rcc>
  <rcc rId="1465" sId="1">
    <oc r="K132">
      <f>D132-I132</f>
    </oc>
    <nc r="K132"/>
  </rcc>
  <rcc rId="1466" sId="1">
    <oc r="M132">
      <f>D132-I132</f>
    </oc>
    <nc r="M132"/>
  </rcc>
  <rcc rId="1467" sId="1">
    <oc r="K133">
      <f>D133-I133</f>
    </oc>
    <nc r="K133"/>
  </rcc>
  <rcc rId="1468" sId="1">
    <oc r="M133">
      <f>D133-I133</f>
    </oc>
    <nc r="M133"/>
  </rcc>
  <rcc rId="1469" sId="1">
    <oc r="K134">
      <f>D134-I134</f>
    </oc>
    <nc r="K134"/>
  </rcc>
  <rcc rId="1470" sId="1">
    <oc r="M134">
      <f>D134-I134</f>
    </oc>
    <nc r="M134"/>
  </rcc>
  <rcc rId="1471" sId="1">
    <oc r="K135">
      <f>D135-I135</f>
    </oc>
    <nc r="K135"/>
  </rcc>
  <rcc rId="1472" sId="1">
    <oc r="M135">
      <f>D135-I135</f>
    </oc>
    <nc r="M135"/>
  </rcc>
  <rcc rId="1473" sId="1">
    <oc r="K136">
      <f>D136-I136</f>
    </oc>
    <nc r="K136"/>
  </rcc>
  <rcc rId="1474" sId="1">
    <oc r="M136">
      <f>D136-I136</f>
    </oc>
    <nc r="M136"/>
  </rcc>
  <rcc rId="1475" sId="1">
    <oc r="K137">
      <f>D137-I137</f>
    </oc>
    <nc r="K137"/>
  </rcc>
  <rcc rId="1476" sId="1">
    <oc r="M137">
      <f>D137-I137</f>
    </oc>
    <nc r="M137"/>
  </rcc>
  <rcc rId="1477" sId="1">
    <oc r="K138">
      <f>D138-I138</f>
    </oc>
    <nc r="K138"/>
  </rcc>
  <rcc rId="1478" sId="1">
    <oc r="M138">
      <f>D138-I138</f>
    </oc>
    <nc r="M138"/>
  </rcc>
  <rcc rId="1479" sId="1">
    <oc r="K139">
      <f>D139-I139</f>
    </oc>
    <nc r="K139"/>
  </rcc>
  <rcc rId="1480" sId="1">
    <oc r="M139">
      <f>D139-I139</f>
    </oc>
    <nc r="M139"/>
  </rcc>
  <rcc rId="1481" sId="1">
    <oc r="K140">
      <f>D140-I140</f>
    </oc>
    <nc r="K140"/>
  </rcc>
  <rcc rId="1482" sId="1">
    <oc r="M140">
      <f>D140-I140</f>
    </oc>
    <nc r="M140"/>
  </rcc>
  <rcc rId="1483" sId="1">
    <oc r="K141">
      <f>D141-I141</f>
    </oc>
    <nc r="K141"/>
  </rcc>
  <rcc rId="1484" sId="1">
    <oc r="M141">
      <f>D141-I141</f>
    </oc>
    <nc r="M141"/>
  </rcc>
  <rcc rId="1485" sId="1">
    <oc r="K142">
      <f>D142-I142</f>
    </oc>
    <nc r="K142"/>
  </rcc>
  <rcc rId="1486" sId="1">
    <oc r="M142">
      <f>D142-I142</f>
    </oc>
    <nc r="M142"/>
  </rcc>
  <rcc rId="1487" sId="1">
    <oc r="K143">
      <f>D143-I143</f>
    </oc>
    <nc r="K143"/>
  </rcc>
  <rcc rId="1488" sId="1">
    <oc r="M143">
      <f>D143-I143</f>
    </oc>
    <nc r="M143"/>
  </rcc>
  <rcc rId="1489" sId="1">
    <oc r="K144">
      <f>D144-I144</f>
    </oc>
    <nc r="K144"/>
  </rcc>
  <rcc rId="1490" sId="1">
    <oc r="M144">
      <f>D144-I144</f>
    </oc>
    <nc r="M144"/>
  </rcc>
  <rcc rId="1491" sId="1">
    <oc r="K145">
      <f>D145-I145</f>
    </oc>
    <nc r="K145"/>
  </rcc>
  <rcc rId="1492" sId="1">
    <oc r="M145">
      <f>D145-I145</f>
    </oc>
    <nc r="M145"/>
  </rcc>
  <rcc rId="1493" sId="1">
    <oc r="K146">
      <f>D146-I146</f>
    </oc>
    <nc r="K146"/>
  </rcc>
  <rcc rId="1494" sId="1">
    <oc r="M146">
      <f>D146-I146</f>
    </oc>
    <nc r="M146"/>
  </rcc>
  <rcc rId="1495" sId="1">
    <oc r="K147">
      <f>D147-I147</f>
    </oc>
    <nc r="K147"/>
  </rcc>
  <rcc rId="1496" sId="1">
    <oc r="M147">
      <f>D147-I147</f>
    </oc>
    <nc r="M147"/>
  </rcc>
  <rcc rId="1497" sId="1">
    <oc r="K148">
      <f>D148-I148</f>
    </oc>
    <nc r="K148"/>
  </rcc>
  <rcc rId="1498" sId="1">
    <oc r="M148">
      <f>D148-I148</f>
    </oc>
    <nc r="M148"/>
  </rcc>
  <rcc rId="1499" sId="1">
    <oc r="K149">
      <f>D149-I149</f>
    </oc>
    <nc r="K149"/>
  </rcc>
  <rcc rId="1500" sId="1">
    <oc r="M149">
      <f>D149-I149</f>
    </oc>
    <nc r="M149"/>
  </rcc>
  <rcc rId="1501" sId="1">
    <oc r="K150">
      <f>D150-I150</f>
    </oc>
    <nc r="K150"/>
  </rcc>
  <rcc rId="1502" sId="1">
    <oc r="M150">
      <f>D150-I150</f>
    </oc>
    <nc r="M150"/>
  </rcc>
  <rcc rId="1503" sId="1">
    <oc r="K151">
      <f>D151-I151</f>
    </oc>
    <nc r="K151"/>
  </rcc>
  <rcc rId="1504" sId="1">
    <oc r="M151">
      <f>D151-I151</f>
    </oc>
    <nc r="M151"/>
  </rcc>
  <rcc rId="1505" sId="1">
    <oc r="K152">
      <f>D152-I152</f>
    </oc>
    <nc r="K152"/>
  </rcc>
  <rcc rId="1506" sId="1">
    <oc r="M152">
      <f>D152-I152</f>
    </oc>
    <nc r="M152"/>
  </rcc>
  <rcc rId="1507" sId="1">
    <oc r="K153">
      <f>D153-I153</f>
    </oc>
    <nc r="K153"/>
  </rcc>
  <rcc rId="1508" sId="1">
    <oc r="M153">
      <f>D153-I153</f>
    </oc>
    <nc r="M153"/>
  </rcc>
  <rcc rId="1509" sId="1">
    <oc r="K154">
      <f>D154-I154</f>
    </oc>
    <nc r="K154"/>
  </rcc>
  <rcc rId="1510" sId="1">
    <oc r="M154">
      <f>D154-I154</f>
    </oc>
    <nc r="M154"/>
  </rcc>
  <rcc rId="1511" sId="1">
    <oc r="K155">
      <f>D155-I155</f>
    </oc>
    <nc r="K155"/>
  </rcc>
  <rcc rId="1512" sId="1">
    <oc r="M155">
      <f>D155-I155</f>
    </oc>
    <nc r="M155"/>
  </rcc>
  <rcc rId="1513" sId="1">
    <oc r="K156">
      <f>D156-I156</f>
    </oc>
    <nc r="K156"/>
  </rcc>
  <rcc rId="1514" sId="1">
    <oc r="M156">
      <f>D156-I156</f>
    </oc>
    <nc r="M156"/>
  </rcc>
  <rcc rId="1515" sId="1">
    <oc r="K157">
      <f>D157-I157</f>
    </oc>
    <nc r="K157"/>
  </rcc>
  <rcc rId="1516" sId="1">
    <oc r="M157">
      <f>D157-I157</f>
    </oc>
    <nc r="M157"/>
  </rcc>
  <rcc rId="1517" sId="1">
    <oc r="K158">
      <f>D158-I158</f>
    </oc>
    <nc r="K158"/>
  </rcc>
  <rcc rId="1518" sId="1">
    <oc r="M158">
      <f>D158-I158</f>
    </oc>
    <nc r="M158"/>
  </rcc>
  <rcc rId="1519" sId="1">
    <oc r="K159">
      <f>D159-I159</f>
    </oc>
    <nc r="K159"/>
  </rcc>
  <rcc rId="1520" sId="1">
    <oc r="M159">
      <f>D159-I159</f>
    </oc>
    <nc r="M159"/>
  </rcc>
  <rcc rId="1521" sId="1">
    <oc r="K160">
      <f>D160-I160</f>
    </oc>
    <nc r="K160"/>
  </rcc>
  <rcc rId="1522" sId="1">
    <oc r="M160">
      <f>D160-I160</f>
    </oc>
    <nc r="M160"/>
  </rcc>
  <rcc rId="1523" sId="1">
    <oc r="K161">
      <f>D161-I161</f>
    </oc>
    <nc r="K161"/>
  </rcc>
  <rcc rId="1524" sId="1">
    <oc r="M161">
      <f>D161-I161</f>
    </oc>
    <nc r="M161"/>
  </rcc>
  <rcc rId="1525" sId="1">
    <oc r="K162">
      <f>D162-I162</f>
    </oc>
    <nc r="K162"/>
  </rcc>
  <rcc rId="1526" sId="1">
    <oc r="M162">
      <f>D162-I162</f>
    </oc>
    <nc r="M162"/>
  </rcc>
  <rcc rId="1527" sId="1">
    <oc r="K163">
      <f>D163-I163</f>
    </oc>
    <nc r="K163"/>
  </rcc>
  <rcc rId="1528" sId="1">
    <oc r="M163">
      <f>D163-I163</f>
    </oc>
    <nc r="M163"/>
  </rcc>
  <rcc rId="1529" sId="1">
    <oc r="K164">
      <f>D164-I164</f>
    </oc>
    <nc r="K164"/>
  </rcc>
  <rcc rId="1530" sId="1">
    <oc r="M164">
      <f>D164-I164</f>
    </oc>
    <nc r="M164"/>
  </rcc>
  <rcc rId="1531" sId="1">
    <oc r="K165">
      <f>D165-I165</f>
    </oc>
    <nc r="K165"/>
  </rcc>
  <rcc rId="1532" sId="1">
    <oc r="M165">
      <f>D165-I165</f>
    </oc>
    <nc r="M165"/>
  </rcc>
  <rcc rId="1533" sId="1">
    <oc r="K166">
      <f>D166-I166</f>
    </oc>
    <nc r="K166"/>
  </rcc>
  <rcc rId="1534" sId="1">
    <oc r="M166">
      <f>D166-I166</f>
    </oc>
    <nc r="M166"/>
  </rcc>
  <rcc rId="1535" sId="1">
    <oc r="K167">
      <f>D167-I167</f>
    </oc>
    <nc r="K167"/>
  </rcc>
  <rcc rId="1536" sId="1">
    <oc r="M167">
      <f>D167-I167</f>
    </oc>
    <nc r="M167"/>
  </rcc>
  <rcc rId="1537" sId="1">
    <oc r="K168">
      <f>D168-I168</f>
    </oc>
    <nc r="K168"/>
  </rcc>
  <rcc rId="1538" sId="1">
    <oc r="M168">
      <f>D168-I168</f>
    </oc>
    <nc r="M168"/>
  </rcc>
  <rcc rId="1539" sId="1">
    <oc r="K169">
      <f>D169-I169</f>
    </oc>
    <nc r="K169"/>
  </rcc>
  <rcc rId="1540" sId="1">
    <oc r="M169">
      <f>D169-I169</f>
    </oc>
    <nc r="M169"/>
  </rcc>
  <rcc rId="1541" sId="1">
    <oc r="K170">
      <f>D170-I170</f>
    </oc>
    <nc r="K170"/>
  </rcc>
  <rcc rId="1542" sId="1">
    <oc r="M170">
      <f>D170-I170</f>
    </oc>
    <nc r="M170"/>
  </rcc>
  <rcc rId="1543" sId="1">
    <oc r="K171">
      <f>D171-I171</f>
    </oc>
    <nc r="K171"/>
  </rcc>
  <rcc rId="1544" sId="1">
    <oc r="M171">
      <f>D171-I171</f>
    </oc>
    <nc r="M171"/>
  </rcc>
  <rcc rId="1545" sId="1">
    <oc r="K172">
      <f>D172-I172</f>
    </oc>
    <nc r="K172"/>
  </rcc>
  <rcc rId="1546" sId="1">
    <oc r="M172">
      <f>D172-I172</f>
    </oc>
    <nc r="M172"/>
  </rcc>
  <rcc rId="1547" sId="1">
    <oc r="K173">
      <f>D173-I173</f>
    </oc>
    <nc r="K173"/>
  </rcc>
  <rcc rId="1548" sId="1">
    <oc r="M173">
      <f>D173-I173</f>
    </oc>
    <nc r="M173"/>
  </rcc>
  <rcc rId="1549" sId="1">
    <oc r="K174">
      <f>D174-I174</f>
    </oc>
    <nc r="K174"/>
  </rcc>
  <rcc rId="1550" sId="1">
    <oc r="M174">
      <f>D174-I174</f>
    </oc>
    <nc r="M174"/>
  </rcc>
  <rcc rId="1551" sId="1">
    <oc r="K175">
      <f>D175-I175</f>
    </oc>
    <nc r="K175"/>
  </rcc>
  <rcc rId="1552" sId="1">
    <oc r="M175">
      <f>D175-I175</f>
    </oc>
    <nc r="M175"/>
  </rcc>
  <rcc rId="1553" sId="1">
    <oc r="K176">
      <f>D176-I176</f>
    </oc>
    <nc r="K176"/>
  </rcc>
  <rcc rId="1554" sId="1">
    <oc r="M176">
      <f>D176-I176</f>
    </oc>
    <nc r="M176"/>
  </rcc>
  <rcc rId="1555" sId="1">
    <oc r="K177">
      <f>D177-I177</f>
    </oc>
    <nc r="K177"/>
  </rcc>
  <rcc rId="1556" sId="1">
    <oc r="M177">
      <f>D177-I177</f>
    </oc>
    <nc r="M177"/>
  </rcc>
  <rcc rId="1557" sId="1">
    <oc r="K178">
      <f>D178-I178</f>
    </oc>
    <nc r="K178"/>
  </rcc>
  <rcc rId="1558" sId="1">
    <oc r="M178">
      <f>D178-I178</f>
    </oc>
    <nc r="M178"/>
  </rcc>
  <rcc rId="1559" sId="1">
    <oc r="K179">
      <f>D179-I179</f>
    </oc>
    <nc r="K179"/>
  </rcc>
  <rcc rId="1560" sId="1">
    <oc r="M179">
      <f>D179-I179</f>
    </oc>
    <nc r="M179"/>
  </rcc>
  <rcc rId="1561" sId="1">
    <oc r="K180">
      <f>D180-I180</f>
    </oc>
    <nc r="K180"/>
  </rcc>
  <rcc rId="1562" sId="1">
    <oc r="M180">
      <f>D180-I180</f>
    </oc>
    <nc r="M180"/>
  </rcc>
  <rcc rId="1563" sId="1">
    <oc r="K181">
      <f>D181-I181</f>
    </oc>
    <nc r="K181"/>
  </rcc>
  <rcc rId="1564" sId="1">
    <oc r="M181">
      <f>D181-I181</f>
    </oc>
    <nc r="M181"/>
  </rcc>
  <rcc rId="1565" sId="1">
    <oc r="K182">
      <f>D182-I182</f>
    </oc>
    <nc r="K182"/>
  </rcc>
  <rcc rId="1566" sId="1">
    <oc r="M182">
      <f>D182-I182</f>
    </oc>
    <nc r="M182"/>
  </rcc>
  <rcc rId="1567" sId="1">
    <oc r="K183">
      <f>D183-I183</f>
    </oc>
    <nc r="K183"/>
  </rcc>
  <rcc rId="1568" sId="1">
    <oc r="M183">
      <f>D183-I183</f>
    </oc>
    <nc r="M183"/>
  </rcc>
  <rcc rId="1569" sId="1">
    <oc r="K184">
      <f>D184-I184</f>
    </oc>
    <nc r="K184"/>
  </rcc>
  <rcc rId="1570" sId="1">
    <oc r="M184">
      <f>D184-I184</f>
    </oc>
    <nc r="M184"/>
  </rcc>
  <rcc rId="1571" sId="1">
    <oc r="K185">
      <f>D185-I185</f>
    </oc>
    <nc r="K185"/>
  </rcc>
  <rcc rId="1572" sId="1">
    <oc r="M185">
      <f>D185-I185</f>
    </oc>
    <nc r="M185"/>
  </rcc>
  <rcc rId="1573" sId="1">
    <oc r="K186">
      <f>D186-I186</f>
    </oc>
    <nc r="K186"/>
  </rcc>
  <rcc rId="1574" sId="1">
    <oc r="M186">
      <f>D186-I186</f>
    </oc>
    <nc r="M186"/>
  </rcc>
  <rcc rId="1575" sId="1">
    <oc r="K187">
      <f>D187-I187</f>
    </oc>
    <nc r="K187"/>
  </rcc>
  <rcc rId="1576" sId="1">
    <oc r="M187">
      <f>D187-I187</f>
    </oc>
    <nc r="M187"/>
  </rcc>
  <rcc rId="1577" sId="1">
    <oc r="K188">
      <f>D188-I188</f>
    </oc>
    <nc r="K188"/>
  </rcc>
  <rcc rId="1578" sId="1">
    <oc r="M188">
      <f>D188-I188</f>
    </oc>
    <nc r="M188"/>
  </rcc>
  <rcc rId="1579" sId="1">
    <oc r="K189">
      <f>D189-I189</f>
    </oc>
    <nc r="K189"/>
  </rcc>
  <rcc rId="1580" sId="1">
    <oc r="M189">
      <f>D189-I189</f>
    </oc>
    <nc r="M189"/>
  </rcc>
  <rcc rId="1581" sId="1">
    <oc r="K190">
      <f>D190-I190</f>
    </oc>
    <nc r="K190"/>
  </rcc>
  <rcc rId="1582" sId="1">
    <oc r="M190">
      <f>E190-G190</f>
    </oc>
    <nc r="M190"/>
  </rcc>
  <rcc rId="1583" sId="1">
    <oc r="K191">
      <f>D191-I191</f>
    </oc>
    <nc r="K191"/>
  </rcc>
  <rcc rId="1584" sId="1">
    <oc r="M191">
      <f>E191-G191</f>
    </oc>
    <nc r="M191"/>
  </rcc>
  <rcc rId="1585" sId="1">
    <oc r="K192">
      <f>D192-I192</f>
    </oc>
    <nc r="K192"/>
  </rcc>
  <rcc rId="1586" sId="1">
    <oc r="M192">
      <f>E192-G192</f>
    </oc>
    <nc r="M192"/>
  </rcc>
  <rcc rId="1587" sId="1">
    <oc r="K193">
      <f>D193-I193</f>
    </oc>
    <nc r="K193"/>
  </rcc>
  <rcc rId="1588" sId="1">
    <oc r="M193">
      <f>E193-G193</f>
    </oc>
    <nc r="M193"/>
  </rcc>
  <rcc rId="1589" sId="1">
    <oc r="K194">
      <f>D194-I194</f>
    </oc>
    <nc r="K194"/>
  </rcc>
  <rcc rId="1590" sId="1">
    <oc r="K195">
      <f>D195-I195</f>
    </oc>
    <nc r="K195"/>
  </rcc>
  <rsnm rId="1591" sheetId="1" oldName="[Информация о реализации государственных программ по состоянию на 01.06.2018.xlsx]на 01.05.2018" newName="[Информация о реализации государственных программ по состоянию на 01.06.2018.xlsx]на 01.06.2018"/>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F20"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3"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4"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t>
        </r>
        <r>
          <rPr>
            <sz val="16"/>
            <rFont val="Times New Roman"/>
            <family val="1"/>
            <charset val="204"/>
          </rPr>
          <t xml:space="preserve">
2) КУИ: ведется работа по подготовке технического задания и разработке конкурсной документации на выполнение работ по установке  ИПУ ХГВС (16 шт.) в нежилых помещениях муниципальной собственности.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3) МКУ "ХЭУ": запланировано выполнение работ по замене оконных блоков, ПИР  по замене ИПУ теплоэнергии.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5"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t>
        </r>
        <r>
          <rPr>
            <sz val="16"/>
            <rFont val="Times New Roman"/>
            <family val="1"/>
            <charset val="204"/>
          </rPr>
          <t xml:space="preserve">
2) КУИ: ведется работа по подготовке технического задания и разработке конкурсной документации на выполнение работ по установке  ИПУ ХГВС (16 шт.) в нежилых помещениях муниципальной собственности.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3) МКУ "ХЭУ": запланировано выполнение работ по замене оконных блоков, ПИР  по замене ИПУ теплоэнергии.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t>
        </r>
        <r>
          <rPr>
            <sz val="16"/>
            <rFont val="Times New Roman"/>
            <family val="1"/>
            <charset val="204"/>
          </rPr>
          <t xml:space="preserve">
3) МКУ "ХЭУ": запланировано выполнение работ по замене оконных блоков, ПИР  по замене ИПУ теплоэнергии.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t>
        </r>
        <r>
          <rPr>
            <sz val="16"/>
            <color rgb="FFFF0000"/>
            <rFont val="Times New Roman"/>
            <family val="2"/>
            <charset val="204"/>
          </rPr>
          <t xml:space="preserve">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6"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t>
        </r>
        <r>
          <rPr>
            <sz val="16"/>
            <rFont val="Times New Roman"/>
            <family val="1"/>
            <charset val="204"/>
          </rPr>
          <t xml:space="preserve">
3) МКУ "ХЭУ": запланировано выполнение работ по замене оконных блоков, ПИР  по замене ИПУ теплоэнергии.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t>
        </r>
        <r>
          <rPr>
            <sz val="16"/>
            <color rgb="FFFF0000"/>
            <rFont val="Times New Roman"/>
            <family val="2"/>
            <charset val="204"/>
          </rPr>
          <t xml:space="preserve">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H60" start="0" length="2147483647">
    <dxf>
      <font>
        <color auto="1"/>
      </font>
    </dxf>
  </rfmt>
  <rcc rId="996" sId="1" numFmtId="4">
    <oc r="G57">
      <v>1582.38</v>
    </oc>
    <nc r="G57">
      <v>1703.92</v>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7"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t>
        </r>
        <r>
          <rPr>
            <sz val="16"/>
            <rFont val="Times New Roman"/>
            <family val="1"/>
            <charset val="204"/>
          </rPr>
          <t xml:space="preserve">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8" sId="1" odxf="1" dxf="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t>
        </r>
        <r>
          <rPr>
            <sz val="16"/>
            <rFont val="Times New Roman"/>
            <family val="1"/>
            <charset val="204"/>
          </rPr>
          <t xml:space="preserve">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odxf>
      <font>
        <sz val="16"/>
        <color rgb="FFFF0000"/>
      </font>
    </odxf>
    <ndxf>
      <font>
        <sz val="16"/>
        <color rgb="FFFF0000"/>
      </font>
    </ndxf>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01.05.2018'!$A$1:$J$193</formula>
    <oldFormula>'на 01.05.2018'!$A$1:$J$193</oldFormula>
  </rdn>
  <rdn rId="0" localSheetId="1" customView="1" name="Z_CCF533A2_322B_40E2_88B2_065E6D1D35B4_.wvu.PrintTitles" hidden="1" oldHidden="1">
    <formula>'на 01.05.2018'!$5:$8</formula>
    <oldFormula>'на 01.05.2018'!$5:$8</oldFormula>
  </rdn>
  <rdn rId="0" localSheetId="1" customView="1" name="Z_CCF533A2_322B_40E2_88B2_065E6D1D35B4_.wvu.FilterData" hidden="1" oldHidden="1">
    <formula>'на 01.05.2018'!$A$7:$J$397</formula>
    <oldFormula>'на 01.05.2018'!$A$7:$J$397</oldFormula>
  </rdn>
  <rcv guid="{CCF533A2-322B-40E2-88B2-065E6D1D35B4}"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2" sId="1" numFmtId="4">
    <oc r="I175">
      <f>D175</f>
    </oc>
    <nc r="I175">
      <v>368367.5</v>
    </nc>
  </rcc>
  <rcc rId="1013" sId="1" numFmtId="4">
    <oc r="I176">
      <f>D176</f>
    </oc>
    <nc r="I176">
      <v>19389.5</v>
    </nc>
  </rcc>
  <rfmt sheetId="1" sqref="I173:I176" start="0" length="2147483647">
    <dxf>
      <font>
        <color auto="1"/>
      </font>
    </dxf>
  </rfmt>
  <rcc rId="1014" sId="1" odxf="1" dxf="1">
    <oc r="J173" t="inlineStr">
      <is>
        <r>
          <rPr>
            <u/>
            <sz val="16"/>
            <color rgb="FFFF0000"/>
            <rFont val="Times New Roman"/>
            <family val="2"/>
            <charset val="204"/>
          </rPr>
          <t>ДГХ</t>
        </r>
        <r>
          <rPr>
            <sz val="16"/>
            <color rgb="FFFF0000"/>
            <rFont val="Times New Roman"/>
            <family val="2"/>
            <charset val="204"/>
          </rPr>
          <t xml:space="preserve">: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oc>
    <n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В округ 26.03.2018 направлены документы на возмещение расходов по ремонту объектов на сумму 163 705,74 тыс.руб., средства поступили в МО - 13.04.2018.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nc>
    <odxf>
      <font>
        <sz val="16"/>
        <color rgb="FFFF0000"/>
      </font>
    </odxf>
    <ndxf>
      <font>
        <sz val="16"/>
        <color rgb="FFFF0000"/>
      </font>
    </ndxf>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5" sId="1">
    <oc r="I57">
      <f>727+1070</f>
    </oc>
    <nc r="I57">
      <f>1070</f>
    </nc>
  </rcc>
  <rfmt sheetId="1" sqref="I55:I57" start="0" length="2147483647">
    <dxf>
      <font>
        <color auto="1"/>
      </font>
    </dxf>
  </rfmt>
  <rcc rId="1016" sId="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color rgb="FFFF0000"/>
            <rFont val="Times New Roman"/>
            <family val="2"/>
            <charset val="204"/>
          </rPr>
          <t>АГ</t>
        </r>
        <r>
          <rPr>
            <sz val="16"/>
            <color rgb="FFFF0000"/>
            <rFont val="Times New Roman"/>
            <family val="2"/>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color rgb="FFFF0000"/>
            <rFont val="Times New Roman"/>
            <family val="2"/>
            <charset val="204"/>
          </rPr>
          <t>АГ</t>
        </r>
        <r>
          <rPr>
            <sz val="16"/>
            <color rgb="FFFF0000"/>
            <rFont val="Times New Roman"/>
            <family val="2"/>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rFont val="Times New Roman"/>
            <family val="1"/>
            <charset val="204"/>
          </rPr>
          <t xml:space="preserve">За счет средств окружного бюджета - 1003,92114 тыс.руб. возмещены расходы по отлову и утилизации 208 безнадзорных животных.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nc>
  </rcc>
  <rcc rId="1017"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на сумму 21,0 тыс.руб. Расходы на выполнение ремонтных работ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8" sId="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color rgb="FFFF0000"/>
            <rFont val="Times New Roman"/>
            <family val="2"/>
            <charset val="204"/>
          </rPr>
          <t>АГ</t>
        </r>
        <r>
          <rPr>
            <sz val="16"/>
            <color rgb="FFFF0000"/>
            <rFont val="Times New Roman"/>
            <family val="2"/>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rFont val="Times New Roman"/>
            <family val="1"/>
            <charset val="204"/>
          </rPr>
          <t xml:space="preserve">За счет средств окружного бюджета - 1003,92114 тыс.руб. возмещены расходы по отлову и утилизации 208 безнадзорных животных.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oc>
    <n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реализованы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rgb="FFFF0000"/>
            <rFont val="Times New Roman"/>
            <family val="2"/>
            <charset val="204"/>
          </rPr>
          <t>АГ</t>
        </r>
        <r>
          <rPr>
            <sz val="16"/>
            <color rgb="FFFF0000"/>
            <rFont val="Times New Roman"/>
            <family val="2"/>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9" sId="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реализованы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rgb="FFFF0000"/>
            <rFont val="Times New Roman"/>
            <family val="2"/>
            <charset val="204"/>
          </rPr>
          <t>АГ</t>
        </r>
        <r>
          <rPr>
            <sz val="16"/>
            <color rgb="FFFF0000"/>
            <rFont val="Times New Roman"/>
            <family val="2"/>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oc>
    <n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реализованы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0" sId="1">
    <oc r="I57">
      <f>1070</f>
    </oc>
    <nc r="I57">
      <f>1070+727</f>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1" sId="1" odxf="1" dxf="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odxf>
      <font>
        <sz val="16"/>
        <color rgb="FFFF0000"/>
      </font>
    </odxf>
    <ndxf>
      <font>
        <sz val="16"/>
        <color rgb="FFFF0000"/>
      </font>
    </ndxf>
  </rcc>
  <rdn rId="0" localSheetId="1" customView="1" name="Z_6E4A7295_8CE0_4D28_ABEF_D38EBAE7C204_.wvu.PrintArea" hidden="1" oldHidden="1">
    <formula>'на 01.05.2018'!$A$1:$J$193</formula>
  </rdn>
  <rdn rId="0" localSheetId="1" customView="1" name="Z_6E4A7295_8CE0_4D28_ABEF_D38EBAE7C204_.wvu.PrintTitles" hidden="1" oldHidden="1">
    <formula>'на 01.05.2018'!$5:$8</formula>
  </rdn>
  <rdn rId="0" localSheetId="1" customView="1" name="Z_6E4A7295_8CE0_4D28_ABEF_D38EBAE7C204_.wvu.FilterData" hidden="1" oldHidden="1">
    <formula>'на 01.05.2018'!$A$7:$J$397</formula>
  </rdn>
  <rcv guid="{6E4A7295-8CE0-4D28-ABEF-D38EBAE7C204}"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5" sId="1" odxf="1" dxf="1">
    <oc r="J49" t="inlineStr">
      <is>
        <r>
          <rPr>
            <u/>
            <sz val="16"/>
            <color rgb="FFFF0000"/>
            <rFont val="Times New Roman"/>
            <family val="2"/>
            <charset val="204"/>
          </rPr>
          <t xml:space="preserve">АГ: </t>
        </r>
        <r>
          <rPr>
            <sz val="16"/>
            <color rgb="FFFF0000"/>
            <rFont val="Times New Roman"/>
            <family val="2"/>
            <charset val="204"/>
          </rPr>
          <t xml:space="preserve">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odxf>
      <font>
        <sz val="16"/>
        <color rgb="FFFF0000"/>
      </font>
    </odxf>
    <ndxf>
      <font>
        <sz val="16"/>
        <color rgb="FFFF0000"/>
      </font>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0:G145" start="0" length="2147483647">
    <dxf>
      <font>
        <color auto="1"/>
      </font>
    </dxf>
  </rfmt>
  <rfmt sheetId="1" sqref="A140:A146" start="0" length="2147483647">
    <dxf>
      <font>
        <color auto="1"/>
      </font>
    </dxf>
  </rfmt>
  <rcc rId="997" sId="1" numFmtId="4">
    <oc r="G144">
      <v>214.87</v>
    </oc>
    <nc r="G144">
      <v>1755.07</v>
    </nc>
  </rcc>
  <rfmt sheetId="1" sqref="H144"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5" start="0" length="0">
    <dxf>
      <font>
        <sz val="16"/>
        <color rgb="FFFF0000"/>
      </font>
    </dxf>
  </rfmt>
  <rcc rId="1026" sId="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реализованы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реализованы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66,08 тыс.руб., оплата - декабрь 2018.
</t>
        </r>
        <r>
          <rPr>
            <sz val="16"/>
            <color rgb="FFFF0000"/>
            <rFont val="Times New Roman"/>
            <family val="2"/>
            <charset val="204"/>
          </rPr>
          <t xml:space="preserve">
</t>
        </r>
        <r>
          <rPr>
            <u/>
            <sz val="18"/>
            <rFont val="Times New Roman"/>
            <family val="2"/>
            <charset val="204"/>
          </rPr>
          <t/>
        </r>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I18" start="0" length="2147483647">
    <dxf>
      <font>
        <color auto="1"/>
      </font>
    </dxf>
  </rfmt>
  <rfmt sheetId="1" sqref="J15:J20" start="0" length="2147483647">
    <dxf>
      <font>
        <color auto="1"/>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7" sId="1" odxf="1" dxf="1">
    <oc r="J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01.05.2018 года по работникам муниципальных учреждений культуры составило 70 991,12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01.05.2018 года по работникам муниципальных учреждений культуры составило 70 991,12 рублей.                                             
</t>
        </r>
        <r>
          <rPr>
            <u/>
            <sz val="20"/>
            <rFont val="Times New Roman"/>
            <family val="1"/>
            <charset val="204"/>
          </rPr>
          <t/>
        </r>
      </is>
    </nc>
    <odxf>
      <font>
        <sz val="16"/>
        <color rgb="FFFF0000"/>
      </font>
    </odxf>
    <ndxf>
      <font>
        <sz val="16"/>
        <color rgb="FFFF0000"/>
      </font>
    </ndxf>
  </rcc>
  <rcc rId="1028" sId="1" odxf="1" dxf="1">
    <oc r="J147"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nc>
    <odxf>
      <font>
        <sz val="16"/>
        <color rgb="FFFF0000"/>
      </font>
    </odxf>
    <ndxf>
      <font>
        <sz val="16"/>
        <color rgb="FFFF0000"/>
      </font>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6" start="0" length="2147483647">
    <dxf>
      <font>
        <color auto="1"/>
      </font>
    </dxf>
  </rfmt>
  <rfmt sheetId="1" sqref="J160:J165" start="0" length="2147483647">
    <dxf>
      <font>
        <color auto="1"/>
      </font>
    </dxf>
  </rfmt>
  <rfmt sheetId="1" sqref="I160:I162" start="0" length="2147483647">
    <dxf>
      <font>
        <color auto="1"/>
      </font>
    </dxf>
  </rfmt>
  <rfmt sheetId="1" sqref="J189:J193"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9" sId="1" odxf="1" dxf="1">
    <oc r="J166" t="inlineStr">
      <is>
        <r>
          <rPr>
            <u/>
            <sz val="16"/>
            <color rgb="FFFF0000"/>
            <rFont val="Times New Roman"/>
            <family val="2"/>
            <charset val="204"/>
          </rPr>
          <t xml:space="preserve">АГ: </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is>
    </nc>
    <odxf>
      <font>
        <sz val="16"/>
        <color rgb="FFFF0000"/>
      </font>
    </odxf>
    <ndxf>
      <font>
        <sz val="16"/>
        <color rgb="FFFF0000"/>
      </font>
    </ndxf>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0"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color rgb="FFFF0000"/>
            <rFont val="Times New Roman"/>
            <family val="2"/>
            <charset val="204"/>
          </rPr>
          <t xml:space="preserve">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1" sId="1">
    <o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В округ 26.03.2018 направлены документы на возмещение расходов по ремонту объектов на сумму 163 705,74 тыс.руб., средства поступили в МО - 13.04.2018.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oc>
    <n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В округ 26.03.2018 направлены документы на возмещение расходов по ремонту объектов на сумму 163 705,74 тыс.руб., средства поступили в МО - 13.04.2018.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nc>
  </rc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5" sId="1">
    <o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В округ 26.03.2018 направлены документы на возмещение расходов по ремонту объектов на сумму 163 705,74 тыс.руб., средства поступили в МО - 13.04.2018.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oc>
    <nc r="J173"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В округ 26.03.2018 направлены документы на возмещение расходов по ремонту объектов на сумму 163 705,74 тыс.руб., средства поступили в МО - 13.04.2018.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плана-графика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6:I91" start="0" length="2147483647">
    <dxf>
      <font>
        <color auto="1"/>
      </font>
    </dxf>
  </rfmt>
  <rfmt sheetId="1" sqref="J86" start="0" length="2147483647">
    <dxf>
      <font>
        <color auto="1"/>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8" sId="1" numFmtId="4">
    <oc r="E143">
      <v>0</v>
    </oc>
    <nc r="E143">
      <v>4587.2</v>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9" sId="1" numFmtId="4">
    <oc r="G94">
      <f>E94</f>
    </oc>
    <nc r="G94">
      <v>65063.05</v>
    </nc>
  </rcc>
  <rcc rId="1040" sId="1" numFmtId="4">
    <oc r="E94">
      <f xml:space="preserve"> E100</f>
    </oc>
    <nc r="E94">
      <v>65063.05</v>
    </nc>
  </rcc>
  <rcc rId="1041" sId="1" numFmtId="4">
    <oc r="G95">
      <f>G101</f>
    </oc>
    <nc r="G95">
      <v>37350.550000000003</v>
    </nc>
  </rcc>
  <rcc rId="1042" sId="1" numFmtId="4">
    <oc r="E95">
      <f>E101</f>
    </oc>
    <nc r="E95">
      <v>37350.550000000003</v>
    </nc>
  </rcc>
  <rfmt sheetId="1" sqref="A92:I97" start="0" length="2147483647">
    <dxf>
      <font>
        <color auto="1"/>
      </font>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3" sId="1">
    <oc r="D94">
      <f>D100</f>
    </oc>
    <nc r="D94">
      <f>D100</f>
    </nc>
  </rcc>
  <rcc rId="1044" sId="1" numFmtId="4">
    <oc r="E94">
      <v>65063.05</v>
    </oc>
    <nc r="E94">
      <f>E100</f>
    </nc>
  </rcc>
  <rcc rId="1045" sId="1" numFmtId="4">
    <oc r="G94">
      <v>65063.05</v>
    </oc>
    <nc r="G94">
      <f>G100</f>
    </nc>
  </rcc>
  <rcc rId="1046" sId="1">
    <oc r="I94">
      <f>I100</f>
    </oc>
    <nc r="I94">
      <f>I100</f>
    </nc>
  </rcc>
  <rcc rId="1047" sId="1">
    <oc r="D95">
      <f>D101</f>
    </oc>
    <nc r="D95">
      <f>D101</f>
    </nc>
  </rcc>
  <rcc rId="1048" sId="1" numFmtId="4">
    <oc r="E95">
      <v>37350.550000000003</v>
    </oc>
    <nc r="E95">
      <f>E101</f>
    </nc>
  </rcc>
  <rcc rId="1049" sId="1" numFmtId="4">
    <oc r="G95">
      <v>37350.550000000003</v>
    </oc>
    <nc r="G95">
      <f>G101</f>
    </nc>
  </rcc>
  <rcc rId="1050" sId="1">
    <oc r="I95">
      <f>I101</f>
    </oc>
    <nc r="I95">
      <f>I101</f>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1" sId="1" numFmtId="4">
    <oc r="E100">
      <v>30043.74</v>
    </oc>
    <nc r="E100">
      <v>65063.05</v>
    </nc>
  </rcc>
  <rcc rId="1052" sId="1" numFmtId="4">
    <oc r="E101">
      <v>21687.68</v>
    </oc>
    <nc r="E101">
      <v>37350.550000000003</v>
    </nc>
  </rcc>
  <rcc rId="1053" sId="1" numFmtId="4">
    <oc r="G100">
      <v>30043.74</v>
    </oc>
    <nc r="G100">
      <v>65063.05</v>
    </nc>
  </rcc>
  <rcc rId="1054" sId="1" numFmtId="4">
    <oc r="G101">
      <v>21687.68</v>
    </oc>
    <nc r="G101">
      <v>37350.550000000003</v>
    </nc>
  </rcc>
  <rfmt sheetId="1" sqref="A98:I103" start="0" length="2147483647">
    <dxf>
      <font>
        <color auto="1"/>
      </font>
    </dxf>
  </rfmt>
  <rcc rId="1055" sId="1">
    <oc r="J98" t="inlineStr">
      <is>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- 30,8%, по сетям - 53,5% </t>
      </is>
    </oc>
    <nc r="J98" t="inlineStr">
      <is>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- 39,9%, по сетям - 72,4% </t>
      </is>
    </nc>
  </rcc>
  <rfmt sheetId="1" sqref="J98:J103" start="0" length="2147483647">
    <dxf>
      <font>
        <color auto="1"/>
      </font>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29:I129" start="0" length="2147483647">
    <dxf>
      <font>
        <color auto="1"/>
      </font>
    </dxf>
  </rfmt>
  <rfmt sheetId="1" sqref="B130:I130" start="0" length="2147483647">
    <dxf>
      <font>
        <color auto="1"/>
      </font>
    </dxf>
  </rfmt>
  <rfmt sheetId="1" sqref="A128:I133" start="0" length="2147483647">
    <dxf>
      <font>
        <color auto="1"/>
      </font>
    </dxf>
  </rfmt>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9" sId="1" odxf="1" dxf="1">
    <o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is>
    </oc>
    <n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24.04.2018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t>
        </r>
        <r>
          <rPr>
            <sz val="16"/>
            <color rgb="FFFF0000"/>
            <rFont val="Times New Roman"/>
            <family val="2"/>
            <charset val="204"/>
          </rPr>
          <t xml:space="preserve">    Размещение закупки на приобретение жилого помещения состоится в апреле 2018г. Подведение итогов аукциона планируется в мае 2018 года</t>
        </r>
      </is>
    </nc>
    <ndxf>
      <font>
        <sz val="16"/>
        <color rgb="FFFF0000"/>
      </font>
    </ndxf>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0" sId="1">
    <o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24.04.2018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t>
        </r>
        <r>
          <rPr>
            <sz val="16"/>
            <color rgb="FFFF0000"/>
            <rFont val="Times New Roman"/>
            <family val="2"/>
            <charset val="204"/>
          </rPr>
          <t xml:space="preserve">    Размещение закупки на приобретение жилого помещения состоится в апреле 2018г. Подведение итогов аукциона планируется в мае 2018 года</t>
        </r>
      </is>
    </oc>
    <n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24.04.2018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t>
        </r>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1" sId="1" numFmtId="4">
    <oc r="D83">
      <v>22399.37</v>
    </oc>
    <nc r="D83">
      <v>14983.64</v>
    </nc>
  </rcc>
  <rcc rId="1062" sId="1" numFmtId="4">
    <oc r="I83">
      <v>22399.37</v>
    </oc>
    <nc r="I83">
      <v>14983.64</v>
    </nc>
  </rcc>
  <rfmt sheetId="1" sqref="A74:I86" start="0" length="2147483647">
    <dxf>
      <font>
        <color auto="1"/>
      </font>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3" sId="1">
    <oc r="J80" t="inlineStr">
      <is>
        <t>Размещение заявок на проведение аукционов по приобретению жилых помещений для участников программы, согласно плану-графику, состоится в мае 2018 года (20 - 1 комн.квартир, 16 - 2-х комнт.квартир)</t>
      </is>
    </oc>
    <nc r="J80" t="inlineStr">
      <is>
        <t>В апреле, мае 2018 года аукционы на приобретение жилых помещений признаны не состоявшимися по причине отсутствия заявок на участие. Подведение итогов акциона по заявкам размещенным 29-30 мая 2018 года, согласно плану-графику, состоится в июне 2018 года (15 - 1 комн.квартир, 11 - 2-х комнт.квартир)</t>
      </is>
    </nc>
  </rcc>
  <rfmt sheetId="1" sqref="J80" start="0" length="2147483647">
    <dxf>
      <font>
        <color auto="1"/>
      </font>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4" sId="1">
    <oc r="J80" t="inlineStr">
      <is>
        <t>В апреле, мае 2018 года аукционы на приобретение жилых помещений признаны не состоявшимися по причине отсутствия заявок на участие. Подведение итогов акциона по заявкам размещенным 29-30 мая 2018 года, согласно плану-графику, состоится в июне 2018 года (15 - 1 комн.квартир, 11 - 2-х комнт.квартир)</t>
      </is>
    </oc>
    <nc r="J80" t="inlineStr">
      <is>
        <t>В апреле, мае 2018 года аукционы на приобретение жилых помещений признаны не состоявшимися по причине отсутствия заявок на участие. Подведение итогов акциона по заявкам, размещенным 29-30 мая 2018 года, согласно плану-графику, состоится в июне 2018 года (15 - 1 комн.квартир, 11 - 2-х комнт.квартир)</t>
      </is>
    </nc>
  </rc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8:I73"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H165" start="0" length="2147483647">
    <dxf>
      <font>
        <color auto="1"/>
      </font>
    </dxf>
  </rfmt>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8"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0" sId="1">
    <o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cc rId="1071" sId="1">
    <o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24.04.2018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t>
        </r>
      </is>
    </oc>
    <n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t>
        </r>
        <r>
          <rPr>
            <sz val="16"/>
            <rFont val="Times New Roman"/>
            <family val="1"/>
            <charset val="204"/>
          </rPr>
          <t>24.04.2018 повторно размещена заявка на проведение аукциона. По итогам аукциона будет заключен муниципальный контракт на сумму 1 565,1 тыс.руб. - фед.ср-ва.
Остаток средств - экономия, сложившаяся в резельтате проведения торгов.</t>
        </r>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29" start="0" length="0">
    <dxf>
      <font>
        <sz val="20"/>
        <color auto="1"/>
      </font>
      <protection locked="1"/>
    </dxf>
  </rfmt>
  <rfmt sheetId="1" sqref="I130" start="0" length="0">
    <dxf>
      <font>
        <sz val="20"/>
        <color auto="1"/>
      </font>
      <protection locked="1"/>
    </dxf>
  </rfmt>
  <rcc rId="1072" sId="1" odxf="1" dxf="1">
    <oc r="I129">
      <v>3170.9</v>
    </oc>
    <nc r="I129">
      <f>1565.1+1585.44</f>
    </nc>
    <ndxf>
      <font>
        <sz val="20"/>
        <color auto="1"/>
      </font>
      <protection locked="0"/>
    </ndxf>
  </rcc>
  <rcc rId="1073" sId="1" odxf="1" dxf="1" numFmtId="4">
    <oc r="I130">
      <v>968.9</v>
    </oc>
    <nc r="I130">
      <v>269.55</v>
    </nc>
    <ndxf>
      <font>
        <sz val="20"/>
        <color auto="1"/>
      </font>
      <protection locked="0"/>
    </ndxf>
  </rcc>
  <rcc rId="1074" sId="1">
    <oc r="I128">
      <f>SUM(I129:I133)</f>
    </oc>
    <nc r="I128">
      <f>SUM(I129:I133)</f>
    </nc>
  </rcc>
  <rcc rId="1075" sId="1">
    <o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t>
        </r>
        <r>
          <rPr>
            <sz val="16"/>
            <rFont val="Times New Roman"/>
            <family val="1"/>
            <charset val="204"/>
          </rPr>
          <t>24.04.2018 повторно размещена заявка на проведение аукциона. По итогам аукциона будет заключен муниципальный контракт на сумму 1 565,1 тыс.руб. - фед.ср-ва.
Остаток средств - экономия, сложившаяся в резельтате проведения торгов.</t>
        </r>
      </is>
    </oc>
    <nc r="J128" t="inlineStr">
      <is>
        <r>
          <rPr>
            <sz val="16"/>
            <rFont val="Times New Roman"/>
            <family val="1"/>
            <charset val="204"/>
          </rPr>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t>
        </r>
        <r>
          <rPr>
            <sz val="16"/>
            <color rgb="FFFF0000"/>
            <rFont val="Times New Roman"/>
            <family val="1"/>
            <charset val="204"/>
          </rPr>
          <t xml:space="preserve">
</t>
        </r>
        <r>
          <rPr>
            <sz val="16"/>
            <rFont val="Times New Roman"/>
            <family val="1"/>
            <charset val="204"/>
          </rPr>
          <t>24.04.2018 повторно размещена заявка на проведение аукциона. По итогам аукциона будет заключен муниципальный контракт на сумму 1 585,4 тыс.руб. - фед.ср-ва.
Остаток средств - экономия, сложившаяся в резельтате проведения торгов.</t>
        </r>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43" start="0" length="2147483647">
    <dxf>
      <font>
        <color rgb="FFFF0000"/>
      </font>
    </dxf>
  </rfmt>
  <rcc rId="1076" sId="1" numFmtId="4">
    <oc r="D143">
      <v>71322.399999999994</v>
    </oc>
    <nc r="D143">
      <v>79892.100000000006</v>
    </nc>
  </rcc>
  <rfmt sheetId="1" sqref="D143" start="0" length="2147483647">
    <dxf>
      <font>
        <color auto="1"/>
      </font>
    </dxf>
  </rfmt>
  <rcc rId="1077" sId="1" numFmtId="4">
    <oc r="I143">
      <v>71322.399999999994</v>
    </oc>
    <nc r="I143">
      <v>79892.100000000006</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8" sId="1" numFmtId="4">
    <oc r="G32">
      <v>66013.08</v>
    </oc>
    <nc r="G32">
      <v>88837.17</v>
    </nc>
  </rcc>
  <rcc rId="1079" sId="1" numFmtId="4">
    <oc r="E32">
      <v>134308.29</v>
    </oc>
    <nc r="E32">
      <v>156043.96</v>
    </nc>
  </rcc>
  <rfmt sheetId="1" sqref="A29:I35" start="0" length="2147483647">
    <dxf>
      <font>
        <color auto="1"/>
      </font>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0" sId="1">
    <o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(ДГХ).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(ДГХ)</t>
        </r>
        <r>
          <rPr>
            <sz val="16"/>
            <color rgb="FFFF0000"/>
            <rFont val="Times New Roman"/>
            <family val="2"/>
            <charset val="204"/>
          </rPr>
          <t xml:space="preserve">
</t>
        </r>
        <r>
          <rPr>
            <sz val="16"/>
            <rFont val="Times New Roman"/>
            <family val="1"/>
            <charset val="204"/>
          </rPr>
          <t>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2"/>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2"/>
            <charset val="204"/>
          </rPr>
          <t xml:space="preserve">
</t>
        </r>
        <r>
          <rPr>
            <sz val="24"/>
            <color rgb="FFFF0000"/>
            <rFont val="Times New Roman"/>
            <family val="2"/>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01.05.2018'!$A$1:$J$193</formula>
    <oldFormula>'на 01.05.2018'!$A$1:$J$193</oldFormula>
  </rdn>
  <rdn rId="0" localSheetId="1" customView="1" name="Z_CCF533A2_322B_40E2_88B2_065E6D1D35B4_.wvu.PrintTitles" hidden="1" oldHidden="1">
    <formula>'на 01.05.2018'!$5:$8</formula>
    <oldFormula>'на 01.05.2018'!$5:$8</oldFormula>
  </rdn>
  <rdn rId="0" localSheetId="1" customView="1" name="Z_CCF533A2_322B_40E2_88B2_065E6D1D35B4_.wvu.FilterData" hidden="1" oldHidden="1">
    <formula>'на 01.05.2018'!$A$7:$J$397</formula>
    <oldFormula>'на 01.05.2018'!$A$7:$J$397</oldFormula>
  </rdn>
  <rcv guid="{CCF533A2-322B-40E2-88B2-065E6D1D35B4}"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6:XFD36" start="0" length="2147483647">
    <dxf>
      <font>
        <color auto="1"/>
      </font>
    </dxf>
  </rfmt>
  <rfmt sheetId="1" sqref="A61:XFD61" start="0" length="2147483647">
    <dxf>
      <font>
        <color auto="1"/>
      </font>
    </dxf>
  </rfmt>
  <rcc rId="1084" sId="1" numFmtId="4">
    <nc r="E149">
      <v>2.8</v>
    </nc>
  </rcc>
  <rcc rId="1085" sId="1" numFmtId="4">
    <nc r="G149">
      <v>2.8</v>
    </nc>
  </rcc>
  <rcc rId="1086" sId="1" numFmtId="4">
    <oc r="E150">
      <v>7863.98</v>
    </oc>
    <nc r="E150">
      <v>9356.5499999999993</v>
    </nc>
  </rcc>
  <rcc rId="1087" sId="1" numFmtId="4">
    <oc r="G150">
      <v>7765.87</v>
    </oc>
    <nc r="G150">
      <v>9356.5499999999993</v>
    </nc>
  </rcc>
  <rcc rId="1088" sId="1" numFmtId="4">
    <oc r="D152">
      <v>5256.02</v>
    </oc>
    <nc r="D152">
      <v>8029.69</v>
    </nc>
  </rcc>
  <rfmt sheetId="1" sqref="E151:E152">
    <dxf>
      <fill>
        <patternFill patternType="solid">
          <bgColor rgb="FFFFFF00"/>
        </patternFill>
      </fill>
    </dxf>
  </rfmt>
  <rfmt sheetId="1" sqref="G151:G152">
    <dxf>
      <fill>
        <patternFill patternType="solid">
          <bgColor rgb="FFFFFF00"/>
        </patternFill>
      </fill>
    </dxf>
  </rfmt>
  <rcc rId="1089" sId="1" numFmtId="4">
    <oc r="I152">
      <v>5256.02</v>
    </oc>
    <nc r="I152">
      <v>8029.69</v>
    </nc>
  </rcc>
  <rcc rId="1090" sId="1" numFmtId="4">
    <oc r="G152">
      <v>5234</v>
    </oc>
    <nc r="G152">
      <v>7378.95</v>
    </nc>
  </rcc>
  <rcc rId="1091" sId="1" numFmtId="4">
    <oc r="D151">
      <v>5792.45</v>
    </oc>
    <nc r="D151">
      <v>3018.78</v>
    </nc>
  </rcc>
  <rcc rId="1092" sId="1" numFmtId="4">
    <oc r="G151">
      <v>1602.95</v>
    </oc>
    <nc r="G151">
      <v>22.4</v>
    </nc>
  </rcc>
  <rcc rId="1093" sId="1" numFmtId="4">
    <oc r="I151">
      <f>5685.75+106.7</f>
    </oc>
    <nc r="I151">
      <v>3018.78</v>
    </nc>
  </rcc>
  <rfmt sheetId="1" sqref="A147:I153" start="0" length="2147483647">
    <dxf>
      <font>
        <color auto="1"/>
      </font>
    </dxf>
  </rfmt>
  <rfmt sheetId="1" sqref="A147:I153">
    <dxf>
      <fill>
        <patternFill patternType="none">
          <bgColor auto="1"/>
        </patternFill>
      </fill>
    </dxf>
  </rfmt>
  <rcv guid="{6E4A7295-8CE0-4D28-ABEF-D38EBAE7C204}" action="delete"/>
  <rdn rId="0" localSheetId="1" customView="1" name="Z_6E4A7295_8CE0_4D28_ABEF_D38EBAE7C204_.wvu.PrintArea" hidden="1" oldHidden="1">
    <formula>'на 01.05.2018'!$A$1:$J$193</formula>
    <oldFormula>'на 01.05.2018'!$A$1:$J$193</oldFormula>
  </rdn>
  <rdn rId="0" localSheetId="1" customView="1" name="Z_6E4A7295_8CE0_4D28_ABEF_D38EBAE7C204_.wvu.PrintTitles" hidden="1" oldHidden="1">
    <formula>'на 01.05.2018'!$5:$8</formula>
    <oldFormula>'на 01.05.2018'!$5:$8</oldFormula>
  </rdn>
  <rdn rId="0" localSheetId="1" customView="1" name="Z_6E4A7295_8CE0_4D28_ABEF_D38EBAE7C204_.wvu.FilterData" hidden="1" oldHidden="1">
    <formula>'на 01.05.2018'!$A$7:$J$397</formula>
    <oldFormula>'на 01.05.2018'!$A$7:$J$397</oldFormula>
  </rdn>
  <rcv guid="{6E4A7295-8CE0-4D28-ABEF-D38EBAE7C204}"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7" sId="1">
    <oc r="B166" t="inlineStr">
      <is>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color rgb="FFFF0000"/>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t>
        </r>
      </is>
    </oc>
    <nc r="B166" t="inlineStr">
      <is>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color rgb="FFFF0000"/>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t>
        </r>
      </is>
    </nc>
  </rcc>
  <rcc rId="1098" sId="1" numFmtId="4">
    <oc r="E168">
      <v>52511.839999999997</v>
    </oc>
    <nc r="E168">
      <v>69057.23</v>
    </nc>
  </rcc>
  <rcc rId="1099" sId="1" numFmtId="4">
    <oc r="G168">
      <v>52511.839999999997</v>
    </oc>
    <nc r="G168">
      <v>69057.23</v>
    </nc>
  </rcc>
  <rcc rId="1100" sId="1" numFmtId="4">
    <oc r="G169">
      <v>4036.14</v>
    </oc>
    <nc r="G169">
      <v>4436.3100000000004</v>
    </nc>
  </rcc>
  <rfmt sheetId="1" sqref="A166:I171" start="0" length="2147483647">
    <dxf>
      <font>
        <color auto="1"/>
      </font>
    </dxf>
  </rfmt>
  <rcv guid="{6E4A7295-8CE0-4D28-ABEF-D38EBAE7C204}" action="delete"/>
  <rdn rId="0" localSheetId="1" customView="1" name="Z_6E4A7295_8CE0_4D28_ABEF_D38EBAE7C204_.wvu.PrintArea" hidden="1" oldHidden="1">
    <formula>'на 01.05.2018'!$A$1:$J$193</formula>
    <oldFormula>'на 01.05.2018'!$A$1:$J$193</oldFormula>
  </rdn>
  <rdn rId="0" localSheetId="1" customView="1" name="Z_6E4A7295_8CE0_4D28_ABEF_D38EBAE7C204_.wvu.PrintTitles" hidden="1" oldHidden="1">
    <formula>'на 01.05.2018'!$5:$8</formula>
    <oldFormula>'на 01.05.2018'!$5:$8</oldFormula>
  </rdn>
  <rdn rId="0" localSheetId="1" customView="1" name="Z_6E4A7295_8CE0_4D28_ABEF_D38EBAE7C204_.wvu.FilterData" hidden="1" oldHidden="1">
    <formula>'на 01.05.2018'!$A$7:$J$397</formula>
    <oldFormula>'на 01.05.2018'!$A$7:$J$397</oldFormula>
  </rdn>
  <rcv guid="{6E4A7295-8CE0-4D28-ABEF-D38EBAE7C204}"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2:XFD172" start="0" length="2147483647">
    <dxf>
      <font>
        <color auto="1"/>
      </font>
    </dxf>
  </rfmt>
  <rfmt sheetId="1" sqref="A179:XFD188" start="0" length="2147483647">
    <dxf>
      <font>
        <color auto="1"/>
      </font>
    </dxf>
  </rfmt>
  <rcc rId="1104" sId="1" numFmtId="4">
    <oc r="E190">
      <v>10365.84</v>
    </oc>
    <nc r="E190">
      <f>G190</f>
    </nc>
  </rcc>
  <rcc rId="1105" sId="1" numFmtId="4">
    <oc r="G190">
      <v>10365.84</v>
    </oc>
    <nc r="G190">
      <v>13546.68</v>
    </nc>
  </rcc>
  <rcc rId="1106" sId="1" numFmtId="4">
    <oc r="G191">
      <v>685.48</v>
    </oc>
    <nc r="G191">
      <v>716.18</v>
    </nc>
  </rcc>
  <rfmt sheetId="1" sqref="A189:I193"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3:H178" start="0" length="2147483647">
    <dxf>
      <font>
        <color auto="1"/>
      </font>
    </dxf>
  </rfmt>
  <rcc rId="999" sId="1" numFmtId="4">
    <oc r="G176">
      <v>10135.4</v>
    </oc>
    <nc r="G176">
      <v>10626.14</v>
    </nc>
  </rcc>
  <rcc rId="1000" sId="1" numFmtId="4">
    <oc r="G175">
      <v>163705.74</v>
    </oc>
    <nc r="G175">
      <v>192572.53</v>
    </nc>
  </rcc>
  <rcc rId="1001" sId="1" numFmtId="4">
    <oc r="E175">
      <v>163705.74</v>
    </oc>
    <nc r="E175">
      <v>192572.53</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4:XFD159" start="0" length="2147483647">
    <dxf>
      <font>
        <color auto="1"/>
      </font>
    </dxf>
  </rfmt>
  <rfmt sheetId="1" sqref="A134:XFD139" start="0" length="2147483647">
    <dxf>
      <font>
        <color auto="1"/>
      </font>
    </dxf>
  </rfmt>
  <rcc rId="1107" sId="1" numFmtId="4">
    <oc r="D113">
      <v>273.25</v>
    </oc>
    <nc r="D113">
      <v>221.96</v>
    </nc>
  </rcc>
  <rcc rId="1108" sId="1" numFmtId="4">
    <oc r="I113">
      <v>273.25</v>
    </oc>
    <nc r="I113">
      <v>221.96</v>
    </nc>
  </rcc>
  <rfmt sheetId="1" sqref="A110:I115" start="0" length="2147483647">
    <dxf>
      <font>
        <color auto="1"/>
      </font>
    </dxf>
  </rfmt>
  <rfmt sheetId="1" sqref="A116:I121" start="0" length="2147483647">
    <dxf>
      <font>
        <color auto="1"/>
      </font>
    </dxf>
  </rfmt>
  <rfmt sheetId="1" sqref="A122:I127" start="0" length="2147483647">
    <dxf>
      <font>
        <color auto="1"/>
      </font>
    </dxf>
  </rfmt>
  <rfmt sheetId="1" sqref="J122:J127" start="0" length="2147483647">
    <dxf>
      <font>
        <color auto="1"/>
      </font>
    </dxf>
  </rfmt>
  <rcc rId="1109" sId="1">
    <o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01.05.2018 участниками мероприятия числится 56 молодых семей. В 2018 году социальную выплату на приобретение (строительство) жилья планируется предоставить 4 молодым семьям.                                                                                                       
    </t>
      </is>
    </oc>
    <n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01.06.2018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1 молодой семье отказано в выдаче Свидетельства по причине утраты права на получение социальной выплаты.                                                                                             
    </t>
      </is>
    </nc>
  </rcc>
  <rfmt sheetId="1" sqref="J110:J115" start="0" length="2147483647">
    <dxf>
      <font>
        <color auto="1"/>
      </font>
    </dxf>
  </rfmt>
  <rcv guid="{6E4A7295-8CE0-4D28-ABEF-D38EBAE7C204}" action="delete"/>
  <rdn rId="0" localSheetId="1" customView="1" name="Z_6E4A7295_8CE0_4D28_ABEF_D38EBAE7C204_.wvu.PrintArea" hidden="1" oldHidden="1">
    <formula>'на 01.05.2018'!$A$1:$J$193</formula>
    <oldFormula>'на 01.05.2018'!$A$1:$J$193</oldFormula>
  </rdn>
  <rdn rId="0" localSheetId="1" customView="1" name="Z_6E4A7295_8CE0_4D28_ABEF_D38EBAE7C204_.wvu.PrintTitles" hidden="1" oldHidden="1">
    <formula>'на 01.05.2018'!$5:$8</formula>
    <oldFormula>'на 01.05.2018'!$5:$8</oldFormula>
  </rdn>
  <rdn rId="0" localSheetId="1" customView="1" name="Z_6E4A7295_8CE0_4D28_ABEF_D38EBAE7C204_.wvu.FilterData" hidden="1" oldHidden="1">
    <formula>'на 01.05.2018'!$A$7:$J$397</formula>
    <oldFormula>'на 01.05.2018'!$A$7:$J$397</oldFormula>
  </rdn>
  <rcv guid="{6E4A7295-8CE0-4D28-ABEF-D38EBAE7C204}"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3"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fmt sheetId="1" sqref="B21:B28" start="0" length="2147483647">
    <dxf>
      <font>
        <color auto="1"/>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4:XFD109" start="0" length="2147483647">
    <dxf>
      <font>
        <color auto="1"/>
      </font>
    </dxf>
  </rfmt>
  <rfmt sheetId="1" sqref="A62:XFD67"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6" start="0" length="2147483647">
    <dxf>
      <font>
        <color auto="1"/>
      </font>
    </dxf>
  </rfmt>
  <rfmt sheetId="1" sqref="C25" start="0" length="2147483647">
    <dxf>
      <font>
        <color auto="1"/>
      </font>
    </dxf>
  </rfmt>
  <rfmt sheetId="1" sqref="C21:C23" start="0" length="2147483647">
    <dxf>
      <font>
        <color auto="1"/>
      </font>
    </dxf>
  </rfmt>
  <rfmt sheetId="1" sqref="D21:D26" start="0" length="2147483647">
    <dxf>
      <font>
        <color auto="1"/>
      </font>
    </dxf>
  </rfmt>
  <rcc rId="1114" sId="1" numFmtId="4">
    <oc r="G26">
      <v>20072.669999999998</v>
    </oc>
    <nc r="G26">
      <v>31486.47</v>
    </nc>
  </rcc>
  <rcc rId="1115" sId="1" numFmtId="4">
    <oc r="G25">
      <v>2107119.65</v>
    </oc>
    <nc r="G25">
      <v>3285656.35</v>
    </nc>
  </rcc>
  <rcc rId="1116" sId="1" numFmtId="4">
    <oc r="E25">
      <v>2228358.5499999998</v>
    </oc>
    <nc r="E25">
      <v>3695942.23</v>
    </nc>
  </rcc>
  <rfmt sheetId="1" sqref="E25:F26" start="0" length="2147483647">
    <dxf>
      <font>
        <color auto="1"/>
      </font>
    </dxf>
  </rfmt>
  <rfmt sheetId="1" sqref="G25:G26" start="0" length="2147483647">
    <dxf>
      <font>
        <color auto="1"/>
      </font>
    </dxf>
  </rfmt>
  <rfmt sheetId="1" sqref="H25:H26" start="0" length="2147483647">
    <dxf>
      <font>
        <color auto="1"/>
      </font>
    </dxf>
  </rfmt>
  <rfmt sheetId="1" sqref="G21:H23" start="0" length="2147483647">
    <dxf>
      <font>
        <color auto="1"/>
      </font>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F23" start="0" length="2147483647">
    <dxf>
      <font>
        <color auto="1"/>
      </font>
    </dxf>
  </rfmt>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6:J171" start="0" length="2147483647">
    <dxf>
      <font>
        <color auto="1"/>
      </font>
    </dxf>
  </rfmt>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6" start="0" length="2147483647">
    <dxf>
      <font>
        <color auto="1"/>
      </font>
    </dxf>
  </rfmt>
  <rfmt sheetId="1" sqref="I25" start="0" length="2147483647">
    <dxf>
      <font>
        <color auto="1"/>
      </font>
    </dxf>
  </rfmt>
  <rfmt sheetId="1" sqref="I21:I23" start="0" length="2147483647">
    <dxf>
      <font>
        <color auto="1"/>
      </font>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7" sId="1" odxf="1" dxf="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nc>
    <odxf>
      <font>
        <sz val="16"/>
        <color rgb="FFFF0000"/>
      </font>
    </odxf>
    <ndxf>
      <font>
        <sz val="16"/>
        <color rgb="FFFF0000"/>
      </font>
    </ndxf>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8"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9"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rFont val="Times New Roman"/>
            <family val="1"/>
            <charset val="204"/>
          </rPr>
          <t>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76 372,64 рублей. </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6:I146" start="0" length="2147483647">
    <dxf>
      <font>
        <color auto="1"/>
      </font>
    </dxf>
  </rfmt>
  <rfmt sheetId="1" sqref="I142:I144" start="0" length="2147483647">
    <dxf>
      <font>
        <color auto="1"/>
      </font>
    </dxf>
  </rfmt>
  <rfmt sheetId="1" sqref="H140:I141"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0"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rFont val="Times New Roman"/>
            <family val="1"/>
            <charset val="204"/>
          </rPr>
          <t>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76 372,64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76 372,64 рублей. </t>
        </r>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B42" start="0" length="2147483647">
    <dxf>
      <font>
        <color auto="1"/>
      </font>
    </dxf>
  </rfmt>
  <rfmt sheetId="1" sqref="C37:C42" start="0" length="2147483647">
    <dxf>
      <font>
        <color auto="1"/>
      </font>
    </dxf>
  </rfmt>
  <rfmt sheetId="1" sqref="D37:D40" start="0" length="2147483647">
    <dxf>
      <font>
        <color auto="1"/>
      </font>
    </dxf>
  </rfmt>
  <rcc rId="1121" sId="1" numFmtId="4">
    <oc r="G39">
      <v>53526.28</v>
    </oc>
    <nc r="G39">
      <v>65798.13</v>
    </nc>
  </rcc>
  <rfmt sheetId="1" sqref="G37:H40" start="0" length="2147483647">
    <dxf>
      <font>
        <color auto="1"/>
      </font>
    </dxf>
  </rfmt>
  <rcc rId="1122" sId="1" numFmtId="4">
    <oc r="G40">
      <v>45234.85</v>
    </oc>
    <nc r="G40">
      <v>70673.100000000006</v>
    </nc>
  </rcc>
  <rcc rId="1123" sId="1" numFmtId="4">
    <oc r="E39">
      <v>53704.78</v>
    </oc>
    <nc r="E39">
      <v>65875.42</v>
    </nc>
  </rcc>
  <rcc rId="1124" sId="1" numFmtId="4">
    <oc r="E40">
      <v>45234.85</v>
    </oc>
    <nc r="E40">
      <f>G40</f>
    </nc>
  </rcc>
  <rfmt sheetId="1" sqref="E37:F40" start="0" length="2147483647">
    <dxf>
      <font>
        <color auto="1"/>
      </font>
    </dxf>
  </rfmt>
  <rfmt sheetId="1" sqref="I37:I40" start="0" length="2147483647">
    <dxf>
      <font>
        <color auto="1"/>
      </font>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01.05.2018 года по работникам муниципальных учреждений культуры составило 70 991,12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6"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A22" start="0" length="2147483647">
    <dxf>
      <font>
        <color auto="1"/>
      </font>
    </dxf>
  </rfmt>
  <rcc rId="1127"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76 372,64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1"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76 372,64 рублей. </t>
        </r>
      </is>
    </nc>
  </rcc>
  <rfmt sheetId="1" sqref="A43:B48" start="0" length="2147483647">
    <dxf>
      <font>
        <color auto="1"/>
      </font>
    </dxf>
  </rfmt>
  <rfmt sheetId="1" sqref="C45:D46" start="0" length="2147483647">
    <dxf>
      <font>
        <color auto="1"/>
      </font>
    </dxf>
  </rfmt>
  <rfmt sheetId="1" sqref="C43:D43" start="0" length="2147483647">
    <dxf>
      <font>
        <color auto="1"/>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3:I46" start="0" length="2147483647">
    <dxf>
      <font>
        <color auto="1"/>
      </font>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2" sId="1" odxf="1" dxf="1">
    <oc r="J43" t="inlineStr">
      <is>
        <r>
          <t xml:space="preserve">АГ(ДК): </t>
        </r>
        <r>
          <rPr>
            <sz val="16"/>
            <color rgb="FFFF0000"/>
            <rFont val="Times New Roman"/>
            <family val="2"/>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r>
          <rPr>
            <sz val="16"/>
            <color rgb="FFFF0000"/>
            <rFont val="Times New Roman"/>
            <family val="2"/>
            <charset val="204"/>
          </rPr>
          <t xml:space="preserve">                                             </t>
        </r>
      </is>
    </nc>
    <odxf>
      <font>
        <sz val="16"/>
        <color rgb="FFFF0000"/>
      </font>
    </odxf>
    <ndxf>
      <font>
        <sz val="16"/>
        <color rgb="FFFF0000"/>
      </font>
    </ndxf>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9:B54" start="0" length="2147483647">
    <dxf>
      <font>
        <color auto="1"/>
      </font>
    </dxf>
  </rfmt>
  <rfmt sheetId="1" sqref="C49:D51" start="0" length="2147483647">
    <dxf>
      <font>
        <color auto="1"/>
      </font>
    </dxf>
  </rfmt>
  <rcc rId="1133" sId="1" numFmtId="4">
    <oc r="E51">
      <v>1852</v>
    </oc>
    <nc r="E51">
      <v>2702</v>
    </nc>
  </rcc>
  <rfmt sheetId="1" sqref="E49:F51" start="0" length="2147483647">
    <dxf>
      <font>
        <color auto="1"/>
      </font>
    </dxf>
  </rfmt>
  <rcc rId="1134" sId="1" numFmtId="4">
    <oc r="G51">
      <v>1524.14</v>
    </oc>
    <nc r="G51">
      <v>2692.17</v>
    </nc>
  </rcc>
  <rfmt sheetId="1" sqref="G49:I51" start="0" length="2147483647">
    <dxf>
      <font>
        <color auto="1"/>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2" sId="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5" sId="1">
    <o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u/>
            <sz val="16"/>
            <color rgb="FFFF0000"/>
            <rFont val="Times New Roman"/>
            <family val="2"/>
            <charset val="204"/>
          </rPr>
          <t/>
        </r>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6"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cv guid="{13BE7114-35DF-4699-8779-61985C68F6C3}" action="delete"/>
  <rdn rId="0" localSheetId="1" customView="1" name="Z_13BE7114_35DF_4699_8779_61985C68F6C3_.wvu.PrintArea" hidden="1" oldHidden="1">
    <formula>'на 01.05.2018'!$A$1:$J$196</formula>
    <oldFormula>'на 01.05.2018'!$A$1:$J$196</oldFormula>
  </rdn>
  <rdn rId="0" localSheetId="1" customView="1" name="Z_13BE7114_35DF_4699_8779_61985C68F6C3_.wvu.PrintTitles" hidden="1" oldHidden="1">
    <formula>'на 01.05.2018'!$5:$8</formula>
    <oldFormula>'на 01.05.2018'!$5:$8</oldFormula>
  </rdn>
  <rdn rId="0" localSheetId="1" customView="1" name="Z_13BE7114_35DF_4699_8779_61985C68F6C3_.wvu.FilterData" hidden="1" oldHidden="1">
    <formula>'на 01.05.2018'!$A$7:$J$397</formula>
    <oldFormula>'на 01.05.2018'!$A$7:$J$397</oldFormula>
  </rdn>
  <rcv guid="{13BE7114-35DF-4699-8779-61985C68F6C3}"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1"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2"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4" sId="1" odxf="1" dxf="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01.06.2018:
1) Оказаны услуги по проверке смет по первым трем адресам на сумму 21,0 тыс.руб.;
2) Ведется работа по заключению муниципального контракта с ООО "Виктум" по ремонту квартир по ул. Мелик-Карамова, 41, кв. 19 и ул. Майская, 10, кв. 147 на сумму 417,3 тыс.руб. экономия по итогам проведения торгов составила 118,68656 тыс.руб.;
3) Закупка на ремонт помещений на сумму 201,1 тыс.руб. по оставшимся адресам размещена, дата проведения аукциона 13.06.2018.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ndxf>
      <font>
        <sz val="16"/>
        <color auto="1"/>
      </font>
    </ndxf>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5" sId="1" odxf="1" dxf="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- 438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2"/>
            <charset val="204"/>
          </rPr>
          <t xml:space="preserve">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76 372,64 рублей. </t>
        </r>
      </is>
    </oc>
    <nc r="J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nc>
    <ndxf>
      <font>
        <sz val="16"/>
        <color auto="1"/>
      </font>
    </ndxf>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6" sId="1">
    <oc r="J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t>
        </r>
        <r>
          <rPr>
            <sz val="16"/>
            <color rgb="FFFF0000"/>
            <rFont val="Times New Roman"/>
            <family val="1"/>
            <charset val="204"/>
          </rPr>
          <t>64 357,16 рублей.</t>
        </r>
        <r>
          <rPr>
            <sz val="16"/>
            <rFont val="Times New Roman"/>
            <family val="1"/>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7"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01.06.2018 года по работникам муниципальных учреждений культуры составило 71 774,00 рублей.                                             
  </t>
        </r>
        <r>
          <rPr>
            <sz val="16"/>
            <color rgb="FFFF0000"/>
            <rFont val="Times New Roman"/>
            <family val="2"/>
            <charset val="204"/>
          </rPr>
          <t xml:space="preserve">
</t>
        </r>
        <r>
          <rPr>
            <u/>
            <sz val="20"/>
            <rFont val="Times New Roman"/>
            <family val="1"/>
            <charset val="204"/>
          </rPr>
          <t/>
        </r>
      </is>
    </nc>
  </rcc>
  <rcv guid="{13BE7114-35DF-4699-8779-61985C68F6C3}" action="delete"/>
  <rdn rId="0" localSheetId="1" customView="1" name="Z_13BE7114_35DF_4699_8779_61985C68F6C3_.wvu.PrintArea" hidden="1" oldHidden="1">
    <formula>'на 01.05.2018'!$A$1:$J$196</formula>
    <oldFormula>'на 01.05.2018'!$A$1:$J$196</oldFormula>
  </rdn>
  <rdn rId="0" localSheetId="1" customView="1" name="Z_13BE7114_35DF_4699_8779_61985C68F6C3_.wvu.PrintTitles" hidden="1" oldHidden="1">
    <formula>'на 01.05.2018'!$5:$8</formula>
    <oldFormula>'на 01.05.2018'!$5:$8</oldFormula>
  </rdn>
  <rdn rId="0" localSheetId="1" customView="1" name="Z_13BE7114_35DF_4699_8779_61985C68F6C3_.wvu.FilterData" hidden="1" oldHidden="1">
    <formula>'на 01.05.2018'!$A$7:$J$397</formula>
    <oldFormula>'на 01.05.2018'!$A$7:$J$397</oldFormula>
  </rdn>
  <rcv guid="{13BE7114-35DF-4699-8779-61985C68F6C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2"/>
  <sheetViews>
    <sheetView showZeros="0" tabSelected="1" showOutlineSymbols="0" view="pageBreakPreview" zoomScale="50" zoomScaleNormal="50" zoomScaleSheetLayoutView="70" zoomScalePageLayoutView="75" workbookViewId="0">
      <pane xSplit="2" ySplit="8" topLeftCell="C9" activePane="bottomRight" state="frozen"/>
      <selection pane="topRight" activeCell="C1" sqref="C1"/>
      <selection pane="bottomLeft" activeCell="A9" sqref="A9"/>
      <selection pane="bottomRight" activeCell="K1" sqref="K1:W1048576"/>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33.75" style="24" customWidth="1" outlineLevel="2"/>
    <col min="8" max="8" width="19.625" style="10" customWidth="1" outlineLevel="2"/>
    <col min="9" max="9" width="24.875" style="10" customWidth="1" outlineLevel="2"/>
    <col min="10" max="10" width="131.5" style="26"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2"/>
      <c r="H1" s="5"/>
      <c r="I1" s="5"/>
      <c r="J1" s="25"/>
    </row>
    <row r="2" spans="1:13" ht="30.75" x14ac:dyDescent="0.45">
      <c r="A2" s="1"/>
      <c r="B2" s="15"/>
      <c r="C2" s="3"/>
      <c r="D2" s="3"/>
      <c r="E2" s="4"/>
      <c r="F2" s="5"/>
      <c r="G2" s="22"/>
      <c r="H2" s="5"/>
      <c r="I2" s="5"/>
      <c r="J2" s="25"/>
    </row>
    <row r="3" spans="1:13" ht="73.5" customHeight="1" x14ac:dyDescent="0.4">
      <c r="A3" s="191" t="s">
        <v>114</v>
      </c>
      <c r="B3" s="191"/>
      <c r="C3" s="191"/>
      <c r="D3" s="191"/>
      <c r="E3" s="191"/>
      <c r="F3" s="191"/>
      <c r="G3" s="191"/>
      <c r="H3" s="191"/>
      <c r="I3" s="191"/>
      <c r="J3" s="191"/>
    </row>
    <row r="4" spans="1:13" s="2" customFormat="1" ht="41.25" customHeight="1" x14ac:dyDescent="0.4">
      <c r="A4" s="71"/>
      <c r="B4" s="72"/>
      <c r="C4" s="79"/>
      <c r="D4" s="79"/>
      <c r="E4" s="79"/>
      <c r="F4" s="79"/>
      <c r="G4" s="80"/>
      <c r="H4" s="73"/>
      <c r="I4" s="74"/>
      <c r="J4" s="27" t="s">
        <v>32</v>
      </c>
      <c r="K4" s="17"/>
      <c r="L4" s="17"/>
    </row>
    <row r="5" spans="1:13" s="11" customFormat="1" ht="57.75" customHeight="1" x14ac:dyDescent="0.25">
      <c r="A5" s="194" t="s">
        <v>3</v>
      </c>
      <c r="B5" s="197" t="s">
        <v>8</v>
      </c>
      <c r="C5" s="195" t="s">
        <v>62</v>
      </c>
      <c r="D5" s="195"/>
      <c r="E5" s="179" t="s">
        <v>95</v>
      </c>
      <c r="F5" s="179"/>
      <c r="G5" s="179"/>
      <c r="H5" s="179"/>
      <c r="I5" s="198" t="s">
        <v>65</v>
      </c>
      <c r="J5" s="199" t="s">
        <v>50</v>
      </c>
      <c r="K5" s="16"/>
      <c r="L5" s="16"/>
    </row>
    <row r="6" spans="1:13" s="11" customFormat="1" ht="47.25" customHeight="1" x14ac:dyDescent="0.25">
      <c r="A6" s="194"/>
      <c r="B6" s="197"/>
      <c r="C6" s="196" t="s">
        <v>63</v>
      </c>
      <c r="D6" s="195" t="s">
        <v>64</v>
      </c>
      <c r="E6" s="192" t="s">
        <v>7</v>
      </c>
      <c r="F6" s="192"/>
      <c r="G6" s="192" t="s">
        <v>6</v>
      </c>
      <c r="H6" s="192"/>
      <c r="I6" s="198"/>
      <c r="J6" s="199"/>
      <c r="K6" s="16"/>
      <c r="L6" s="16"/>
    </row>
    <row r="7" spans="1:13" s="11" customFormat="1" ht="28.5" customHeight="1" x14ac:dyDescent="0.25">
      <c r="A7" s="194"/>
      <c r="B7" s="197"/>
      <c r="C7" s="196"/>
      <c r="D7" s="195"/>
      <c r="E7" s="13" t="s">
        <v>0</v>
      </c>
      <c r="F7" s="14" t="s">
        <v>12</v>
      </c>
      <c r="G7" s="23" t="s">
        <v>9</v>
      </c>
      <c r="H7" s="14" t="s">
        <v>2</v>
      </c>
      <c r="I7" s="198"/>
      <c r="J7" s="199"/>
      <c r="K7" s="16"/>
      <c r="L7" s="16"/>
    </row>
    <row r="8" spans="1:13" s="34" customFormat="1" ht="24.75" customHeight="1" x14ac:dyDescent="0.25">
      <c r="A8" s="28">
        <v>1</v>
      </c>
      <c r="B8" s="29">
        <v>2</v>
      </c>
      <c r="C8" s="30">
        <v>3</v>
      </c>
      <c r="D8" s="30">
        <v>4</v>
      </c>
      <c r="E8" s="31">
        <v>5</v>
      </c>
      <c r="F8" s="30">
        <v>6</v>
      </c>
      <c r="G8" s="32">
        <v>7</v>
      </c>
      <c r="H8" s="32">
        <v>8</v>
      </c>
      <c r="I8" s="32">
        <v>9</v>
      </c>
      <c r="J8" s="30">
        <v>10</v>
      </c>
      <c r="K8" s="33"/>
      <c r="L8" s="33"/>
    </row>
    <row r="9" spans="1:13" s="75" customFormat="1" ht="87" customHeight="1" x14ac:dyDescent="0.25">
      <c r="A9" s="193"/>
      <c r="B9" s="101" t="s">
        <v>31</v>
      </c>
      <c r="C9" s="95">
        <f>SUM(C10:C14)</f>
        <v>12085000.199999999</v>
      </c>
      <c r="D9" s="95">
        <f>SUM(D10:D14)</f>
        <v>12280326.75</v>
      </c>
      <c r="E9" s="100">
        <f>SUM(E10:E14)</f>
        <v>4441191.5599999996</v>
      </c>
      <c r="F9" s="104">
        <f>E9/D9</f>
        <v>0.36170000000000002</v>
      </c>
      <c r="G9" s="100">
        <f t="shared" ref="G9" si="0">SUM(G10:G14)</f>
        <v>3958740.75</v>
      </c>
      <c r="H9" s="104">
        <f>G9/D9</f>
        <v>0.32240000000000002</v>
      </c>
      <c r="I9" s="102">
        <f>SUM(I10:I14)</f>
        <v>12245909.039999999</v>
      </c>
      <c r="J9" s="180"/>
      <c r="K9" s="18"/>
      <c r="L9" s="18"/>
      <c r="M9" s="19"/>
    </row>
    <row r="10" spans="1:13" s="11" customFormat="1" x14ac:dyDescent="0.25">
      <c r="A10" s="193"/>
      <c r="B10" s="103" t="s">
        <v>4</v>
      </c>
      <c r="C10" s="95">
        <f t="shared" ref="C10:I10" si="1">C16+C24+C31+C38+C44+C50+C56+C63+C142+C149+C167+C174+C181+C161+C190</f>
        <v>59939.94</v>
      </c>
      <c r="D10" s="95">
        <f t="shared" si="1"/>
        <v>61412.480000000003</v>
      </c>
      <c r="E10" s="100">
        <f t="shared" si="1"/>
        <v>13549.48</v>
      </c>
      <c r="F10" s="104">
        <f t="shared" ref="F10:F14" si="2">E10/D10</f>
        <v>0.22059999999999999</v>
      </c>
      <c r="G10" s="100">
        <f t="shared" si="1"/>
        <v>13549.48</v>
      </c>
      <c r="H10" s="104">
        <f t="shared" ref="H10:H15" si="3">G10/D10</f>
        <v>0.22059999999999999</v>
      </c>
      <c r="I10" s="102">
        <f t="shared" si="1"/>
        <v>61392.12</v>
      </c>
      <c r="J10" s="180"/>
      <c r="K10" s="18"/>
      <c r="L10" s="18"/>
      <c r="M10" s="19"/>
    </row>
    <row r="11" spans="1:13" s="11" customFormat="1" x14ac:dyDescent="0.25">
      <c r="A11" s="193"/>
      <c r="B11" s="103" t="s">
        <v>16</v>
      </c>
      <c r="C11" s="95">
        <f t="shared" ref="C11:E12" si="4">C17+C25+C32+C39+C45+C51+C57+C64+C143+C150+C168+C175+C182+C162+C191</f>
        <v>11509039.300000001</v>
      </c>
      <c r="D11" s="95">
        <f t="shared" si="4"/>
        <v>11705184.140000001</v>
      </c>
      <c r="E11" s="100">
        <f t="shared" si="4"/>
        <v>4263904.09</v>
      </c>
      <c r="F11" s="104">
        <f t="shared" si="2"/>
        <v>0.36430000000000001</v>
      </c>
      <c r="G11" s="100">
        <f>G17+G25+G32+G39+G45+G51+G57+G64+G143+G150+G168+G175+G182+G162+G191</f>
        <v>3781453.28</v>
      </c>
      <c r="H11" s="106">
        <f t="shared" si="3"/>
        <v>0.3231</v>
      </c>
      <c r="I11" s="105">
        <f t="shared" ref="I11" si="5">I17+I25+I32+I39+I45+I51+I57+I64+I143+I150+I168+I175+I182+I162+I191</f>
        <v>11672471.689999999</v>
      </c>
      <c r="J11" s="180"/>
      <c r="K11" s="18"/>
      <c r="L11" s="18"/>
      <c r="M11" s="19"/>
    </row>
    <row r="12" spans="1:13" s="11" customFormat="1" x14ac:dyDescent="0.25">
      <c r="A12" s="193"/>
      <c r="B12" s="103" t="s">
        <v>11</v>
      </c>
      <c r="C12" s="95">
        <f t="shared" si="4"/>
        <v>376804.87</v>
      </c>
      <c r="D12" s="95">
        <f t="shared" si="4"/>
        <v>367759.1</v>
      </c>
      <c r="E12" s="100">
        <f>E18+E26+E33+E40+E46+E52+E58+E65+E144+E151+E169+E176+E183+E163+E192</f>
        <v>156359.04000000001</v>
      </c>
      <c r="F12" s="104">
        <f t="shared" si="2"/>
        <v>0.42520000000000002</v>
      </c>
      <c r="G12" s="100">
        <f>G18+G26+G33+G40+G46+G52+G58+G65+G144+G151+G169+G176+G183+G163+G192</f>
        <v>156359.04000000001</v>
      </c>
      <c r="H12" s="104">
        <f t="shared" si="3"/>
        <v>0.42520000000000002</v>
      </c>
      <c r="I12" s="100">
        <f>I18+I26+I33+I40+I46+I52+I58+I65+I144+I151+I169+I176+I183+I163+I192</f>
        <v>366074.2</v>
      </c>
      <c r="J12" s="180"/>
      <c r="K12" s="18"/>
      <c r="L12" s="18"/>
      <c r="M12" s="19"/>
    </row>
    <row r="13" spans="1:13" s="11" customFormat="1" x14ac:dyDescent="0.25">
      <c r="A13" s="193"/>
      <c r="B13" s="103" t="s">
        <v>13</v>
      </c>
      <c r="C13" s="95">
        <f t="shared" ref="C13:E14" si="6">C19+C27+C34+C41+C47+C53+C59+C66+C145+C152+C170+C177+C184</f>
        <v>5294.13</v>
      </c>
      <c r="D13" s="95">
        <f>D19+D27+D34+D41+D47+D53+D59+D66+D145+D152+D170+D177+D184</f>
        <v>12049.07</v>
      </c>
      <c r="E13" s="100">
        <f>E19+E27+E34+E41+E47+E53+E59+E66+E145+E152+E170+E177+E184</f>
        <v>7378.95</v>
      </c>
      <c r="F13" s="104">
        <f t="shared" si="2"/>
        <v>0.61240000000000006</v>
      </c>
      <c r="G13" s="100">
        <f>G19+G27+G34+G41+G47+G53+G59+G66+G145+G152+G170+G177+G184+G164</f>
        <v>7378.95</v>
      </c>
      <c r="H13" s="104">
        <f t="shared" si="3"/>
        <v>0.61240000000000006</v>
      </c>
      <c r="I13" s="102">
        <f>I19+I27+I34+I41+I47+I53+I59+I66+I145+I152+I170+I177+I184</f>
        <v>12049.07</v>
      </c>
      <c r="J13" s="180"/>
      <c r="K13" s="18"/>
      <c r="L13" s="18"/>
      <c r="M13" s="19"/>
    </row>
    <row r="14" spans="1:13" s="11" customFormat="1" x14ac:dyDescent="0.25">
      <c r="A14" s="193"/>
      <c r="B14" s="103" t="s">
        <v>5</v>
      </c>
      <c r="C14" s="95">
        <f t="shared" si="6"/>
        <v>133921.96</v>
      </c>
      <c r="D14" s="95">
        <f t="shared" si="6"/>
        <v>133921.96</v>
      </c>
      <c r="E14" s="100">
        <f t="shared" si="6"/>
        <v>0</v>
      </c>
      <c r="F14" s="104">
        <f t="shared" si="2"/>
        <v>0</v>
      </c>
      <c r="G14" s="100">
        <f>G20+G28+G35+G42+G48+G54+G60+G67+G146+G153+G171+G178+G185</f>
        <v>0</v>
      </c>
      <c r="H14" s="104">
        <f t="shared" si="3"/>
        <v>0</v>
      </c>
      <c r="I14" s="102">
        <f>I20+I28+I35+I42+I48+I54+I60+I67+I146+I153+I171+I178+I185</f>
        <v>133921.96</v>
      </c>
      <c r="J14" s="180"/>
      <c r="K14" s="18"/>
      <c r="L14" s="18"/>
      <c r="M14" s="19"/>
    </row>
    <row r="15" spans="1:13" s="41" customFormat="1" ht="123" customHeight="1" x14ac:dyDescent="0.25">
      <c r="A15" s="189" t="s">
        <v>33</v>
      </c>
      <c r="B15" s="108" t="s">
        <v>61</v>
      </c>
      <c r="C15" s="107">
        <f>C16+C17+C18+C19+C20</f>
        <v>3197.6</v>
      </c>
      <c r="D15" s="107">
        <f t="shared" ref="D15:G15" si="7">D16+D17+D18+D19+D20</f>
        <v>3197.6</v>
      </c>
      <c r="E15" s="107">
        <f t="shared" si="7"/>
        <v>0</v>
      </c>
      <c r="F15" s="112">
        <f>E15/D15</f>
        <v>0</v>
      </c>
      <c r="G15" s="92">
        <f t="shared" si="7"/>
        <v>0</v>
      </c>
      <c r="H15" s="76">
        <f t="shared" si="3"/>
        <v>0</v>
      </c>
      <c r="I15" s="118">
        <f t="shared" ref="I15" si="8">I16+I17+I18+I19+I20</f>
        <v>3197.6</v>
      </c>
      <c r="J15" s="181" t="s">
        <v>120</v>
      </c>
      <c r="K15" s="18"/>
      <c r="L15" s="39"/>
      <c r="M15" s="40"/>
    </row>
    <row r="16" spans="1:13" s="41" customFormat="1" x14ac:dyDescent="0.25">
      <c r="A16" s="200"/>
      <c r="B16" s="110" t="s">
        <v>4</v>
      </c>
      <c r="C16" s="35"/>
      <c r="D16" s="35"/>
      <c r="E16" s="35"/>
      <c r="F16" s="37"/>
      <c r="G16" s="21"/>
      <c r="H16" s="78"/>
      <c r="I16" s="35"/>
      <c r="J16" s="181"/>
      <c r="K16" s="18"/>
      <c r="L16" s="39"/>
      <c r="M16" s="40"/>
    </row>
    <row r="17" spans="1:13" s="41" customFormat="1" x14ac:dyDescent="0.25">
      <c r="A17" s="200"/>
      <c r="B17" s="110" t="s">
        <v>16</v>
      </c>
      <c r="C17" s="35">
        <v>3197.6</v>
      </c>
      <c r="D17" s="35">
        <v>3197.6</v>
      </c>
      <c r="E17" s="35">
        <v>0</v>
      </c>
      <c r="F17" s="37">
        <f>E17/D17</f>
        <v>0</v>
      </c>
      <c r="G17" s="21">
        <v>0</v>
      </c>
      <c r="H17" s="78">
        <f>G17/D17</f>
        <v>0</v>
      </c>
      <c r="I17" s="93">
        <v>3197.6</v>
      </c>
      <c r="J17" s="181"/>
      <c r="K17" s="18"/>
      <c r="L17" s="39"/>
      <c r="M17" s="40"/>
    </row>
    <row r="18" spans="1:13" s="41" customFormat="1" x14ac:dyDescent="0.25">
      <c r="A18" s="200"/>
      <c r="B18" s="110" t="s">
        <v>11</v>
      </c>
      <c r="C18" s="35"/>
      <c r="D18" s="35"/>
      <c r="E18" s="35"/>
      <c r="F18" s="37"/>
      <c r="G18" s="21"/>
      <c r="H18" s="78"/>
      <c r="I18" s="35"/>
      <c r="J18" s="181"/>
      <c r="K18" s="18"/>
      <c r="L18" s="39"/>
      <c r="M18" s="40"/>
    </row>
    <row r="19" spans="1:13" s="41" customFormat="1" x14ac:dyDescent="0.25">
      <c r="A19" s="200"/>
      <c r="B19" s="110" t="s">
        <v>13</v>
      </c>
      <c r="C19" s="35">
        <v>0</v>
      </c>
      <c r="D19" s="35">
        <v>0</v>
      </c>
      <c r="E19" s="35">
        <v>0</v>
      </c>
      <c r="F19" s="37"/>
      <c r="G19" s="21">
        <v>0</v>
      </c>
      <c r="H19" s="78"/>
      <c r="I19" s="21">
        <v>0</v>
      </c>
      <c r="J19" s="181"/>
      <c r="K19" s="18"/>
      <c r="L19" s="39"/>
      <c r="M19" s="40"/>
    </row>
    <row r="20" spans="1:13" s="42" customFormat="1" x14ac:dyDescent="0.25">
      <c r="A20" s="190"/>
      <c r="B20" s="110" t="s">
        <v>5</v>
      </c>
      <c r="C20" s="35"/>
      <c r="D20" s="35"/>
      <c r="E20" s="35"/>
      <c r="F20" s="37"/>
      <c r="G20" s="21"/>
      <c r="H20" s="78"/>
      <c r="I20" s="21"/>
      <c r="J20" s="181"/>
      <c r="K20" s="18"/>
      <c r="L20" s="39"/>
      <c r="M20" s="40"/>
    </row>
    <row r="21" spans="1:13" s="43" customFormat="1" ht="26.25" customHeight="1" x14ac:dyDescent="0.4">
      <c r="A21" s="189" t="s">
        <v>14</v>
      </c>
      <c r="B21" s="188" t="s">
        <v>123</v>
      </c>
      <c r="C21" s="185">
        <f>C24+C25+C26+C27</f>
        <v>10076301.58</v>
      </c>
      <c r="D21" s="185">
        <f>D24+D25+D26+D27</f>
        <v>10295949.880000001</v>
      </c>
      <c r="E21" s="185">
        <f>E24+E25+E26+E27</f>
        <v>3727428.7</v>
      </c>
      <c r="F21" s="184">
        <f>(E21/D21)</f>
        <v>0.36199999999999999</v>
      </c>
      <c r="G21" s="185">
        <f>G24+G25+G26+G27</f>
        <v>3317142.82</v>
      </c>
      <c r="H21" s="184">
        <f>G21/D21</f>
        <v>0.32219999999999999</v>
      </c>
      <c r="I21" s="185">
        <f>SUM(I24:I28)</f>
        <v>10295949.880000001</v>
      </c>
      <c r="J21" s="182" t="s">
        <v>116</v>
      </c>
      <c r="K21" s="18"/>
      <c r="L21" s="39"/>
      <c r="M21" s="40"/>
    </row>
    <row r="22" spans="1:13" s="43" customFormat="1" ht="409.5" customHeight="1" x14ac:dyDescent="0.4">
      <c r="A22" s="200"/>
      <c r="B22" s="188"/>
      <c r="C22" s="185"/>
      <c r="D22" s="185"/>
      <c r="E22" s="185"/>
      <c r="F22" s="184"/>
      <c r="G22" s="185"/>
      <c r="H22" s="184"/>
      <c r="I22" s="185"/>
      <c r="J22" s="183"/>
      <c r="K22" s="18"/>
      <c r="L22" s="39"/>
      <c r="M22" s="40"/>
    </row>
    <row r="23" spans="1:13" s="43" customFormat="1" ht="409.5" customHeight="1" x14ac:dyDescent="0.4">
      <c r="A23" s="119"/>
      <c r="B23" s="188"/>
      <c r="C23" s="185"/>
      <c r="D23" s="185"/>
      <c r="E23" s="185"/>
      <c r="F23" s="184"/>
      <c r="G23" s="185"/>
      <c r="H23" s="184"/>
      <c r="I23" s="185"/>
      <c r="J23" s="183"/>
      <c r="K23" s="18"/>
      <c r="L23" s="39"/>
      <c r="M23" s="40"/>
    </row>
    <row r="24" spans="1:13" s="43" customFormat="1" ht="39" customHeight="1" x14ac:dyDescent="0.4">
      <c r="A24" s="115"/>
      <c r="B24" s="152" t="s">
        <v>4</v>
      </c>
      <c r="C24" s="91"/>
      <c r="D24" s="35"/>
      <c r="E24" s="21"/>
      <c r="F24" s="78"/>
      <c r="G24" s="91"/>
      <c r="H24" s="78"/>
      <c r="I24" s="21"/>
      <c r="J24" s="183"/>
      <c r="K24" s="18"/>
      <c r="L24" s="39"/>
      <c r="M24" s="40"/>
    </row>
    <row r="25" spans="1:13" s="43" customFormat="1" ht="35.25" customHeight="1" x14ac:dyDescent="0.4">
      <c r="A25" s="115"/>
      <c r="B25" s="152" t="s">
        <v>16</v>
      </c>
      <c r="C25" s="35">
        <v>9985786.3000000007</v>
      </c>
      <c r="D25" s="35">
        <v>10205434.6</v>
      </c>
      <c r="E25" s="35">
        <v>3695942.23</v>
      </c>
      <c r="F25" s="37">
        <f>E25/D25</f>
        <v>0.36220000000000002</v>
      </c>
      <c r="G25" s="35">
        <v>3285656.35</v>
      </c>
      <c r="H25" s="37">
        <f>G25/D25</f>
        <v>0.32200000000000001</v>
      </c>
      <c r="I25" s="35">
        <f>9996273.31+34691.39+174469.9</f>
        <v>10205434.6</v>
      </c>
      <c r="J25" s="183"/>
      <c r="K25" s="18"/>
      <c r="L25" s="39"/>
      <c r="M25" s="40"/>
    </row>
    <row r="26" spans="1:13" s="46" customFormat="1" ht="39.75" customHeight="1" x14ac:dyDescent="0.4">
      <c r="A26" s="115" t="s">
        <v>51</v>
      </c>
      <c r="B26" s="152" t="s">
        <v>11</v>
      </c>
      <c r="C26" s="35">
        <v>90515.28</v>
      </c>
      <c r="D26" s="35">
        <v>90515.28</v>
      </c>
      <c r="E26" s="35">
        <f>G26</f>
        <v>31486.47</v>
      </c>
      <c r="F26" s="37">
        <f>E26/D26</f>
        <v>0.34789999999999999</v>
      </c>
      <c r="G26" s="35">
        <v>31486.47</v>
      </c>
      <c r="H26" s="37">
        <f t="shared" ref="H26" si="9">G26/D26</f>
        <v>0.34789999999999999</v>
      </c>
      <c r="I26" s="35">
        <f>45819.72+34691.39+1560.91+8443.26</f>
        <v>90515.28</v>
      </c>
      <c r="J26" s="183"/>
      <c r="K26" s="18"/>
      <c r="L26" s="44"/>
      <c r="M26" s="45"/>
    </row>
    <row r="27" spans="1:13" s="43" customFormat="1" ht="39.75" customHeight="1" x14ac:dyDescent="0.4">
      <c r="A27" s="115"/>
      <c r="B27" s="152" t="s">
        <v>13</v>
      </c>
      <c r="C27" s="21"/>
      <c r="D27" s="21"/>
      <c r="E27" s="21"/>
      <c r="F27" s="78"/>
      <c r="G27" s="21"/>
      <c r="H27" s="78"/>
      <c r="I27" s="21"/>
      <c r="J27" s="183"/>
      <c r="K27" s="18"/>
      <c r="L27" s="39"/>
      <c r="M27" s="40"/>
    </row>
    <row r="28" spans="1:13" s="43" customFormat="1" ht="39.75" customHeight="1" x14ac:dyDescent="0.4">
      <c r="A28" s="115"/>
      <c r="B28" s="152" t="s">
        <v>5</v>
      </c>
      <c r="C28" s="21"/>
      <c r="D28" s="21"/>
      <c r="E28" s="21"/>
      <c r="F28" s="78"/>
      <c r="G28" s="21"/>
      <c r="H28" s="78"/>
      <c r="I28" s="21"/>
      <c r="J28" s="183"/>
      <c r="K28" s="18"/>
      <c r="L28" s="39"/>
      <c r="M28" s="40"/>
    </row>
    <row r="29" spans="1:13" s="43" customFormat="1" x14ac:dyDescent="0.4">
      <c r="A29" s="189" t="s">
        <v>15</v>
      </c>
      <c r="B29" s="188" t="s">
        <v>100</v>
      </c>
      <c r="C29" s="187">
        <f>C31+C32+C33+C34+C35</f>
        <v>282040.3</v>
      </c>
      <c r="D29" s="187">
        <f t="shared" ref="D29" si="10">D31+D32+D33+D34+D35</f>
        <v>308159</v>
      </c>
      <c r="E29" s="187">
        <f>E31+E32+E33+E34+E35</f>
        <v>156043.96</v>
      </c>
      <c r="F29" s="186">
        <f>E29/D29</f>
        <v>0.50639999999999996</v>
      </c>
      <c r="G29" s="185">
        <f>G31+G32+G33+G34+G35</f>
        <v>88837.17</v>
      </c>
      <c r="H29" s="186">
        <f>G29/D29</f>
        <v>0.2883</v>
      </c>
      <c r="I29" s="187">
        <f>I31+I32+I33+I34+I35</f>
        <v>308159</v>
      </c>
      <c r="J29" s="182" t="s">
        <v>112</v>
      </c>
      <c r="K29" s="18"/>
      <c r="L29" s="39"/>
      <c r="M29" s="40"/>
    </row>
    <row r="30" spans="1:13" s="43" customFormat="1" ht="373.5" customHeight="1" x14ac:dyDescent="0.4">
      <c r="A30" s="190"/>
      <c r="B30" s="188"/>
      <c r="C30" s="187"/>
      <c r="D30" s="187"/>
      <c r="E30" s="187"/>
      <c r="F30" s="186"/>
      <c r="G30" s="185"/>
      <c r="H30" s="186"/>
      <c r="I30" s="187"/>
      <c r="J30" s="183"/>
      <c r="K30" s="18"/>
      <c r="L30" s="39"/>
      <c r="M30" s="40"/>
    </row>
    <row r="31" spans="1:13" s="43" customFormat="1" ht="56.25" customHeight="1" x14ac:dyDescent="0.4">
      <c r="A31" s="140"/>
      <c r="B31" s="110" t="s">
        <v>4</v>
      </c>
      <c r="C31" s="93"/>
      <c r="D31" s="93"/>
      <c r="E31" s="93"/>
      <c r="F31" s="94"/>
      <c r="G31" s="35"/>
      <c r="H31" s="94"/>
      <c r="I31" s="93"/>
      <c r="J31" s="183"/>
      <c r="K31" s="18"/>
      <c r="L31" s="39"/>
      <c r="M31" s="40"/>
    </row>
    <row r="32" spans="1:13" s="43" customFormat="1" ht="106.5" customHeight="1" x14ac:dyDescent="0.4">
      <c r="A32" s="140"/>
      <c r="B32" s="110" t="s">
        <v>53</v>
      </c>
      <c r="C32" s="93">
        <v>282040.3</v>
      </c>
      <c r="D32" s="93">
        <f>282040.3+26118.7</f>
        <v>308159</v>
      </c>
      <c r="E32" s="93">
        <v>156043.96</v>
      </c>
      <c r="F32" s="94">
        <f t="shared" ref="F32" si="11">E32/D32</f>
        <v>0.50639999999999996</v>
      </c>
      <c r="G32" s="93">
        <v>88837.17</v>
      </c>
      <c r="H32" s="94">
        <f t="shared" ref="H32" si="12">G32/D32</f>
        <v>0.2883</v>
      </c>
      <c r="I32" s="93">
        <f>4565.5+83876+205717.5+14000</f>
        <v>308159</v>
      </c>
      <c r="J32" s="183"/>
      <c r="K32" s="18"/>
      <c r="L32" s="39"/>
      <c r="M32" s="40"/>
    </row>
    <row r="33" spans="1:13" s="43" customFormat="1" ht="80.25" customHeight="1" x14ac:dyDescent="0.4">
      <c r="A33" s="140"/>
      <c r="B33" s="110" t="s">
        <v>11</v>
      </c>
      <c r="C33" s="93"/>
      <c r="D33" s="93"/>
      <c r="E33" s="93">
        <f>G33</f>
        <v>0</v>
      </c>
      <c r="F33" s="94"/>
      <c r="G33" s="35"/>
      <c r="H33" s="94"/>
      <c r="I33" s="93"/>
      <c r="J33" s="183"/>
      <c r="K33" s="18"/>
      <c r="L33" s="39"/>
      <c r="M33" s="40"/>
    </row>
    <row r="34" spans="1:13" s="43" customFormat="1" ht="53.25" customHeight="1" x14ac:dyDescent="0.4">
      <c r="A34" s="140"/>
      <c r="B34" s="110" t="s">
        <v>13</v>
      </c>
      <c r="C34" s="93"/>
      <c r="D34" s="93"/>
      <c r="E34" s="93">
        <f>G34</f>
        <v>0</v>
      </c>
      <c r="F34" s="94"/>
      <c r="G34" s="35"/>
      <c r="H34" s="94"/>
      <c r="I34" s="93"/>
      <c r="J34" s="183"/>
      <c r="K34" s="18"/>
      <c r="L34" s="39"/>
      <c r="M34" s="40"/>
    </row>
    <row r="35" spans="1:13" s="43" customFormat="1" ht="182.25" customHeight="1" x14ac:dyDescent="0.4">
      <c r="A35" s="140"/>
      <c r="B35" s="110" t="s">
        <v>5</v>
      </c>
      <c r="C35" s="93"/>
      <c r="D35" s="93"/>
      <c r="E35" s="93"/>
      <c r="F35" s="94"/>
      <c r="G35" s="35"/>
      <c r="H35" s="94"/>
      <c r="I35" s="93"/>
      <c r="J35" s="183"/>
      <c r="K35" s="18"/>
      <c r="L35" s="39"/>
      <c r="M35" s="40"/>
    </row>
    <row r="36" spans="1:13" s="90" customFormat="1" ht="52.5" customHeight="1" x14ac:dyDescent="0.25">
      <c r="A36" s="140" t="s">
        <v>34</v>
      </c>
      <c r="B36" s="138" t="s">
        <v>58</v>
      </c>
      <c r="C36" s="107"/>
      <c r="D36" s="107"/>
      <c r="E36" s="149"/>
      <c r="F36" s="112"/>
      <c r="G36" s="139"/>
      <c r="H36" s="112"/>
      <c r="I36" s="150"/>
      <c r="J36" s="87" t="s">
        <v>36</v>
      </c>
      <c r="K36" s="65"/>
      <c r="L36" s="65"/>
      <c r="M36" s="66"/>
    </row>
    <row r="37" spans="1:13" s="43" customFormat="1" ht="355.5" customHeight="1" x14ac:dyDescent="0.4">
      <c r="A37" s="142" t="s">
        <v>1</v>
      </c>
      <c r="B37" s="146" t="s">
        <v>107</v>
      </c>
      <c r="C37" s="143">
        <f>C39+C40+C38</f>
        <v>321407.12</v>
      </c>
      <c r="D37" s="147">
        <f>D39+D40+D38</f>
        <v>321407.12</v>
      </c>
      <c r="E37" s="147">
        <f>E39+E40+E38</f>
        <v>136548.51999999999</v>
      </c>
      <c r="F37" s="148">
        <f t="shared" ref="F37" si="13">E37/D37</f>
        <v>0.42480000000000001</v>
      </c>
      <c r="G37" s="143">
        <f>G39+G40+G38</f>
        <v>136471.23000000001</v>
      </c>
      <c r="H37" s="148">
        <f t="shared" ref="H37" si="14">G37/D37</f>
        <v>0.42459999999999998</v>
      </c>
      <c r="I37" s="147">
        <f>I39+I40+I38</f>
        <v>321407.12</v>
      </c>
      <c r="J37" s="167" t="s">
        <v>117</v>
      </c>
      <c r="K37" s="18"/>
      <c r="L37" s="39"/>
      <c r="M37" s="40"/>
    </row>
    <row r="38" spans="1:13" s="43" customFormat="1" x14ac:dyDescent="0.4">
      <c r="A38" s="165"/>
      <c r="B38" s="152" t="s">
        <v>4</v>
      </c>
      <c r="C38" s="93">
        <v>486.14</v>
      </c>
      <c r="D38" s="93">
        <v>486.14</v>
      </c>
      <c r="E38" s="93">
        <v>0</v>
      </c>
      <c r="F38" s="94">
        <f>E38/D38</f>
        <v>0</v>
      </c>
      <c r="G38" s="35">
        <v>0</v>
      </c>
      <c r="H38" s="94">
        <f>G38/D38</f>
        <v>0</v>
      </c>
      <c r="I38" s="93">
        <f>D38</f>
        <v>486.14</v>
      </c>
      <c r="J38" s="168"/>
      <c r="K38" s="18"/>
      <c r="L38" s="48"/>
      <c r="M38" s="49"/>
    </row>
    <row r="39" spans="1:13" s="43" customFormat="1" x14ac:dyDescent="0.4">
      <c r="A39" s="144"/>
      <c r="B39" s="152" t="s">
        <v>53</v>
      </c>
      <c r="C39" s="93">
        <v>161667.5</v>
      </c>
      <c r="D39" s="93">
        <v>161667.5</v>
      </c>
      <c r="E39" s="93">
        <v>65875.42</v>
      </c>
      <c r="F39" s="94">
        <f t="shared" ref="F39" si="15">E39/D39</f>
        <v>0.40749999999999997</v>
      </c>
      <c r="G39" s="93">
        <v>65798.13</v>
      </c>
      <c r="H39" s="94">
        <f t="shared" ref="H39" si="16">G39/D39</f>
        <v>0.40699999999999997</v>
      </c>
      <c r="I39" s="93">
        <v>161667.5</v>
      </c>
      <c r="J39" s="168"/>
      <c r="K39" s="18"/>
      <c r="L39" s="39"/>
      <c r="M39" s="40"/>
    </row>
    <row r="40" spans="1:13" s="43" customFormat="1" x14ac:dyDescent="0.4">
      <c r="A40" s="144"/>
      <c r="B40" s="152" t="s">
        <v>11</v>
      </c>
      <c r="C40" s="93">
        <v>159253.48000000001</v>
      </c>
      <c r="D40" s="93">
        <v>159253.48000000001</v>
      </c>
      <c r="E40" s="93">
        <f>G40</f>
        <v>70673.100000000006</v>
      </c>
      <c r="F40" s="94">
        <f>E40/D40</f>
        <v>0.44379999999999997</v>
      </c>
      <c r="G40" s="35">
        <v>70673.100000000006</v>
      </c>
      <c r="H40" s="94">
        <f>G40/D40</f>
        <v>0.44379999999999997</v>
      </c>
      <c r="I40" s="93">
        <v>159253.48000000001</v>
      </c>
      <c r="J40" s="168"/>
      <c r="K40" s="18"/>
      <c r="L40" s="39"/>
      <c r="M40" s="40"/>
    </row>
    <row r="41" spans="1:13" s="43" customFormat="1" x14ac:dyDescent="0.4">
      <c r="A41" s="144"/>
      <c r="B41" s="152" t="s">
        <v>13</v>
      </c>
      <c r="C41" s="93"/>
      <c r="D41" s="20"/>
      <c r="E41" s="20"/>
      <c r="F41" s="77"/>
      <c r="G41" s="21"/>
      <c r="H41" s="77"/>
      <c r="I41" s="20"/>
      <c r="J41" s="168"/>
      <c r="K41" s="18"/>
      <c r="L41" s="39"/>
      <c r="M41" s="40"/>
    </row>
    <row r="42" spans="1:13" s="43" customFormat="1" x14ac:dyDescent="0.4">
      <c r="A42" s="144"/>
      <c r="B42" s="152" t="s">
        <v>5</v>
      </c>
      <c r="C42" s="93"/>
      <c r="D42" s="20"/>
      <c r="E42" s="20"/>
      <c r="F42" s="77"/>
      <c r="G42" s="21"/>
      <c r="H42" s="77"/>
      <c r="I42" s="20"/>
      <c r="J42" s="168"/>
      <c r="K42" s="18"/>
      <c r="L42" s="39"/>
      <c r="M42" s="40"/>
    </row>
    <row r="43" spans="1:13" s="47" customFormat="1" ht="174.75" customHeight="1" x14ac:dyDescent="0.25">
      <c r="A43" s="144" t="s">
        <v>10</v>
      </c>
      <c r="B43" s="146" t="s">
        <v>108</v>
      </c>
      <c r="C43" s="147">
        <f>C44+C45+C46+C47</f>
        <v>7574.19</v>
      </c>
      <c r="D43" s="147">
        <f>D44+D45+D46+D47</f>
        <v>7574.19</v>
      </c>
      <c r="E43" s="92">
        <f>E44+E45+E46+E47+E48</f>
        <v>0</v>
      </c>
      <c r="F43" s="76">
        <f>E43/D43</f>
        <v>0</v>
      </c>
      <c r="G43" s="91">
        <f>SUM(G44:G48)</f>
        <v>0</v>
      </c>
      <c r="H43" s="76">
        <f>G43/D43</f>
        <v>0</v>
      </c>
      <c r="I43" s="147">
        <f>I44+I45+I46+I47</f>
        <v>7574.19</v>
      </c>
      <c r="J43" s="169" t="s">
        <v>109</v>
      </c>
      <c r="K43" s="18"/>
      <c r="L43" s="39"/>
      <c r="M43" s="40"/>
    </row>
    <row r="44" spans="1:13" s="42" customFormat="1" x14ac:dyDescent="0.25">
      <c r="A44" s="166"/>
      <c r="B44" s="152" t="s">
        <v>4</v>
      </c>
      <c r="C44" s="20"/>
      <c r="D44" s="20"/>
      <c r="E44" s="20"/>
      <c r="F44" s="77"/>
      <c r="G44" s="21"/>
      <c r="H44" s="76"/>
      <c r="I44" s="93"/>
      <c r="J44" s="168"/>
      <c r="K44" s="18"/>
      <c r="L44" s="39"/>
      <c r="M44" s="40"/>
    </row>
    <row r="45" spans="1:13" s="42" customFormat="1" x14ac:dyDescent="0.25">
      <c r="A45" s="166"/>
      <c r="B45" s="152" t="s">
        <v>53</v>
      </c>
      <c r="C45" s="93">
        <v>6701</v>
      </c>
      <c r="D45" s="93">
        <v>6701</v>
      </c>
      <c r="E45" s="20">
        <v>0</v>
      </c>
      <c r="F45" s="77">
        <f>E45/D45</f>
        <v>0</v>
      </c>
      <c r="G45" s="21">
        <v>0</v>
      </c>
      <c r="H45" s="77">
        <f t="shared" ref="H45:H46" si="17">G45/D45</f>
        <v>0</v>
      </c>
      <c r="I45" s="93">
        <v>6701</v>
      </c>
      <c r="J45" s="168"/>
      <c r="K45" s="18"/>
      <c r="L45" s="39"/>
      <c r="M45" s="40"/>
    </row>
    <row r="46" spans="1:13" s="42" customFormat="1" x14ac:dyDescent="0.25">
      <c r="A46" s="166"/>
      <c r="B46" s="152" t="s">
        <v>11</v>
      </c>
      <c r="C46" s="93">
        <v>873.19</v>
      </c>
      <c r="D46" s="93">
        <v>873.19</v>
      </c>
      <c r="E46" s="20">
        <v>0</v>
      </c>
      <c r="F46" s="77">
        <f>E46/D46</f>
        <v>0</v>
      </c>
      <c r="G46" s="21">
        <v>0</v>
      </c>
      <c r="H46" s="77">
        <f t="shared" si="17"/>
        <v>0</v>
      </c>
      <c r="I46" s="93">
        <v>873.19</v>
      </c>
      <c r="J46" s="168"/>
      <c r="K46" s="18"/>
      <c r="L46" s="39"/>
      <c r="M46" s="40"/>
    </row>
    <row r="47" spans="1:13" s="42" customFormat="1" x14ac:dyDescent="0.25">
      <c r="A47" s="166"/>
      <c r="B47" s="152" t="s">
        <v>13</v>
      </c>
      <c r="C47" s="20">
        <v>0</v>
      </c>
      <c r="D47" s="20">
        <v>0</v>
      </c>
      <c r="E47" s="20"/>
      <c r="F47" s="77">
        <v>0</v>
      </c>
      <c r="G47" s="50"/>
      <c r="H47" s="77"/>
      <c r="I47" s="20">
        <v>0</v>
      </c>
      <c r="J47" s="168"/>
      <c r="K47" s="18"/>
      <c r="L47" s="39"/>
      <c r="M47" s="40"/>
    </row>
    <row r="48" spans="1:13" s="42" customFormat="1" x14ac:dyDescent="0.25">
      <c r="A48" s="166"/>
      <c r="B48" s="152" t="s">
        <v>5</v>
      </c>
      <c r="C48" s="20"/>
      <c r="D48" s="20"/>
      <c r="E48" s="20"/>
      <c r="F48" s="77"/>
      <c r="G48" s="21"/>
      <c r="H48" s="77"/>
      <c r="I48" s="20"/>
      <c r="J48" s="168"/>
      <c r="K48" s="18"/>
      <c r="L48" s="39"/>
      <c r="M48" s="40"/>
    </row>
    <row r="49" spans="1:13" s="42" customFormat="1" ht="183" customHeight="1" x14ac:dyDescent="0.25">
      <c r="A49" s="144" t="s">
        <v>35</v>
      </c>
      <c r="B49" s="146" t="s">
        <v>110</v>
      </c>
      <c r="C49" s="143">
        <f>C50+C51+C52+C53</f>
        <v>9497.1</v>
      </c>
      <c r="D49" s="143">
        <f t="shared" ref="D49:E49" si="18">D50+D51+D52+D53</f>
        <v>9497.1</v>
      </c>
      <c r="E49" s="143">
        <f t="shared" si="18"/>
        <v>2702</v>
      </c>
      <c r="F49" s="145">
        <f t="shared" ref="F49:F51" si="19">E49/D49</f>
        <v>0.28449999999999998</v>
      </c>
      <c r="G49" s="143">
        <f>G50+G51+G52+G53</f>
        <v>2692.17</v>
      </c>
      <c r="H49" s="145">
        <f t="shared" ref="H49:H51" si="20">G49/D49</f>
        <v>0.28349999999999997</v>
      </c>
      <c r="I49" s="143">
        <f>I50+I51+I52+I53</f>
        <v>9497.1</v>
      </c>
      <c r="J49" s="167" t="s">
        <v>111</v>
      </c>
      <c r="K49" s="18"/>
      <c r="L49" s="39"/>
      <c r="M49" s="40"/>
    </row>
    <row r="50" spans="1:13" s="42" customFormat="1" ht="27.75" customHeight="1" x14ac:dyDescent="0.25">
      <c r="A50" s="144"/>
      <c r="B50" s="152" t="s">
        <v>4</v>
      </c>
      <c r="C50" s="143"/>
      <c r="D50" s="143"/>
      <c r="E50" s="143"/>
      <c r="F50" s="145"/>
      <c r="G50" s="143"/>
      <c r="H50" s="145"/>
      <c r="I50" s="143"/>
      <c r="J50" s="168"/>
      <c r="K50" s="18"/>
      <c r="L50" s="39"/>
      <c r="M50" s="40"/>
    </row>
    <row r="51" spans="1:13" s="42" customFormat="1" ht="27.75" customHeight="1" x14ac:dyDescent="0.25">
      <c r="A51" s="144"/>
      <c r="B51" s="152" t="s">
        <v>16</v>
      </c>
      <c r="C51" s="35">
        <v>9497.1</v>
      </c>
      <c r="D51" s="35">
        <v>9497.1</v>
      </c>
      <c r="E51" s="35">
        <v>2702</v>
      </c>
      <c r="F51" s="37">
        <f t="shared" si="19"/>
        <v>0.28449999999999998</v>
      </c>
      <c r="G51" s="35">
        <v>2692.17</v>
      </c>
      <c r="H51" s="37">
        <f t="shared" si="20"/>
        <v>0.28349999999999997</v>
      </c>
      <c r="I51" s="35">
        <f>8749.2+747.9</f>
        <v>9497.1</v>
      </c>
      <c r="J51" s="168"/>
      <c r="K51" s="18"/>
      <c r="L51" s="39"/>
      <c r="M51" s="40"/>
    </row>
    <row r="52" spans="1:13" s="42" customFormat="1" ht="27.75" customHeight="1" x14ac:dyDescent="0.25">
      <c r="A52" s="144"/>
      <c r="B52" s="152" t="s">
        <v>11</v>
      </c>
      <c r="C52" s="91"/>
      <c r="D52" s="91"/>
      <c r="E52" s="91"/>
      <c r="F52" s="120"/>
      <c r="G52" s="91"/>
      <c r="H52" s="120"/>
      <c r="I52" s="91"/>
      <c r="J52" s="168"/>
      <c r="K52" s="18"/>
      <c r="L52" s="39"/>
      <c r="M52" s="40"/>
    </row>
    <row r="53" spans="1:13" s="42" customFormat="1" ht="27.75" customHeight="1" x14ac:dyDescent="0.25">
      <c r="A53" s="144"/>
      <c r="B53" s="152" t="s">
        <v>13</v>
      </c>
      <c r="C53" s="91"/>
      <c r="D53" s="91"/>
      <c r="E53" s="91"/>
      <c r="F53" s="120"/>
      <c r="G53" s="91"/>
      <c r="H53" s="120"/>
      <c r="I53" s="91"/>
      <c r="J53" s="168"/>
      <c r="K53" s="18"/>
      <c r="L53" s="39"/>
      <c r="M53" s="40"/>
    </row>
    <row r="54" spans="1:13" s="42" customFormat="1" ht="27.75" customHeight="1" x14ac:dyDescent="0.25">
      <c r="A54" s="144"/>
      <c r="B54" s="152" t="s">
        <v>5</v>
      </c>
      <c r="C54" s="21"/>
      <c r="D54" s="21"/>
      <c r="E54" s="21"/>
      <c r="F54" s="78"/>
      <c r="G54" s="21"/>
      <c r="H54" s="78"/>
      <c r="I54" s="21"/>
      <c r="J54" s="168"/>
      <c r="K54" s="18"/>
      <c r="L54" s="39"/>
      <c r="M54" s="40"/>
    </row>
    <row r="55" spans="1:13" s="51" customFormat="1" ht="282.75" customHeight="1" x14ac:dyDescent="0.25">
      <c r="A55" s="113" t="s">
        <v>17</v>
      </c>
      <c r="B55" s="36" t="s">
        <v>66</v>
      </c>
      <c r="C55" s="109">
        <f>C56+C57+C58+C59+C60</f>
        <v>1797</v>
      </c>
      <c r="D55" s="109">
        <f>D56+D57+D58+D59+D60</f>
        <v>1797</v>
      </c>
      <c r="E55" s="109">
        <f t="shared" ref="E55" si="21">E56+E57+E58+E59+E60</f>
        <v>1703.92</v>
      </c>
      <c r="F55" s="114">
        <f>E55/D55</f>
        <v>0.94820000000000004</v>
      </c>
      <c r="G55" s="109">
        <f>G56+G57+G58+G59+G60</f>
        <v>1703.92</v>
      </c>
      <c r="H55" s="114">
        <f>G55/D55</f>
        <v>0.94820000000000004</v>
      </c>
      <c r="I55" s="109">
        <f>I56+I57+I58+I59+I60</f>
        <v>1797</v>
      </c>
      <c r="J55" s="167" t="s">
        <v>121</v>
      </c>
      <c r="K55" s="18"/>
      <c r="L55" s="39"/>
      <c r="M55" s="40"/>
    </row>
    <row r="56" spans="1:13" s="42" customFormat="1" ht="57.75" customHeight="1" x14ac:dyDescent="0.25">
      <c r="A56" s="113"/>
      <c r="B56" s="116" t="s">
        <v>4</v>
      </c>
      <c r="C56" s="35">
        <v>0</v>
      </c>
      <c r="D56" s="35">
        <v>0</v>
      </c>
      <c r="E56" s="35">
        <v>0</v>
      </c>
      <c r="F56" s="37"/>
      <c r="G56" s="35">
        <v>0</v>
      </c>
      <c r="H56" s="37"/>
      <c r="I56" s="35">
        <v>0</v>
      </c>
      <c r="J56" s="168"/>
      <c r="K56" s="18"/>
      <c r="L56" s="39"/>
      <c r="M56" s="40"/>
    </row>
    <row r="57" spans="1:13" s="42" customFormat="1" ht="75.75" customHeight="1" x14ac:dyDescent="0.25">
      <c r="A57" s="113"/>
      <c r="B57" s="116" t="s">
        <v>53</v>
      </c>
      <c r="C57" s="35">
        <v>1797</v>
      </c>
      <c r="D57" s="35">
        <v>1797</v>
      </c>
      <c r="E57" s="35">
        <v>1703.92</v>
      </c>
      <c r="F57" s="37">
        <f t="shared" ref="F57" si="22">E57/D57</f>
        <v>0.94820000000000004</v>
      </c>
      <c r="G57" s="35">
        <v>1703.92</v>
      </c>
      <c r="H57" s="37">
        <f t="shared" ref="H57" si="23">G57/D57</f>
        <v>0.94820000000000004</v>
      </c>
      <c r="I57" s="35">
        <f>1070+727</f>
        <v>1797</v>
      </c>
      <c r="J57" s="168"/>
      <c r="K57" s="18"/>
      <c r="L57" s="39"/>
      <c r="M57" s="40"/>
    </row>
    <row r="58" spans="1:13" s="42" customFormat="1" x14ac:dyDescent="0.25">
      <c r="A58" s="113"/>
      <c r="B58" s="116" t="s">
        <v>11</v>
      </c>
      <c r="C58" s="35">
        <v>0</v>
      </c>
      <c r="D58" s="35">
        <v>0</v>
      </c>
      <c r="E58" s="35">
        <f>G58</f>
        <v>0</v>
      </c>
      <c r="F58" s="37"/>
      <c r="G58" s="35">
        <v>0</v>
      </c>
      <c r="H58" s="37"/>
      <c r="I58" s="21">
        <v>0</v>
      </c>
      <c r="J58" s="168"/>
      <c r="K58" s="18"/>
      <c r="L58" s="39"/>
      <c r="M58" s="40"/>
    </row>
    <row r="59" spans="1:13" s="42" customFormat="1" x14ac:dyDescent="0.25">
      <c r="A59" s="113"/>
      <c r="B59" s="116" t="s">
        <v>13</v>
      </c>
      <c r="C59" s="35"/>
      <c r="D59" s="35"/>
      <c r="E59" s="35"/>
      <c r="F59" s="37"/>
      <c r="G59" s="35"/>
      <c r="H59" s="37"/>
      <c r="I59" s="21"/>
      <c r="J59" s="168"/>
      <c r="K59" s="18"/>
      <c r="L59" s="39"/>
      <c r="M59" s="40"/>
    </row>
    <row r="60" spans="1:13" s="42" customFormat="1" ht="63" customHeight="1" x14ac:dyDescent="0.25">
      <c r="A60" s="113"/>
      <c r="B60" s="110" t="s">
        <v>5</v>
      </c>
      <c r="C60" s="35"/>
      <c r="D60" s="35"/>
      <c r="E60" s="35"/>
      <c r="F60" s="37"/>
      <c r="G60" s="35"/>
      <c r="H60" s="37"/>
      <c r="I60" s="21"/>
      <c r="J60" s="168"/>
      <c r="K60" s="18"/>
      <c r="L60" s="39"/>
      <c r="M60" s="40"/>
    </row>
    <row r="61" spans="1:13" s="151" customFormat="1" ht="72.75" customHeight="1" x14ac:dyDescent="0.25">
      <c r="A61" s="140" t="s">
        <v>18</v>
      </c>
      <c r="B61" s="138" t="s">
        <v>71</v>
      </c>
      <c r="C61" s="139"/>
      <c r="D61" s="139"/>
      <c r="E61" s="85"/>
      <c r="F61" s="141"/>
      <c r="G61" s="139"/>
      <c r="H61" s="141"/>
      <c r="I61" s="86"/>
      <c r="J61" s="87" t="s">
        <v>36</v>
      </c>
      <c r="K61" s="65"/>
      <c r="L61" s="65"/>
      <c r="M61" s="66"/>
    </row>
    <row r="62" spans="1:13" s="70" customFormat="1" ht="72" customHeight="1" x14ac:dyDescent="0.25">
      <c r="A62" s="142" t="s">
        <v>19</v>
      </c>
      <c r="B62" s="146" t="s">
        <v>106</v>
      </c>
      <c r="C62" s="143">
        <f>SUM(C63:C66)</f>
        <v>420467.96</v>
      </c>
      <c r="D62" s="143">
        <f>SUM(D63:D66)</f>
        <v>356281.62</v>
      </c>
      <c r="E62" s="143">
        <f>SUM(E63:E66)</f>
        <v>102413.6</v>
      </c>
      <c r="F62" s="148">
        <f>E62/D62</f>
        <v>0.28749999999999998</v>
      </c>
      <c r="G62" s="143">
        <f t="shared" ref="G62" si="24">SUM(G63:G67)</f>
        <v>102413.6</v>
      </c>
      <c r="H62" s="145">
        <f>G62/D62</f>
        <v>0.28749999999999998</v>
      </c>
      <c r="I62" s="143">
        <f>SUM(I63:I66)</f>
        <v>355561.91</v>
      </c>
      <c r="J62" s="170"/>
      <c r="K62" s="65"/>
      <c r="L62" s="65"/>
      <c r="M62" s="66"/>
    </row>
    <row r="63" spans="1:13" s="68" customFormat="1" x14ac:dyDescent="0.25">
      <c r="A63" s="144"/>
      <c r="B63" s="152" t="s">
        <v>4</v>
      </c>
      <c r="C63" s="35">
        <f t="shared" ref="C63:E67" si="25">C69+C105</f>
        <v>10198.4</v>
      </c>
      <c r="D63" s="35">
        <f t="shared" si="25"/>
        <v>11670.94</v>
      </c>
      <c r="E63" s="93">
        <f t="shared" si="25"/>
        <v>0</v>
      </c>
      <c r="F63" s="37">
        <f t="shared" ref="F63:F65" si="26">E63/D63</f>
        <v>0</v>
      </c>
      <c r="G63" s="93">
        <f>G69+G105</f>
        <v>0</v>
      </c>
      <c r="H63" s="37">
        <f t="shared" ref="H63:H65" si="27">G63/D63</f>
        <v>0</v>
      </c>
      <c r="I63" s="35">
        <f>I69+I105</f>
        <v>11650.58</v>
      </c>
      <c r="J63" s="170"/>
      <c r="K63" s="65"/>
      <c r="L63" s="65"/>
      <c r="M63" s="66"/>
    </row>
    <row r="64" spans="1:13" s="68" customFormat="1" x14ac:dyDescent="0.25">
      <c r="A64" s="144"/>
      <c r="B64" s="152" t="s">
        <v>37</v>
      </c>
      <c r="C64" s="35">
        <f t="shared" si="25"/>
        <v>337050.7</v>
      </c>
      <c r="D64" s="35">
        <f>D70+D106</f>
        <v>278858.84000000003</v>
      </c>
      <c r="E64" s="93">
        <f t="shared" si="25"/>
        <v>65063.05</v>
      </c>
      <c r="F64" s="37">
        <f t="shared" si="26"/>
        <v>0.23330000000000001</v>
      </c>
      <c r="G64" s="93">
        <f>G70+G106</f>
        <v>65063.05</v>
      </c>
      <c r="H64" s="37">
        <f t="shared" si="27"/>
        <v>0.23330000000000001</v>
      </c>
      <c r="I64" s="35">
        <f>I70+I106</f>
        <v>278159.49</v>
      </c>
      <c r="J64" s="170"/>
      <c r="K64" s="65"/>
      <c r="L64" s="65"/>
      <c r="M64" s="66"/>
    </row>
    <row r="65" spans="1:13" s="68" customFormat="1" x14ac:dyDescent="0.25">
      <c r="A65" s="144"/>
      <c r="B65" s="152" t="s">
        <v>11</v>
      </c>
      <c r="C65" s="35">
        <f t="shared" si="25"/>
        <v>73218.86</v>
      </c>
      <c r="D65" s="35">
        <f t="shared" si="25"/>
        <v>65751.839999999997</v>
      </c>
      <c r="E65" s="35">
        <f t="shared" si="25"/>
        <v>37350.550000000003</v>
      </c>
      <c r="F65" s="37">
        <f t="shared" si="26"/>
        <v>0.56810000000000005</v>
      </c>
      <c r="G65" s="35">
        <f>G71+G107</f>
        <v>37350.550000000003</v>
      </c>
      <c r="H65" s="37">
        <f t="shared" si="27"/>
        <v>0.56810000000000005</v>
      </c>
      <c r="I65" s="35">
        <f>I71+I107</f>
        <v>65751.839999999997</v>
      </c>
      <c r="J65" s="170"/>
      <c r="K65" s="65"/>
      <c r="L65" s="65"/>
      <c r="M65" s="66"/>
    </row>
    <row r="66" spans="1:13" s="68" customFormat="1" x14ac:dyDescent="0.25">
      <c r="A66" s="144"/>
      <c r="B66" s="152" t="s">
        <v>13</v>
      </c>
      <c r="C66" s="35">
        <f t="shared" si="25"/>
        <v>0</v>
      </c>
      <c r="D66" s="35">
        <f t="shared" si="25"/>
        <v>0</v>
      </c>
      <c r="E66" s="35">
        <f t="shared" si="25"/>
        <v>0</v>
      </c>
      <c r="F66" s="37">
        <v>0</v>
      </c>
      <c r="G66" s="93"/>
      <c r="H66" s="37">
        <v>0</v>
      </c>
      <c r="I66" s="35">
        <f>I72+I108</f>
        <v>0</v>
      </c>
      <c r="J66" s="170"/>
      <c r="K66" s="65"/>
      <c r="L66" s="65"/>
      <c r="M66" s="66"/>
    </row>
    <row r="67" spans="1:13" s="68" customFormat="1" collapsed="1" x14ac:dyDescent="0.25">
      <c r="A67" s="144"/>
      <c r="B67" s="152" t="s">
        <v>5</v>
      </c>
      <c r="C67" s="35">
        <f t="shared" si="25"/>
        <v>0</v>
      </c>
      <c r="D67" s="35">
        <f t="shared" si="25"/>
        <v>0</v>
      </c>
      <c r="E67" s="35">
        <f t="shared" si="25"/>
        <v>0</v>
      </c>
      <c r="F67" s="37"/>
      <c r="G67" s="35"/>
      <c r="H67" s="37"/>
      <c r="I67" s="35">
        <f>I73+I109</f>
        <v>0</v>
      </c>
      <c r="J67" s="170"/>
      <c r="K67" s="65"/>
      <c r="L67" s="65"/>
      <c r="M67" s="66"/>
    </row>
    <row r="68" spans="1:13" s="64" customFormat="1" ht="45.75" customHeight="1" x14ac:dyDescent="0.25">
      <c r="A68" s="128" t="s">
        <v>42</v>
      </c>
      <c r="B68" s="129" t="s">
        <v>83</v>
      </c>
      <c r="C68" s="130">
        <f>SUM(C69:C73)</f>
        <v>405012.71</v>
      </c>
      <c r="D68" s="130">
        <f>SUM(D69:D73)</f>
        <v>339762.28</v>
      </c>
      <c r="E68" s="130">
        <f>SUM(E69:E73)</f>
        <v>102413.6</v>
      </c>
      <c r="F68" s="131">
        <f>E68/D68</f>
        <v>0.3014</v>
      </c>
      <c r="G68" s="130">
        <f>SUM(G69:G73)</f>
        <v>102413.6</v>
      </c>
      <c r="H68" s="131">
        <f>G68/D68</f>
        <v>0.3014</v>
      </c>
      <c r="I68" s="130">
        <f>SUM(I69:I73)</f>
        <v>339762.28</v>
      </c>
      <c r="J68" s="173"/>
      <c r="K68" s="18"/>
      <c r="L68" s="63"/>
      <c r="M68" s="60"/>
    </row>
    <row r="69" spans="1:13" s="62" customFormat="1" x14ac:dyDescent="0.25">
      <c r="A69" s="137"/>
      <c r="B69" s="116" t="s">
        <v>4</v>
      </c>
      <c r="C69" s="35">
        <f t="shared" ref="C69:I69" si="28">C93+C75</f>
        <v>0</v>
      </c>
      <c r="D69" s="35">
        <f t="shared" si="28"/>
        <v>0</v>
      </c>
      <c r="E69" s="35">
        <f t="shared" si="28"/>
        <v>0</v>
      </c>
      <c r="F69" s="37">
        <f t="shared" si="28"/>
        <v>0</v>
      </c>
      <c r="G69" s="35">
        <f t="shared" si="28"/>
        <v>0</v>
      </c>
      <c r="H69" s="37">
        <f t="shared" si="28"/>
        <v>0</v>
      </c>
      <c r="I69" s="35">
        <f t="shared" si="28"/>
        <v>0</v>
      </c>
      <c r="J69" s="173"/>
      <c r="K69" s="18"/>
      <c r="L69" s="59"/>
      <c r="M69" s="60"/>
    </row>
    <row r="70" spans="1:13" s="62" customFormat="1" x14ac:dyDescent="0.25">
      <c r="A70" s="137"/>
      <c r="B70" s="116" t="s">
        <v>52</v>
      </c>
      <c r="C70" s="35">
        <f t="shared" ref="C70:I70" si="29">C94+C76</f>
        <v>332067.09999999998</v>
      </c>
      <c r="D70" s="35">
        <f t="shared" si="29"/>
        <v>274232.40000000002</v>
      </c>
      <c r="E70" s="35">
        <f t="shared" si="29"/>
        <v>65063.05</v>
      </c>
      <c r="F70" s="37">
        <f t="shared" si="29"/>
        <v>0.43140000000000001</v>
      </c>
      <c r="G70" s="35">
        <f t="shared" si="29"/>
        <v>65063.05</v>
      </c>
      <c r="H70" s="37">
        <f t="shared" si="29"/>
        <v>0.43140000000000001</v>
      </c>
      <c r="I70" s="35">
        <f t="shared" si="29"/>
        <v>274232.40000000002</v>
      </c>
      <c r="J70" s="173"/>
      <c r="K70" s="18"/>
      <c r="L70" s="59"/>
      <c r="M70" s="60"/>
    </row>
    <row r="71" spans="1:13" s="62" customFormat="1" x14ac:dyDescent="0.25">
      <c r="A71" s="137"/>
      <c r="B71" s="116" t="s">
        <v>11</v>
      </c>
      <c r="C71" s="35">
        <f t="shared" ref="C71:I71" si="30">C95+C77</f>
        <v>72945.61</v>
      </c>
      <c r="D71" s="35">
        <f t="shared" si="30"/>
        <v>65529.88</v>
      </c>
      <c r="E71" s="35">
        <f t="shared" si="30"/>
        <v>37350.550000000003</v>
      </c>
      <c r="F71" s="37">
        <f t="shared" si="30"/>
        <v>0.7429</v>
      </c>
      <c r="G71" s="35">
        <f t="shared" si="30"/>
        <v>37350.550000000003</v>
      </c>
      <c r="H71" s="37">
        <f t="shared" si="30"/>
        <v>0.7429</v>
      </c>
      <c r="I71" s="35">
        <f t="shared" si="30"/>
        <v>65529.88</v>
      </c>
      <c r="J71" s="173"/>
      <c r="K71" s="18"/>
      <c r="L71" s="59"/>
      <c r="M71" s="60"/>
    </row>
    <row r="72" spans="1:13" s="62" customFormat="1" x14ac:dyDescent="0.25">
      <c r="A72" s="137"/>
      <c r="B72" s="116" t="s">
        <v>13</v>
      </c>
      <c r="C72" s="35"/>
      <c r="D72" s="35"/>
      <c r="E72" s="35"/>
      <c r="F72" s="37">
        <v>0</v>
      </c>
      <c r="G72" s="35"/>
      <c r="H72" s="37">
        <v>0</v>
      </c>
      <c r="I72" s="35"/>
      <c r="J72" s="173"/>
      <c r="K72" s="18"/>
      <c r="L72" s="59"/>
      <c r="M72" s="60"/>
    </row>
    <row r="73" spans="1:13" s="62" customFormat="1" x14ac:dyDescent="0.25">
      <c r="A73" s="137"/>
      <c r="B73" s="116" t="s">
        <v>5</v>
      </c>
      <c r="C73" s="35">
        <f t="shared" ref="C73:I73" si="31">C79+C97</f>
        <v>0</v>
      </c>
      <c r="D73" s="35">
        <f t="shared" si="31"/>
        <v>0</v>
      </c>
      <c r="E73" s="35">
        <f t="shared" si="31"/>
        <v>0</v>
      </c>
      <c r="F73" s="37">
        <f t="shared" si="31"/>
        <v>0</v>
      </c>
      <c r="G73" s="35">
        <f t="shared" si="31"/>
        <v>0</v>
      </c>
      <c r="H73" s="37">
        <f t="shared" si="31"/>
        <v>0</v>
      </c>
      <c r="I73" s="35">
        <f t="shared" si="31"/>
        <v>0</v>
      </c>
      <c r="J73" s="173"/>
      <c r="K73" s="18"/>
      <c r="L73" s="59"/>
      <c r="M73" s="60"/>
    </row>
    <row r="74" spans="1:13" s="64" customFormat="1" ht="87" customHeight="1" x14ac:dyDescent="0.25">
      <c r="A74" s="135" t="s">
        <v>43</v>
      </c>
      <c r="B74" s="136" t="s">
        <v>88</v>
      </c>
      <c r="C74" s="130">
        <f>SUM(C75:C79)</f>
        <v>203898.29</v>
      </c>
      <c r="D74" s="130">
        <f>SUM(D75:D79)</f>
        <v>138647.85999999999</v>
      </c>
      <c r="E74" s="130">
        <f>SUM(E75:E79)</f>
        <v>0</v>
      </c>
      <c r="F74" s="131">
        <f>E74/D74</f>
        <v>0</v>
      </c>
      <c r="G74" s="130">
        <f>SUM(G75:G79)</f>
        <v>0</v>
      </c>
      <c r="H74" s="131">
        <f>G74/D74</f>
        <v>0</v>
      </c>
      <c r="I74" s="130">
        <f>SUM(I75:I79)</f>
        <v>138647.85999999999</v>
      </c>
      <c r="J74" s="96"/>
      <c r="K74" s="18"/>
      <c r="L74" s="63"/>
      <c r="M74" s="63"/>
    </row>
    <row r="75" spans="1:13" s="62" customFormat="1" x14ac:dyDescent="0.25">
      <c r="A75" s="133"/>
      <c r="B75" s="116" t="s">
        <v>4</v>
      </c>
      <c r="C75" s="35"/>
      <c r="D75" s="121"/>
      <c r="E75" s="35"/>
      <c r="F75" s="37"/>
      <c r="G75" s="35"/>
      <c r="H75" s="37"/>
      <c r="I75" s="35"/>
      <c r="J75" s="117"/>
      <c r="K75" s="18"/>
      <c r="L75" s="59"/>
      <c r="M75" s="60"/>
    </row>
    <row r="76" spans="1:13" s="62" customFormat="1" x14ac:dyDescent="0.25">
      <c r="A76" s="133"/>
      <c r="B76" s="116" t="s">
        <v>52</v>
      </c>
      <c r="C76" s="35">
        <f>C82+C88</f>
        <v>181231.3</v>
      </c>
      <c r="D76" s="35">
        <f>D82+D88</f>
        <v>123396.6</v>
      </c>
      <c r="E76" s="35">
        <v>0</v>
      </c>
      <c r="F76" s="37">
        <f>E76/D76</f>
        <v>0</v>
      </c>
      <c r="G76" s="35">
        <v>0</v>
      </c>
      <c r="H76" s="37">
        <f>G76/D76</f>
        <v>0</v>
      </c>
      <c r="I76" s="35">
        <f>I88+I82</f>
        <v>123396.6</v>
      </c>
      <c r="J76" s="117"/>
      <c r="K76" s="18"/>
      <c r="L76" s="59"/>
      <c r="M76" s="60"/>
    </row>
    <row r="77" spans="1:13" s="62" customFormat="1" x14ac:dyDescent="0.25">
      <c r="A77" s="133"/>
      <c r="B77" s="116" t="s">
        <v>38</v>
      </c>
      <c r="C77" s="35">
        <f>C83+C89</f>
        <v>22666.99</v>
      </c>
      <c r="D77" s="35">
        <f>D83+D89</f>
        <v>15251.26</v>
      </c>
      <c r="E77" s="35">
        <v>0</v>
      </c>
      <c r="F77" s="37">
        <f>E77/D77</f>
        <v>0</v>
      </c>
      <c r="G77" s="35">
        <v>0</v>
      </c>
      <c r="H77" s="37">
        <f>G77/D77</f>
        <v>0</v>
      </c>
      <c r="I77" s="35">
        <f>I89+I83</f>
        <v>15251.26</v>
      </c>
      <c r="J77" s="117"/>
      <c r="K77" s="18"/>
      <c r="L77" s="59"/>
      <c r="M77" s="60"/>
    </row>
    <row r="78" spans="1:13" s="62" customFormat="1" x14ac:dyDescent="0.25">
      <c r="A78" s="133"/>
      <c r="B78" s="116" t="s">
        <v>13</v>
      </c>
      <c r="C78" s="35"/>
      <c r="D78" s="35"/>
      <c r="E78" s="35"/>
      <c r="F78" s="37"/>
      <c r="G78" s="35"/>
      <c r="H78" s="37"/>
      <c r="I78" s="35"/>
      <c r="J78" s="117"/>
      <c r="K78" s="18"/>
      <c r="L78" s="59"/>
      <c r="M78" s="60"/>
    </row>
    <row r="79" spans="1:13" s="62" customFormat="1" x14ac:dyDescent="0.25">
      <c r="A79" s="133"/>
      <c r="B79" s="116" t="s">
        <v>5</v>
      </c>
      <c r="C79" s="35"/>
      <c r="D79" s="121"/>
      <c r="E79" s="35"/>
      <c r="F79" s="37"/>
      <c r="G79" s="35"/>
      <c r="H79" s="37"/>
      <c r="I79" s="35"/>
      <c r="J79" s="117"/>
      <c r="K79" s="18"/>
      <c r="L79" s="59"/>
      <c r="M79" s="60"/>
    </row>
    <row r="80" spans="1:13" s="64" customFormat="1" ht="105" customHeight="1" x14ac:dyDescent="0.25">
      <c r="A80" s="122" t="s">
        <v>89</v>
      </c>
      <c r="B80" s="123" t="s">
        <v>84</v>
      </c>
      <c r="C80" s="124">
        <f>SUM(C81:C85)</f>
        <v>203630.67</v>
      </c>
      <c r="D80" s="124">
        <f>SUM(D81:D85)</f>
        <v>136214.94</v>
      </c>
      <c r="E80" s="124">
        <f>SUM(E81:E85)</f>
        <v>0</v>
      </c>
      <c r="F80" s="125">
        <f>E80/D80</f>
        <v>0</v>
      </c>
      <c r="G80" s="124">
        <f>SUM(G81:G85)</f>
        <v>0</v>
      </c>
      <c r="H80" s="125">
        <f>G80/D80</f>
        <v>0</v>
      </c>
      <c r="I80" s="124">
        <f>SUM(I81:I85)</f>
        <v>136214.94</v>
      </c>
      <c r="J80" s="127" t="s">
        <v>98</v>
      </c>
      <c r="K80" s="18"/>
      <c r="L80" s="63"/>
      <c r="M80" s="63"/>
    </row>
    <row r="81" spans="1:13" s="62" customFormat="1" x14ac:dyDescent="0.25">
      <c r="A81" s="126"/>
      <c r="B81" s="116" t="s">
        <v>4</v>
      </c>
      <c r="C81" s="35"/>
      <c r="D81" s="121"/>
      <c r="E81" s="35"/>
      <c r="F81" s="37"/>
      <c r="G81" s="35"/>
      <c r="H81" s="37"/>
      <c r="I81" s="35"/>
      <c r="J81" s="117"/>
      <c r="K81" s="18"/>
      <c r="L81" s="59"/>
      <c r="M81" s="60"/>
    </row>
    <row r="82" spans="1:13" s="62" customFormat="1" x14ac:dyDescent="0.25">
      <c r="A82" s="126"/>
      <c r="B82" s="116" t="s">
        <v>52</v>
      </c>
      <c r="C82" s="35">
        <v>181231.3</v>
      </c>
      <c r="D82" s="35">
        <v>121231.3</v>
      </c>
      <c r="E82" s="35">
        <v>0</v>
      </c>
      <c r="F82" s="37">
        <f>E82/D82</f>
        <v>0</v>
      </c>
      <c r="G82" s="35">
        <v>0</v>
      </c>
      <c r="H82" s="37">
        <f>G82/D82</f>
        <v>0</v>
      </c>
      <c r="I82" s="35">
        <v>121231.3</v>
      </c>
      <c r="J82" s="117"/>
      <c r="K82" s="18"/>
      <c r="L82" s="59"/>
      <c r="M82" s="60"/>
    </row>
    <row r="83" spans="1:13" s="62" customFormat="1" x14ac:dyDescent="0.25">
      <c r="A83" s="126"/>
      <c r="B83" s="116" t="s">
        <v>38</v>
      </c>
      <c r="C83" s="35">
        <v>22399.37</v>
      </c>
      <c r="D83" s="35">
        <v>14983.64</v>
      </c>
      <c r="E83" s="35">
        <v>0</v>
      </c>
      <c r="F83" s="37">
        <f>E83/D83</f>
        <v>0</v>
      </c>
      <c r="G83" s="35">
        <v>0</v>
      </c>
      <c r="H83" s="37">
        <f>G83/D83</f>
        <v>0</v>
      </c>
      <c r="I83" s="35">
        <v>14983.64</v>
      </c>
      <c r="J83" s="117"/>
      <c r="K83" s="18"/>
      <c r="L83" s="59"/>
      <c r="M83" s="60"/>
    </row>
    <row r="84" spans="1:13" s="62" customFormat="1" x14ac:dyDescent="0.25">
      <c r="A84" s="126"/>
      <c r="B84" s="116" t="s">
        <v>13</v>
      </c>
      <c r="C84" s="35"/>
      <c r="D84" s="35"/>
      <c r="E84" s="35"/>
      <c r="F84" s="37"/>
      <c r="G84" s="35"/>
      <c r="H84" s="37"/>
      <c r="I84" s="35"/>
      <c r="J84" s="117"/>
      <c r="K84" s="18"/>
      <c r="L84" s="59"/>
      <c r="M84" s="60"/>
    </row>
    <row r="85" spans="1:13" s="62" customFormat="1" x14ac:dyDescent="0.25">
      <c r="A85" s="126"/>
      <c r="B85" s="116" t="s">
        <v>5</v>
      </c>
      <c r="C85" s="35"/>
      <c r="D85" s="121"/>
      <c r="E85" s="35"/>
      <c r="F85" s="37"/>
      <c r="G85" s="35"/>
      <c r="H85" s="37"/>
      <c r="I85" s="35"/>
      <c r="J85" s="117"/>
      <c r="K85" s="18"/>
      <c r="L85" s="59"/>
      <c r="M85" s="60"/>
    </row>
    <row r="86" spans="1:13" s="64" customFormat="1" ht="88.5" customHeight="1" x14ac:dyDescent="0.25">
      <c r="A86" s="122" t="s">
        <v>91</v>
      </c>
      <c r="B86" s="123" t="s">
        <v>92</v>
      </c>
      <c r="C86" s="124">
        <f>SUM(C87:C91)</f>
        <v>267.62</v>
      </c>
      <c r="D86" s="124">
        <f>SUM(D87:D91)</f>
        <v>2432.92</v>
      </c>
      <c r="E86" s="124">
        <f>SUM(E87:E91)</f>
        <v>0</v>
      </c>
      <c r="F86" s="125">
        <f>E86/D86</f>
        <v>0</v>
      </c>
      <c r="G86" s="124">
        <f>SUM(G87:G91)</f>
        <v>0</v>
      </c>
      <c r="H86" s="125">
        <f>G86/D86</f>
        <v>0</v>
      </c>
      <c r="I86" s="124">
        <f>SUM(I87:I91)</f>
        <v>2432.92</v>
      </c>
      <c r="J86" s="127" t="s">
        <v>93</v>
      </c>
      <c r="K86" s="18"/>
      <c r="L86" s="63"/>
      <c r="M86" s="63"/>
    </row>
    <row r="87" spans="1:13" s="62" customFormat="1" x14ac:dyDescent="0.25">
      <c r="A87" s="126"/>
      <c r="B87" s="116" t="s">
        <v>4</v>
      </c>
      <c r="C87" s="35"/>
      <c r="D87" s="121"/>
      <c r="E87" s="35"/>
      <c r="F87" s="37"/>
      <c r="G87" s="35"/>
      <c r="H87" s="37"/>
      <c r="I87" s="35"/>
      <c r="J87" s="117"/>
      <c r="K87" s="18"/>
      <c r="L87" s="59"/>
      <c r="M87" s="60"/>
    </row>
    <row r="88" spans="1:13" s="62" customFormat="1" x14ac:dyDescent="0.25">
      <c r="A88" s="126"/>
      <c r="B88" s="116" t="s">
        <v>52</v>
      </c>
      <c r="C88" s="35">
        <v>0</v>
      </c>
      <c r="D88" s="35">
        <v>2165.3000000000002</v>
      </c>
      <c r="E88" s="35">
        <v>0</v>
      </c>
      <c r="F88" s="37">
        <f>E88/D88</f>
        <v>0</v>
      </c>
      <c r="G88" s="35">
        <v>0</v>
      </c>
      <c r="H88" s="37">
        <f>G88/D88</f>
        <v>0</v>
      </c>
      <c r="I88" s="35">
        <v>2165.3000000000002</v>
      </c>
      <c r="J88" s="117"/>
      <c r="K88" s="18"/>
      <c r="L88" s="59"/>
      <c r="M88" s="60"/>
    </row>
    <row r="89" spans="1:13" s="62" customFormat="1" x14ac:dyDescent="0.25">
      <c r="A89" s="126"/>
      <c r="B89" s="116" t="s">
        <v>38</v>
      </c>
      <c r="C89" s="35">
        <v>267.62</v>
      </c>
      <c r="D89" s="35">
        <v>267.62</v>
      </c>
      <c r="E89" s="35">
        <v>0</v>
      </c>
      <c r="F89" s="37">
        <v>0</v>
      </c>
      <c r="G89" s="35">
        <v>0</v>
      </c>
      <c r="H89" s="37"/>
      <c r="I89" s="35">
        <v>267.62</v>
      </c>
      <c r="J89" s="117"/>
      <c r="K89" s="18"/>
      <c r="L89" s="59"/>
      <c r="M89" s="60"/>
    </row>
    <row r="90" spans="1:13" s="62" customFormat="1" x14ac:dyDescent="0.25">
      <c r="A90" s="126"/>
      <c r="B90" s="116" t="s">
        <v>13</v>
      </c>
      <c r="C90" s="35"/>
      <c r="D90" s="35"/>
      <c r="E90" s="35"/>
      <c r="F90" s="37"/>
      <c r="G90" s="35"/>
      <c r="H90" s="37"/>
      <c r="I90" s="35"/>
      <c r="J90" s="117"/>
      <c r="K90" s="18"/>
      <c r="L90" s="59"/>
      <c r="M90" s="60"/>
    </row>
    <row r="91" spans="1:13" s="62" customFormat="1" x14ac:dyDescent="0.25">
      <c r="A91" s="126"/>
      <c r="B91" s="116" t="s">
        <v>5</v>
      </c>
      <c r="C91" s="35"/>
      <c r="D91" s="121"/>
      <c r="E91" s="35"/>
      <c r="F91" s="37"/>
      <c r="G91" s="35"/>
      <c r="H91" s="37"/>
      <c r="I91" s="35"/>
      <c r="J91" s="117"/>
      <c r="K91" s="18"/>
      <c r="L91" s="59"/>
      <c r="M91" s="60"/>
    </row>
    <row r="92" spans="1:13" s="64" customFormat="1" ht="64.5" customHeight="1" x14ac:dyDescent="0.25">
      <c r="A92" s="128" t="s">
        <v>60</v>
      </c>
      <c r="B92" s="129" t="s">
        <v>85</v>
      </c>
      <c r="C92" s="130">
        <f>SUM(C93:C97)</f>
        <v>201114.42</v>
      </c>
      <c r="D92" s="130">
        <f>SUM(D93:D97)</f>
        <v>201114.42</v>
      </c>
      <c r="E92" s="130">
        <f>SUM(E93:E97)</f>
        <v>102413.6</v>
      </c>
      <c r="F92" s="131">
        <f>E92/D92</f>
        <v>0.50919999999999999</v>
      </c>
      <c r="G92" s="130">
        <f>SUM(G93:G97)</f>
        <v>102413.6</v>
      </c>
      <c r="H92" s="131">
        <f>G92/D92</f>
        <v>0.50919999999999999</v>
      </c>
      <c r="I92" s="130">
        <f>SUM(I93:I97)</f>
        <v>201114.42</v>
      </c>
      <c r="J92" s="172"/>
      <c r="K92" s="18"/>
      <c r="L92" s="63"/>
      <c r="M92" s="60"/>
    </row>
    <row r="93" spans="1:13" s="62" customFormat="1" ht="30.75" customHeight="1" x14ac:dyDescent="0.25">
      <c r="A93" s="126"/>
      <c r="B93" s="116" t="s">
        <v>4</v>
      </c>
      <c r="C93" s="35">
        <f>C99</f>
        <v>0</v>
      </c>
      <c r="D93" s="35">
        <f>D99</f>
        <v>0</v>
      </c>
      <c r="E93" s="35">
        <f>E99</f>
        <v>0</v>
      </c>
      <c r="F93" s="37"/>
      <c r="G93" s="35"/>
      <c r="H93" s="37"/>
      <c r="I93" s="35"/>
      <c r="J93" s="172"/>
      <c r="K93" s="18"/>
      <c r="L93" s="59"/>
      <c r="M93" s="60"/>
    </row>
    <row r="94" spans="1:13" s="62" customFormat="1" ht="30.75" customHeight="1" x14ac:dyDescent="0.25">
      <c r="A94" s="126"/>
      <c r="B94" s="116" t="s">
        <v>52</v>
      </c>
      <c r="C94" s="35">
        <f t="shared" ref="C94:I97" si="32">C100</f>
        <v>150835.79999999999</v>
      </c>
      <c r="D94" s="35">
        <f t="shared" si="32"/>
        <v>150835.79999999999</v>
      </c>
      <c r="E94" s="35">
        <f t="shared" si="32"/>
        <v>65063.05</v>
      </c>
      <c r="F94" s="37">
        <f>E94/D94</f>
        <v>0.43140000000000001</v>
      </c>
      <c r="G94" s="35">
        <f t="shared" si="32"/>
        <v>65063.05</v>
      </c>
      <c r="H94" s="37">
        <f>G94/D94</f>
        <v>0.43140000000000001</v>
      </c>
      <c r="I94" s="35">
        <f t="shared" si="32"/>
        <v>150835.79999999999</v>
      </c>
      <c r="J94" s="172"/>
      <c r="K94" s="18"/>
      <c r="L94" s="59"/>
      <c r="M94" s="60"/>
    </row>
    <row r="95" spans="1:13" s="62" customFormat="1" ht="30.75" customHeight="1" x14ac:dyDescent="0.25">
      <c r="A95" s="126"/>
      <c r="B95" s="116" t="s">
        <v>38</v>
      </c>
      <c r="C95" s="35">
        <f t="shared" si="32"/>
        <v>50278.62</v>
      </c>
      <c r="D95" s="35">
        <f t="shared" si="32"/>
        <v>50278.62</v>
      </c>
      <c r="E95" s="35">
        <f t="shared" si="32"/>
        <v>37350.550000000003</v>
      </c>
      <c r="F95" s="37">
        <f>E95/D95</f>
        <v>0.7429</v>
      </c>
      <c r="G95" s="35">
        <f t="shared" si="32"/>
        <v>37350.550000000003</v>
      </c>
      <c r="H95" s="37">
        <f>G95/D95</f>
        <v>0.7429</v>
      </c>
      <c r="I95" s="35">
        <f t="shared" si="32"/>
        <v>50278.62</v>
      </c>
      <c r="J95" s="172"/>
      <c r="K95" s="18"/>
      <c r="L95" s="59"/>
      <c r="M95" s="60"/>
    </row>
    <row r="96" spans="1:13" s="62" customFormat="1" ht="30.75" customHeight="1" x14ac:dyDescent="0.25">
      <c r="A96" s="126"/>
      <c r="B96" s="116" t="s">
        <v>13</v>
      </c>
      <c r="C96" s="35">
        <f t="shared" si="32"/>
        <v>0</v>
      </c>
      <c r="D96" s="35">
        <f t="shared" si="32"/>
        <v>0</v>
      </c>
      <c r="E96" s="35">
        <f>E102</f>
        <v>0</v>
      </c>
      <c r="F96" s="37"/>
      <c r="G96" s="35">
        <f>G102</f>
        <v>0</v>
      </c>
      <c r="H96" s="37"/>
      <c r="I96" s="35">
        <f t="shared" ref="I96" si="33">I102</f>
        <v>0</v>
      </c>
      <c r="J96" s="172"/>
      <c r="K96" s="18"/>
      <c r="L96" s="59"/>
      <c r="M96" s="60"/>
    </row>
    <row r="97" spans="1:13" s="62" customFormat="1" ht="30.75" customHeight="1" x14ac:dyDescent="0.25">
      <c r="A97" s="126"/>
      <c r="B97" s="116" t="s">
        <v>5</v>
      </c>
      <c r="C97" s="35">
        <f t="shared" si="32"/>
        <v>0</v>
      </c>
      <c r="D97" s="35">
        <f t="shared" si="32"/>
        <v>0</v>
      </c>
      <c r="E97" s="35">
        <f>E103</f>
        <v>0</v>
      </c>
      <c r="F97" s="37"/>
      <c r="G97" s="35"/>
      <c r="H97" s="37"/>
      <c r="I97" s="35"/>
      <c r="J97" s="172"/>
      <c r="K97" s="18"/>
      <c r="L97" s="59"/>
      <c r="M97" s="60"/>
    </row>
    <row r="98" spans="1:13" s="61" customFormat="1" ht="32.25" customHeight="1" x14ac:dyDescent="0.25">
      <c r="A98" s="126" t="s">
        <v>69</v>
      </c>
      <c r="B98" s="132" t="s">
        <v>56</v>
      </c>
      <c r="C98" s="124">
        <f>SUM(C99:C103)</f>
        <v>201114.42</v>
      </c>
      <c r="D98" s="124">
        <f>SUM(D99:D103)</f>
        <v>201114.42</v>
      </c>
      <c r="E98" s="124">
        <f>SUM(E99:E103)</f>
        <v>102413.6</v>
      </c>
      <c r="F98" s="125">
        <f>E98/D98</f>
        <v>0.50919999999999999</v>
      </c>
      <c r="G98" s="124">
        <f>SUM(G99:G103)</f>
        <v>102413.6</v>
      </c>
      <c r="H98" s="125">
        <f>G98/D98</f>
        <v>0.50919999999999999</v>
      </c>
      <c r="I98" s="124">
        <f>SUM(I99:I103)</f>
        <v>201114.42</v>
      </c>
      <c r="J98" s="178" t="s">
        <v>97</v>
      </c>
      <c r="K98" s="18"/>
      <c r="L98" s="63"/>
      <c r="M98" s="60"/>
    </row>
    <row r="99" spans="1:13" s="62" customFormat="1" ht="32.25" customHeight="1" x14ac:dyDescent="0.25">
      <c r="A99" s="126"/>
      <c r="B99" s="116" t="s">
        <v>4</v>
      </c>
      <c r="C99" s="35"/>
      <c r="D99" s="121"/>
      <c r="E99" s="35"/>
      <c r="F99" s="37"/>
      <c r="G99" s="35"/>
      <c r="H99" s="37"/>
      <c r="I99" s="35"/>
      <c r="J99" s="178"/>
      <c r="K99" s="18"/>
      <c r="L99" s="59"/>
      <c r="M99" s="60"/>
    </row>
    <row r="100" spans="1:13" s="62" customFormat="1" ht="32.25" customHeight="1" x14ac:dyDescent="0.25">
      <c r="A100" s="126"/>
      <c r="B100" s="116" t="s">
        <v>52</v>
      </c>
      <c r="C100" s="35">
        <v>150835.79999999999</v>
      </c>
      <c r="D100" s="35">
        <v>150835.79999999999</v>
      </c>
      <c r="E100" s="35">
        <v>65063.05</v>
      </c>
      <c r="F100" s="37">
        <f>E100/D100</f>
        <v>0.43140000000000001</v>
      </c>
      <c r="G100" s="35">
        <v>65063.05</v>
      </c>
      <c r="H100" s="37">
        <f>G100/D100</f>
        <v>0.43140000000000001</v>
      </c>
      <c r="I100" s="35">
        <v>150835.79999999999</v>
      </c>
      <c r="J100" s="178"/>
      <c r="K100" s="18"/>
      <c r="L100" s="59"/>
      <c r="M100" s="60"/>
    </row>
    <row r="101" spans="1:13" s="62" customFormat="1" ht="32.25" customHeight="1" x14ac:dyDescent="0.25">
      <c r="A101" s="126"/>
      <c r="B101" s="116" t="s">
        <v>38</v>
      </c>
      <c r="C101" s="35">
        <v>50278.62</v>
      </c>
      <c r="D101" s="35">
        <v>50278.62</v>
      </c>
      <c r="E101" s="35">
        <v>37350.550000000003</v>
      </c>
      <c r="F101" s="37">
        <f>E101/D101</f>
        <v>0.7429</v>
      </c>
      <c r="G101" s="35">
        <v>37350.550000000003</v>
      </c>
      <c r="H101" s="37">
        <f>G101/D101</f>
        <v>0.7429</v>
      </c>
      <c r="I101" s="35">
        <v>50278.62</v>
      </c>
      <c r="J101" s="178"/>
      <c r="K101" s="18"/>
      <c r="L101" s="59"/>
      <c r="M101" s="60"/>
    </row>
    <row r="102" spans="1:13" s="62" customFormat="1" ht="32.25" customHeight="1" x14ac:dyDescent="0.25">
      <c r="A102" s="126"/>
      <c r="B102" s="116" t="s">
        <v>13</v>
      </c>
      <c r="C102" s="35">
        <v>0</v>
      </c>
      <c r="D102" s="35">
        <v>0</v>
      </c>
      <c r="E102" s="35"/>
      <c r="F102" s="37"/>
      <c r="G102" s="35"/>
      <c r="H102" s="37">
        <v>0</v>
      </c>
      <c r="I102" s="35"/>
      <c r="J102" s="178"/>
      <c r="K102" s="18"/>
      <c r="L102" s="59"/>
      <c r="M102" s="60"/>
    </row>
    <row r="103" spans="1:13" s="62" customFormat="1" ht="32.25" customHeight="1" x14ac:dyDescent="0.25">
      <c r="A103" s="133"/>
      <c r="B103" s="116" t="s">
        <v>5</v>
      </c>
      <c r="C103" s="35"/>
      <c r="D103" s="121"/>
      <c r="E103" s="35"/>
      <c r="F103" s="37"/>
      <c r="G103" s="35"/>
      <c r="H103" s="37"/>
      <c r="I103" s="134"/>
      <c r="J103" s="178"/>
      <c r="K103" s="18"/>
      <c r="L103" s="59"/>
      <c r="M103" s="60"/>
    </row>
    <row r="104" spans="1:13" s="70" customFormat="1" ht="65.25" customHeight="1" x14ac:dyDescent="0.25">
      <c r="A104" s="160" t="s">
        <v>44</v>
      </c>
      <c r="B104" s="161" t="s">
        <v>86</v>
      </c>
      <c r="C104" s="162">
        <f>SUM(C105:C109)</f>
        <v>15455.25</v>
      </c>
      <c r="D104" s="162">
        <f t="shared" ref="D104" si="34">SUM(D105:D109)</f>
        <v>16519.34</v>
      </c>
      <c r="E104" s="162">
        <f>SUM(E105:E109)</f>
        <v>0</v>
      </c>
      <c r="F104" s="163">
        <f t="shared" ref="F104:F113" si="35">E104/D104</f>
        <v>0</v>
      </c>
      <c r="G104" s="130">
        <f>SUM(G105:G109)</f>
        <v>0</v>
      </c>
      <c r="H104" s="163">
        <f t="shared" ref="H104:H113" si="36">G104/D104</f>
        <v>0</v>
      </c>
      <c r="I104" s="162">
        <f>SUM(I105:I109)</f>
        <v>15799.63</v>
      </c>
      <c r="J104" s="175"/>
      <c r="K104" s="65"/>
      <c r="L104" s="65"/>
      <c r="M104" s="66"/>
    </row>
    <row r="105" spans="1:13" s="68" customFormat="1" x14ac:dyDescent="0.25">
      <c r="A105" s="164"/>
      <c r="B105" s="152" t="s">
        <v>4</v>
      </c>
      <c r="C105" s="93">
        <f>C129+C111+C117+C123+C135</f>
        <v>10198.4</v>
      </c>
      <c r="D105" s="93">
        <f t="shared" ref="D105" si="37">D129+D111+D117+D123+D135</f>
        <v>11670.94</v>
      </c>
      <c r="E105" s="93">
        <f>E111+E117+E123+E129+E135</f>
        <v>0</v>
      </c>
      <c r="F105" s="94">
        <f t="shared" si="35"/>
        <v>0</v>
      </c>
      <c r="G105" s="35">
        <f>G129+G111+G117+G123+G135</f>
        <v>0</v>
      </c>
      <c r="H105" s="94">
        <f t="shared" si="36"/>
        <v>0</v>
      </c>
      <c r="I105" s="93">
        <f>I111+I117+I123+I129+I135</f>
        <v>11650.58</v>
      </c>
      <c r="J105" s="175"/>
      <c r="K105" s="65"/>
      <c r="L105" s="65"/>
      <c r="M105" s="66"/>
    </row>
    <row r="106" spans="1:13" s="68" customFormat="1" x14ac:dyDescent="0.25">
      <c r="A106" s="164"/>
      <c r="B106" s="152" t="s">
        <v>37</v>
      </c>
      <c r="C106" s="93">
        <f>C130+C112+C118+C124+C136</f>
        <v>4983.6000000000004</v>
      </c>
      <c r="D106" s="93">
        <f t="shared" ref="C106:E109" si="38">D130+D112+D118+D124+D136</f>
        <v>4626.4399999999996</v>
      </c>
      <c r="E106" s="93">
        <f>E112++E118+E124+E130+E136</f>
        <v>0</v>
      </c>
      <c r="F106" s="94">
        <f t="shared" si="35"/>
        <v>0</v>
      </c>
      <c r="G106" s="35">
        <f>G130+G112+G118+G124+G136</f>
        <v>0</v>
      </c>
      <c r="H106" s="94">
        <f t="shared" si="36"/>
        <v>0</v>
      </c>
      <c r="I106" s="93">
        <f>I112+I118+I124+I130+I136</f>
        <v>3927.09</v>
      </c>
      <c r="J106" s="175"/>
      <c r="K106" s="65"/>
      <c r="L106" s="65"/>
      <c r="M106" s="66"/>
    </row>
    <row r="107" spans="1:13" s="68" customFormat="1" x14ac:dyDescent="0.25">
      <c r="A107" s="164"/>
      <c r="B107" s="152" t="s">
        <v>38</v>
      </c>
      <c r="C107" s="93">
        <f t="shared" si="38"/>
        <v>273.25</v>
      </c>
      <c r="D107" s="93">
        <f t="shared" si="38"/>
        <v>221.96</v>
      </c>
      <c r="E107" s="93">
        <f>E131+E113+E119+E125+E137</f>
        <v>0</v>
      </c>
      <c r="F107" s="94">
        <f t="shared" si="35"/>
        <v>0</v>
      </c>
      <c r="G107" s="35">
        <f>G131+G113+G119+G125+G137</f>
        <v>0</v>
      </c>
      <c r="H107" s="94">
        <f t="shared" si="36"/>
        <v>0</v>
      </c>
      <c r="I107" s="93">
        <f>I113+I119+I125+I131+I137</f>
        <v>221.96</v>
      </c>
      <c r="J107" s="175"/>
      <c r="K107" s="65"/>
      <c r="L107" s="65"/>
      <c r="M107" s="66"/>
    </row>
    <row r="108" spans="1:13" s="68" customFormat="1" x14ac:dyDescent="0.25">
      <c r="A108" s="164"/>
      <c r="B108" s="152" t="s">
        <v>13</v>
      </c>
      <c r="C108" s="93">
        <f t="shared" si="38"/>
        <v>0</v>
      </c>
      <c r="D108" s="93">
        <f t="shared" si="38"/>
        <v>0</v>
      </c>
      <c r="E108" s="93">
        <f t="shared" si="38"/>
        <v>0</v>
      </c>
      <c r="F108" s="94"/>
      <c r="G108" s="35"/>
      <c r="H108" s="94"/>
      <c r="I108" s="93"/>
      <c r="J108" s="175"/>
      <c r="K108" s="65"/>
      <c r="L108" s="65"/>
      <c r="M108" s="66"/>
    </row>
    <row r="109" spans="1:13" s="68" customFormat="1" collapsed="1" x14ac:dyDescent="0.25">
      <c r="A109" s="164"/>
      <c r="B109" s="152" t="s">
        <v>5</v>
      </c>
      <c r="C109" s="93">
        <f t="shared" si="38"/>
        <v>0</v>
      </c>
      <c r="D109" s="93">
        <f t="shared" si="38"/>
        <v>0</v>
      </c>
      <c r="E109" s="93">
        <f t="shared" si="38"/>
        <v>0</v>
      </c>
      <c r="F109" s="94"/>
      <c r="G109" s="35"/>
      <c r="H109" s="94"/>
      <c r="I109" s="93"/>
      <c r="J109" s="175"/>
      <c r="K109" s="65"/>
      <c r="L109" s="65"/>
      <c r="M109" s="66"/>
    </row>
    <row r="110" spans="1:13" s="69" customFormat="1" ht="45" customHeight="1" x14ac:dyDescent="0.25">
      <c r="A110" s="154" t="s">
        <v>45</v>
      </c>
      <c r="B110" s="155" t="s">
        <v>39</v>
      </c>
      <c r="C110" s="156">
        <f t="shared" ref="C110:E110" si="39">SUM(C111:C115)</f>
        <v>5471.55</v>
      </c>
      <c r="D110" s="156">
        <f t="shared" si="39"/>
        <v>4439.24</v>
      </c>
      <c r="E110" s="156">
        <f t="shared" si="39"/>
        <v>0</v>
      </c>
      <c r="F110" s="157">
        <f>E110/D110</f>
        <v>0</v>
      </c>
      <c r="G110" s="124">
        <f>SUM(G111:G115)</f>
        <v>0</v>
      </c>
      <c r="H110" s="157">
        <f t="shared" si="36"/>
        <v>0</v>
      </c>
      <c r="I110" s="156">
        <f>I111+I112+I113</f>
        <v>4439.24</v>
      </c>
      <c r="J110" s="171" t="s">
        <v>113</v>
      </c>
      <c r="K110" s="18"/>
      <c r="L110" s="65"/>
      <c r="M110" s="66"/>
    </row>
    <row r="111" spans="1:13" s="68" customFormat="1" ht="39" customHeight="1" x14ac:dyDescent="0.25">
      <c r="A111" s="154"/>
      <c r="B111" s="152" t="s">
        <v>54</v>
      </c>
      <c r="C111" s="93">
        <v>706.1</v>
      </c>
      <c r="D111" s="93">
        <v>572.84</v>
      </c>
      <c r="E111" s="93"/>
      <c r="F111" s="157">
        <f>E111/D111</f>
        <v>0</v>
      </c>
      <c r="G111" s="35"/>
      <c r="H111" s="157">
        <f>G111/D111</f>
        <v>0</v>
      </c>
      <c r="I111" s="159">
        <v>572.84</v>
      </c>
      <c r="J111" s="171"/>
      <c r="K111" s="18"/>
      <c r="L111" s="65"/>
      <c r="M111" s="66"/>
    </row>
    <row r="112" spans="1:13" s="68" customFormat="1" ht="39" customHeight="1" x14ac:dyDescent="0.25">
      <c r="A112" s="154"/>
      <c r="B112" s="152" t="s">
        <v>52</v>
      </c>
      <c r="C112" s="93">
        <v>4492.2</v>
      </c>
      <c r="D112" s="93">
        <v>3644.44</v>
      </c>
      <c r="E112" s="93"/>
      <c r="F112" s="157">
        <f>E112/D112</f>
        <v>0</v>
      </c>
      <c r="G112" s="35"/>
      <c r="H112" s="157">
        <f>G112/D112</f>
        <v>0</v>
      </c>
      <c r="I112" s="159">
        <v>3644.44</v>
      </c>
      <c r="J112" s="171"/>
      <c r="K112" s="18"/>
      <c r="L112" s="65"/>
      <c r="M112" s="66"/>
    </row>
    <row r="113" spans="1:13" s="68" customFormat="1" ht="39" customHeight="1" x14ac:dyDescent="0.25">
      <c r="A113" s="154"/>
      <c r="B113" s="152" t="s">
        <v>38</v>
      </c>
      <c r="C113" s="93">
        <v>273.25</v>
      </c>
      <c r="D113" s="93">
        <v>221.96</v>
      </c>
      <c r="E113" s="93"/>
      <c r="F113" s="94">
        <f t="shared" si="35"/>
        <v>0</v>
      </c>
      <c r="G113" s="93"/>
      <c r="H113" s="157">
        <f t="shared" si="36"/>
        <v>0</v>
      </c>
      <c r="I113" s="159">
        <v>221.96</v>
      </c>
      <c r="J113" s="171"/>
      <c r="K113" s="18"/>
      <c r="L113" s="65"/>
      <c r="M113" s="66"/>
    </row>
    <row r="114" spans="1:13" s="68" customFormat="1" ht="22.5" customHeight="1" x14ac:dyDescent="0.25">
      <c r="A114" s="154"/>
      <c r="B114" s="152" t="s">
        <v>13</v>
      </c>
      <c r="C114" s="93"/>
      <c r="D114" s="147"/>
      <c r="E114" s="93"/>
      <c r="F114" s="94"/>
      <c r="G114" s="35"/>
      <c r="H114" s="94"/>
      <c r="I114" s="158"/>
      <c r="J114" s="171"/>
      <c r="K114" s="18"/>
      <c r="L114" s="65"/>
      <c r="M114" s="66"/>
    </row>
    <row r="115" spans="1:13" s="68" customFormat="1" ht="22.5" customHeight="1" collapsed="1" x14ac:dyDescent="0.25">
      <c r="A115" s="154"/>
      <c r="B115" s="152" t="s">
        <v>5</v>
      </c>
      <c r="C115" s="93"/>
      <c r="D115" s="147"/>
      <c r="E115" s="93"/>
      <c r="F115" s="94"/>
      <c r="G115" s="35"/>
      <c r="H115" s="94"/>
      <c r="I115" s="158"/>
      <c r="J115" s="171"/>
      <c r="K115" s="18"/>
      <c r="L115" s="65"/>
      <c r="M115" s="66"/>
    </row>
    <row r="116" spans="1:13" s="69" customFormat="1" ht="146.25" customHeight="1" x14ac:dyDescent="0.25">
      <c r="A116" s="154" t="s">
        <v>46</v>
      </c>
      <c r="B116" s="155" t="s">
        <v>40</v>
      </c>
      <c r="C116" s="156">
        <f t="shared" ref="C116:E116" si="40">SUM(C117:C121)</f>
        <v>13.1</v>
      </c>
      <c r="D116" s="156">
        <f t="shared" si="40"/>
        <v>13.1</v>
      </c>
      <c r="E116" s="156">
        <f t="shared" si="40"/>
        <v>0</v>
      </c>
      <c r="F116" s="157">
        <f t="shared" ref="F116:F140" si="41">E116/D116</f>
        <v>0</v>
      </c>
      <c r="G116" s="124">
        <f>G118</f>
        <v>0</v>
      </c>
      <c r="H116" s="157">
        <f t="shared" ref="H116:H140" si="42">G116/D116</f>
        <v>0</v>
      </c>
      <c r="I116" s="159">
        <f>I118</f>
        <v>13.1</v>
      </c>
      <c r="J116" s="110" t="s">
        <v>70</v>
      </c>
      <c r="K116" s="18"/>
      <c r="L116" s="65"/>
      <c r="M116" s="66"/>
    </row>
    <row r="117" spans="1:13" s="68" customFormat="1" x14ac:dyDescent="0.25">
      <c r="A117" s="154"/>
      <c r="B117" s="152" t="s">
        <v>4</v>
      </c>
      <c r="C117" s="93"/>
      <c r="D117" s="93"/>
      <c r="E117" s="93"/>
      <c r="F117" s="94"/>
      <c r="G117" s="35"/>
      <c r="H117" s="94"/>
      <c r="I117" s="158"/>
      <c r="J117" s="111"/>
      <c r="K117" s="18"/>
      <c r="L117" s="65"/>
      <c r="M117" s="66"/>
    </row>
    <row r="118" spans="1:13" s="68" customFormat="1" x14ac:dyDescent="0.25">
      <c r="A118" s="154"/>
      <c r="B118" s="152" t="s">
        <v>37</v>
      </c>
      <c r="C118" s="93">
        <v>13.1</v>
      </c>
      <c r="D118" s="93">
        <v>13.1</v>
      </c>
      <c r="E118" s="93"/>
      <c r="F118" s="94">
        <f t="shared" si="41"/>
        <v>0</v>
      </c>
      <c r="G118" s="35"/>
      <c r="H118" s="94">
        <f t="shared" si="42"/>
        <v>0</v>
      </c>
      <c r="I118" s="159">
        <v>13.1</v>
      </c>
      <c r="J118" s="111"/>
      <c r="K118" s="18"/>
      <c r="L118" s="65"/>
      <c r="M118" s="66"/>
    </row>
    <row r="119" spans="1:13" s="68" customFormat="1" x14ac:dyDescent="0.25">
      <c r="A119" s="154"/>
      <c r="B119" s="152" t="s">
        <v>38</v>
      </c>
      <c r="C119" s="93"/>
      <c r="D119" s="93"/>
      <c r="E119" s="93"/>
      <c r="F119" s="94"/>
      <c r="G119" s="35"/>
      <c r="H119" s="94"/>
      <c r="I119" s="158"/>
      <c r="J119" s="111"/>
      <c r="K119" s="18"/>
      <c r="L119" s="65"/>
      <c r="M119" s="66"/>
    </row>
    <row r="120" spans="1:13" s="68" customFormat="1" x14ac:dyDescent="0.25">
      <c r="A120" s="154"/>
      <c r="B120" s="152" t="s">
        <v>13</v>
      </c>
      <c r="C120" s="93"/>
      <c r="D120" s="93"/>
      <c r="E120" s="93"/>
      <c r="F120" s="94"/>
      <c r="G120" s="35"/>
      <c r="H120" s="94"/>
      <c r="I120" s="158"/>
      <c r="J120" s="111"/>
      <c r="K120" s="18"/>
      <c r="L120" s="65"/>
      <c r="M120" s="66"/>
    </row>
    <row r="121" spans="1:13" s="68" customFormat="1" collapsed="1" x14ac:dyDescent="0.25">
      <c r="A121" s="154"/>
      <c r="B121" s="152" t="s">
        <v>5</v>
      </c>
      <c r="C121" s="93"/>
      <c r="D121" s="93"/>
      <c r="E121" s="93"/>
      <c r="F121" s="94"/>
      <c r="G121" s="35"/>
      <c r="H121" s="94"/>
      <c r="I121" s="158"/>
      <c r="J121" s="111"/>
      <c r="K121" s="18"/>
      <c r="L121" s="65"/>
      <c r="M121" s="66"/>
    </row>
    <row r="122" spans="1:13" s="54" customFormat="1" ht="84.75" customHeight="1" outlineLevel="1" x14ac:dyDescent="0.25">
      <c r="A122" s="154" t="s">
        <v>47</v>
      </c>
      <c r="B122" s="155" t="s">
        <v>87</v>
      </c>
      <c r="C122" s="156">
        <f>SUM(C123:C127)</f>
        <v>7927.2</v>
      </c>
      <c r="D122" s="156">
        <f t="shared" ref="D122:E122" si="43">SUM(D123:D127)</f>
        <v>7927.2</v>
      </c>
      <c r="E122" s="156">
        <f t="shared" si="43"/>
        <v>0</v>
      </c>
      <c r="F122" s="157">
        <f t="shared" si="41"/>
        <v>0</v>
      </c>
      <c r="G122" s="124">
        <f>SUM(G123:G127)</f>
        <v>0</v>
      </c>
      <c r="H122" s="157">
        <f t="shared" si="42"/>
        <v>0</v>
      </c>
      <c r="I122" s="93">
        <f>I123</f>
        <v>7927.2</v>
      </c>
      <c r="J122" s="171" t="s">
        <v>90</v>
      </c>
      <c r="K122" s="18"/>
      <c r="L122" s="39"/>
      <c r="M122" s="40"/>
    </row>
    <row r="123" spans="1:13" s="53" customFormat="1" outlineLevel="1" x14ac:dyDescent="0.25">
      <c r="A123" s="154"/>
      <c r="B123" s="152" t="s">
        <v>4</v>
      </c>
      <c r="C123" s="93">
        <f>D123</f>
        <v>7927.2</v>
      </c>
      <c r="D123" s="93">
        <f>7134.5+792.7</f>
        <v>7927.2</v>
      </c>
      <c r="E123" s="93"/>
      <c r="F123" s="94">
        <f t="shared" si="41"/>
        <v>0</v>
      </c>
      <c r="G123" s="35"/>
      <c r="H123" s="94">
        <f t="shared" si="42"/>
        <v>0</v>
      </c>
      <c r="I123" s="93">
        <f>7134.5+792.7</f>
        <v>7927.2</v>
      </c>
      <c r="J123" s="171"/>
      <c r="K123" s="18"/>
      <c r="L123" s="39"/>
      <c r="M123" s="40"/>
    </row>
    <row r="124" spans="1:13" s="53" customFormat="1" outlineLevel="1" x14ac:dyDescent="0.25">
      <c r="A124" s="154"/>
      <c r="B124" s="152" t="s">
        <v>37</v>
      </c>
      <c r="C124" s="93"/>
      <c r="D124" s="93"/>
      <c r="E124" s="93"/>
      <c r="F124" s="94"/>
      <c r="G124" s="35"/>
      <c r="H124" s="94"/>
      <c r="I124" s="158"/>
      <c r="J124" s="171"/>
      <c r="K124" s="18"/>
      <c r="L124" s="39"/>
      <c r="M124" s="40"/>
    </row>
    <row r="125" spans="1:13" s="53" customFormat="1" outlineLevel="1" x14ac:dyDescent="0.25">
      <c r="A125" s="154"/>
      <c r="B125" s="152" t="s">
        <v>38</v>
      </c>
      <c r="C125" s="93"/>
      <c r="D125" s="93"/>
      <c r="E125" s="93"/>
      <c r="F125" s="94"/>
      <c r="G125" s="35"/>
      <c r="H125" s="94"/>
      <c r="I125" s="158"/>
      <c r="J125" s="171"/>
      <c r="K125" s="18"/>
      <c r="L125" s="39"/>
      <c r="M125" s="40"/>
    </row>
    <row r="126" spans="1:13" s="53" customFormat="1" outlineLevel="1" x14ac:dyDescent="0.25">
      <c r="A126" s="154"/>
      <c r="B126" s="152" t="s">
        <v>13</v>
      </c>
      <c r="C126" s="93"/>
      <c r="D126" s="147"/>
      <c r="E126" s="93"/>
      <c r="F126" s="94"/>
      <c r="G126" s="35"/>
      <c r="H126" s="94"/>
      <c r="I126" s="158"/>
      <c r="J126" s="171"/>
      <c r="K126" s="18"/>
      <c r="L126" s="39"/>
      <c r="M126" s="40"/>
    </row>
    <row r="127" spans="1:13" s="53" customFormat="1" outlineLevel="1" collapsed="1" x14ac:dyDescent="0.25">
      <c r="A127" s="154"/>
      <c r="B127" s="152" t="s">
        <v>5</v>
      </c>
      <c r="C127" s="93"/>
      <c r="D127" s="147"/>
      <c r="E127" s="93"/>
      <c r="F127" s="94"/>
      <c r="G127" s="35"/>
      <c r="H127" s="94"/>
      <c r="I127" s="158"/>
      <c r="J127" s="171"/>
      <c r="K127" s="18"/>
      <c r="L127" s="39"/>
      <c r="M127" s="40"/>
    </row>
    <row r="128" spans="1:13" s="61" customFormat="1" ht="40.5" x14ac:dyDescent="0.25">
      <c r="A128" s="133" t="s">
        <v>48</v>
      </c>
      <c r="B128" s="132" t="s">
        <v>41</v>
      </c>
      <c r="C128" s="124">
        <f t="shared" ref="C128:D128" si="44">SUM(C129:C133)</f>
        <v>2043.4</v>
      </c>
      <c r="D128" s="124">
        <f t="shared" si="44"/>
        <v>4139.8</v>
      </c>
      <c r="E128" s="124"/>
      <c r="F128" s="125">
        <f t="shared" si="41"/>
        <v>0</v>
      </c>
      <c r="G128" s="124"/>
      <c r="H128" s="125">
        <f t="shared" si="42"/>
        <v>0</v>
      </c>
      <c r="I128" s="124">
        <f>SUM(I129:I133)</f>
        <v>3420.09</v>
      </c>
      <c r="J128" s="176" t="s">
        <v>99</v>
      </c>
      <c r="K128" s="18"/>
      <c r="L128" s="59"/>
      <c r="M128" s="60"/>
    </row>
    <row r="129" spans="1:13" s="62" customFormat="1" ht="49.5" customHeight="1" x14ac:dyDescent="0.25">
      <c r="A129" s="133"/>
      <c r="B129" s="116" t="s">
        <v>4</v>
      </c>
      <c r="C129" s="35">
        <v>1565.1</v>
      </c>
      <c r="D129" s="35">
        <v>3170.9</v>
      </c>
      <c r="E129" s="35"/>
      <c r="F129" s="37"/>
      <c r="G129" s="35"/>
      <c r="H129" s="37">
        <f t="shared" si="42"/>
        <v>0</v>
      </c>
      <c r="I129" s="35">
        <f>1565.1+1585.44</f>
        <v>3150.54</v>
      </c>
      <c r="J129" s="177"/>
      <c r="K129" s="18"/>
      <c r="L129" s="59"/>
      <c r="M129" s="60"/>
    </row>
    <row r="130" spans="1:13" s="62" customFormat="1" ht="49.5" customHeight="1" x14ac:dyDescent="0.25">
      <c r="A130" s="133"/>
      <c r="B130" s="116" t="s">
        <v>37</v>
      </c>
      <c r="C130" s="35">
        <v>478.3</v>
      </c>
      <c r="D130" s="35">
        <v>968.9</v>
      </c>
      <c r="E130" s="35"/>
      <c r="F130" s="37"/>
      <c r="G130" s="35"/>
      <c r="H130" s="37">
        <f t="shared" si="42"/>
        <v>0</v>
      </c>
      <c r="I130" s="35">
        <v>269.55</v>
      </c>
      <c r="J130" s="177"/>
      <c r="K130" s="18"/>
      <c r="L130" s="59"/>
      <c r="M130" s="60"/>
    </row>
    <row r="131" spans="1:13" s="62" customFormat="1" ht="49.5" customHeight="1" x14ac:dyDescent="0.25">
      <c r="A131" s="133"/>
      <c r="B131" s="116" t="s">
        <v>38</v>
      </c>
      <c r="C131" s="35"/>
      <c r="D131" s="35"/>
      <c r="E131" s="35"/>
      <c r="F131" s="37"/>
      <c r="G131" s="35"/>
      <c r="H131" s="37"/>
      <c r="I131" s="134"/>
      <c r="J131" s="177"/>
      <c r="K131" s="18"/>
      <c r="L131" s="59"/>
      <c r="M131" s="60"/>
    </row>
    <row r="132" spans="1:13" s="62" customFormat="1" ht="49.5" customHeight="1" x14ac:dyDescent="0.25">
      <c r="A132" s="133"/>
      <c r="B132" s="116" t="s">
        <v>13</v>
      </c>
      <c r="C132" s="35"/>
      <c r="D132" s="121"/>
      <c r="E132" s="35"/>
      <c r="F132" s="37"/>
      <c r="G132" s="35"/>
      <c r="H132" s="37"/>
      <c r="I132" s="134"/>
      <c r="J132" s="177"/>
      <c r="K132" s="18"/>
      <c r="L132" s="59"/>
      <c r="M132" s="60"/>
    </row>
    <row r="133" spans="1:13" s="62" customFormat="1" ht="49.5" customHeight="1" x14ac:dyDescent="0.25">
      <c r="A133" s="133"/>
      <c r="B133" s="116" t="s">
        <v>5</v>
      </c>
      <c r="C133" s="35"/>
      <c r="D133" s="121"/>
      <c r="E133" s="35"/>
      <c r="F133" s="37"/>
      <c r="G133" s="35"/>
      <c r="H133" s="37"/>
      <c r="I133" s="134"/>
      <c r="J133" s="177"/>
      <c r="K133" s="18"/>
      <c r="L133" s="59"/>
      <c r="M133" s="60"/>
    </row>
    <row r="134" spans="1:13" s="67" customFormat="1" ht="42" customHeight="1" x14ac:dyDescent="0.25">
      <c r="A134" s="154" t="s">
        <v>49</v>
      </c>
      <c r="B134" s="155" t="s">
        <v>55</v>
      </c>
      <c r="C134" s="156">
        <f t="shared" ref="C134:E134" si="45">SUM(C135:C139)</f>
        <v>0</v>
      </c>
      <c r="D134" s="156">
        <f t="shared" si="45"/>
        <v>0</v>
      </c>
      <c r="E134" s="156">
        <f t="shared" si="45"/>
        <v>0</v>
      </c>
      <c r="F134" s="37"/>
      <c r="G134" s="124">
        <f>SUM(G135:G139)</f>
        <v>0</v>
      </c>
      <c r="H134" s="157"/>
      <c r="I134" s="93">
        <f>I135</f>
        <v>0</v>
      </c>
      <c r="J134" s="174" t="s">
        <v>94</v>
      </c>
      <c r="K134" s="65"/>
      <c r="L134" s="65"/>
      <c r="M134" s="66"/>
    </row>
    <row r="135" spans="1:13" s="68" customFormat="1" x14ac:dyDescent="0.25">
      <c r="A135" s="154"/>
      <c r="B135" s="152" t="s">
        <v>4</v>
      </c>
      <c r="C135" s="93"/>
      <c r="D135" s="93"/>
      <c r="E135" s="93"/>
      <c r="F135" s="37"/>
      <c r="G135" s="35"/>
      <c r="H135" s="94"/>
      <c r="I135" s="93"/>
      <c r="J135" s="174"/>
      <c r="K135" s="65"/>
      <c r="L135" s="65"/>
      <c r="M135" s="66"/>
    </row>
    <row r="136" spans="1:13" s="68" customFormat="1" x14ac:dyDescent="0.25">
      <c r="A136" s="154"/>
      <c r="B136" s="152" t="s">
        <v>37</v>
      </c>
      <c r="C136" s="93"/>
      <c r="D136" s="93"/>
      <c r="E136" s="93"/>
      <c r="F136" s="37"/>
      <c r="G136" s="35"/>
      <c r="H136" s="94"/>
      <c r="I136" s="158"/>
      <c r="J136" s="174"/>
      <c r="K136" s="65"/>
      <c r="L136" s="65"/>
      <c r="M136" s="66"/>
    </row>
    <row r="137" spans="1:13" s="68" customFormat="1" x14ac:dyDescent="0.25">
      <c r="A137" s="154"/>
      <c r="B137" s="152" t="s">
        <v>38</v>
      </c>
      <c r="C137" s="93"/>
      <c r="D137" s="93"/>
      <c r="E137" s="93"/>
      <c r="F137" s="37"/>
      <c r="G137" s="35"/>
      <c r="H137" s="94"/>
      <c r="I137" s="158"/>
      <c r="J137" s="174"/>
      <c r="K137" s="65"/>
      <c r="L137" s="65"/>
      <c r="M137" s="66"/>
    </row>
    <row r="138" spans="1:13" s="68" customFormat="1" x14ac:dyDescent="0.25">
      <c r="A138" s="154"/>
      <c r="B138" s="152" t="s">
        <v>13</v>
      </c>
      <c r="C138" s="93"/>
      <c r="D138" s="147"/>
      <c r="E138" s="93"/>
      <c r="F138" s="94"/>
      <c r="G138" s="35"/>
      <c r="H138" s="94"/>
      <c r="I138" s="158"/>
      <c r="J138" s="174"/>
      <c r="K138" s="65"/>
      <c r="L138" s="65"/>
      <c r="M138" s="66"/>
    </row>
    <row r="139" spans="1:13" s="68" customFormat="1" x14ac:dyDescent="0.25">
      <c r="A139" s="154"/>
      <c r="B139" s="152" t="s">
        <v>5</v>
      </c>
      <c r="C139" s="93"/>
      <c r="D139" s="147"/>
      <c r="E139" s="93"/>
      <c r="F139" s="94"/>
      <c r="G139" s="35"/>
      <c r="H139" s="94"/>
      <c r="I139" s="158"/>
      <c r="J139" s="174"/>
      <c r="K139" s="65"/>
      <c r="L139" s="65"/>
      <c r="M139" s="66"/>
    </row>
    <row r="140" spans="1:13" s="51" customFormat="1" ht="409.5" customHeight="1" x14ac:dyDescent="0.25">
      <c r="A140" s="201" t="s">
        <v>20</v>
      </c>
      <c r="B140" s="188" t="s">
        <v>67</v>
      </c>
      <c r="C140" s="185">
        <f>SUM(C142:C146)</f>
        <v>237979.65</v>
      </c>
      <c r="D140" s="185">
        <f>SUM(D142:D146)</f>
        <v>246950.25</v>
      </c>
      <c r="E140" s="185">
        <f t="shared" ref="E140:G140" si="46">SUM(E142:E146)</f>
        <v>6342.27</v>
      </c>
      <c r="F140" s="184">
        <f t="shared" si="41"/>
        <v>2.5700000000000001E-2</v>
      </c>
      <c r="G140" s="185">
        <f t="shared" si="46"/>
        <v>1755.07</v>
      </c>
      <c r="H140" s="184">
        <f t="shared" si="42"/>
        <v>7.1000000000000004E-3</v>
      </c>
      <c r="I140" s="185">
        <f>I142+I143+I144+I145+I146</f>
        <v>246950.25</v>
      </c>
      <c r="J140" s="167" t="s">
        <v>102</v>
      </c>
      <c r="K140" s="18"/>
      <c r="L140" s="39"/>
      <c r="M140" s="40"/>
    </row>
    <row r="141" spans="1:13" s="51" customFormat="1" ht="291" customHeight="1" x14ac:dyDescent="0.25">
      <c r="A141" s="201"/>
      <c r="B141" s="188"/>
      <c r="C141" s="185"/>
      <c r="D141" s="185"/>
      <c r="E141" s="185"/>
      <c r="F141" s="184"/>
      <c r="G141" s="185"/>
      <c r="H141" s="184"/>
      <c r="I141" s="185"/>
      <c r="J141" s="168"/>
      <c r="K141" s="18"/>
      <c r="L141" s="39"/>
      <c r="M141" s="40"/>
    </row>
    <row r="142" spans="1:13" s="42" customFormat="1" ht="151.5" customHeight="1" x14ac:dyDescent="0.25">
      <c r="A142" s="201"/>
      <c r="B142" s="110" t="s">
        <v>4</v>
      </c>
      <c r="C142" s="35">
        <v>18110.400000000001</v>
      </c>
      <c r="D142" s="35">
        <v>18110.400000000001</v>
      </c>
      <c r="E142" s="35">
        <v>0</v>
      </c>
      <c r="F142" s="37">
        <f>E142/D142</f>
        <v>0</v>
      </c>
      <c r="G142" s="35">
        <v>0</v>
      </c>
      <c r="H142" s="78">
        <f>G142/D142</f>
        <v>0</v>
      </c>
      <c r="I142" s="35">
        <v>18110.400000000001</v>
      </c>
      <c r="J142" s="168"/>
      <c r="K142" s="18"/>
      <c r="L142" s="39"/>
      <c r="M142" s="40"/>
    </row>
    <row r="143" spans="1:13" s="55" customFormat="1" ht="129.75" customHeight="1" x14ac:dyDescent="0.25">
      <c r="A143" s="201"/>
      <c r="B143" s="116" t="s">
        <v>16</v>
      </c>
      <c r="C143" s="35">
        <v>71322.399999999994</v>
      </c>
      <c r="D143" s="35">
        <v>79892.100000000006</v>
      </c>
      <c r="E143" s="35">
        <v>4587.2</v>
      </c>
      <c r="F143" s="37">
        <f>E143/D143</f>
        <v>5.74E-2</v>
      </c>
      <c r="G143" s="35">
        <v>0</v>
      </c>
      <c r="H143" s="78">
        <f>G143/D143</f>
        <v>0</v>
      </c>
      <c r="I143" s="35">
        <v>79892.100000000006</v>
      </c>
      <c r="J143" s="168"/>
      <c r="K143" s="18"/>
      <c r="L143" s="44"/>
      <c r="M143" s="40"/>
    </row>
    <row r="144" spans="1:13" s="42" customFormat="1" ht="95.25" customHeight="1" x14ac:dyDescent="0.25">
      <c r="A144" s="201"/>
      <c r="B144" s="110" t="s">
        <v>11</v>
      </c>
      <c r="C144" s="93">
        <v>14624.89</v>
      </c>
      <c r="D144" s="93">
        <v>15025.79</v>
      </c>
      <c r="E144" s="93">
        <f>G144</f>
        <v>1755.07</v>
      </c>
      <c r="F144" s="94">
        <f>E144/D144</f>
        <v>0.1168</v>
      </c>
      <c r="G144" s="93">
        <v>1755.07</v>
      </c>
      <c r="H144" s="94">
        <f>G144/D144</f>
        <v>0.1168</v>
      </c>
      <c r="I144" s="93">
        <v>15025.79</v>
      </c>
      <c r="J144" s="168"/>
      <c r="K144" s="18"/>
      <c r="L144" s="39"/>
      <c r="M144" s="40"/>
    </row>
    <row r="145" spans="1:13" s="42" customFormat="1" ht="96" customHeight="1" x14ac:dyDescent="0.25">
      <c r="A145" s="201"/>
      <c r="B145" s="110" t="s">
        <v>13</v>
      </c>
      <c r="C145" s="35"/>
      <c r="D145" s="35"/>
      <c r="E145" s="97"/>
      <c r="F145" s="37"/>
      <c r="G145" s="97"/>
      <c r="H145" s="78"/>
      <c r="I145" s="21"/>
      <c r="J145" s="168"/>
      <c r="K145" s="18"/>
      <c r="L145" s="39"/>
      <c r="M145" s="40"/>
    </row>
    <row r="146" spans="1:13" s="42" customFormat="1" ht="117" customHeight="1" x14ac:dyDescent="0.25">
      <c r="A146" s="201"/>
      <c r="B146" s="110" t="s">
        <v>5</v>
      </c>
      <c r="C146" s="35">
        <v>133921.96</v>
      </c>
      <c r="D146" s="35">
        <v>133921.96</v>
      </c>
      <c r="E146" s="35">
        <v>0</v>
      </c>
      <c r="F146" s="37">
        <f t="shared" ref="F146:F162" si="47">E146/D146</f>
        <v>0</v>
      </c>
      <c r="G146" s="35">
        <v>0</v>
      </c>
      <c r="H146" s="37">
        <f t="shared" ref="H146:H152" si="48">G146/D146</f>
        <v>0</v>
      </c>
      <c r="I146" s="35">
        <v>133921.96</v>
      </c>
      <c r="J146" s="168"/>
      <c r="K146" s="18"/>
      <c r="L146" s="39"/>
      <c r="M146" s="40"/>
    </row>
    <row r="147" spans="1:13" s="51" customFormat="1" ht="409.5" customHeight="1" x14ac:dyDescent="0.25">
      <c r="A147" s="189" t="s">
        <v>21</v>
      </c>
      <c r="B147" s="188" t="s">
        <v>101</v>
      </c>
      <c r="C147" s="187">
        <f>C149+C150+C151+C152+C153</f>
        <v>32876.800000000003</v>
      </c>
      <c r="D147" s="187">
        <f>D149+D150+D151+D152+D153</f>
        <v>32599.67</v>
      </c>
      <c r="E147" s="187">
        <f>E149+E150+E151+E152+E153</f>
        <v>16760.7</v>
      </c>
      <c r="F147" s="186">
        <f t="shared" si="47"/>
        <v>0.5141</v>
      </c>
      <c r="G147" s="187">
        <f>G149+G150+G151+G152+G153</f>
        <v>16760.7</v>
      </c>
      <c r="H147" s="186">
        <f t="shared" si="48"/>
        <v>0.5141</v>
      </c>
      <c r="I147" s="187">
        <f>I149+I150+I151+I152+I153</f>
        <v>32599.67</v>
      </c>
      <c r="J147" s="167" t="s">
        <v>118</v>
      </c>
      <c r="K147" s="18"/>
      <c r="L147" s="39"/>
      <c r="M147" s="40"/>
    </row>
    <row r="148" spans="1:13" s="51" customFormat="1" ht="283.5" customHeight="1" x14ac:dyDescent="0.25">
      <c r="A148" s="190"/>
      <c r="B148" s="188"/>
      <c r="C148" s="187"/>
      <c r="D148" s="187"/>
      <c r="E148" s="187"/>
      <c r="F148" s="186"/>
      <c r="G148" s="187"/>
      <c r="H148" s="186"/>
      <c r="I148" s="187"/>
      <c r="J148" s="168"/>
      <c r="K148" s="18"/>
      <c r="L148" s="39"/>
      <c r="M148" s="40"/>
    </row>
    <row r="149" spans="1:13" s="42" customFormat="1" x14ac:dyDescent="0.25">
      <c r="A149" s="140"/>
      <c r="B149" s="110" t="s">
        <v>4</v>
      </c>
      <c r="C149" s="93">
        <v>446.3</v>
      </c>
      <c r="D149" s="93">
        <v>446.3</v>
      </c>
      <c r="E149" s="93">
        <v>2.8</v>
      </c>
      <c r="F149" s="94">
        <f t="shared" si="47"/>
        <v>6.3E-3</v>
      </c>
      <c r="G149" s="93">
        <v>2.8</v>
      </c>
      <c r="H149" s="94">
        <f t="shared" si="48"/>
        <v>6.3E-3</v>
      </c>
      <c r="I149" s="93">
        <v>446.3</v>
      </c>
      <c r="J149" s="168"/>
      <c r="K149" s="18"/>
      <c r="L149" s="39"/>
      <c r="M149" s="40"/>
    </row>
    <row r="150" spans="1:13" s="42" customFormat="1" x14ac:dyDescent="0.25">
      <c r="A150" s="140"/>
      <c r="B150" s="110" t="s">
        <v>16</v>
      </c>
      <c r="C150" s="93">
        <v>21104.9</v>
      </c>
      <c r="D150" s="93">
        <v>21104.9</v>
      </c>
      <c r="E150" s="93">
        <v>9356.5499999999993</v>
      </c>
      <c r="F150" s="94">
        <f t="shared" si="47"/>
        <v>0.44330000000000003</v>
      </c>
      <c r="G150" s="93">
        <v>9356.5499999999993</v>
      </c>
      <c r="H150" s="94">
        <f t="shared" si="48"/>
        <v>0.44330000000000003</v>
      </c>
      <c r="I150" s="93">
        <f>9518+11480.2+106.7</f>
        <v>21104.9</v>
      </c>
      <c r="J150" s="168"/>
      <c r="K150" s="18"/>
      <c r="L150" s="39"/>
      <c r="M150" s="40"/>
    </row>
    <row r="151" spans="1:13" s="42" customFormat="1" x14ac:dyDescent="0.25">
      <c r="A151" s="140"/>
      <c r="B151" s="110" t="s">
        <v>11</v>
      </c>
      <c r="C151" s="93">
        <v>6069.57</v>
      </c>
      <c r="D151" s="93">
        <v>3018.78</v>
      </c>
      <c r="E151" s="93">
        <f>G151</f>
        <v>22.4</v>
      </c>
      <c r="F151" s="94">
        <f t="shared" si="47"/>
        <v>7.4000000000000003E-3</v>
      </c>
      <c r="G151" s="93">
        <v>22.4</v>
      </c>
      <c r="H151" s="94">
        <f t="shared" si="48"/>
        <v>7.4000000000000003E-3</v>
      </c>
      <c r="I151" s="93">
        <v>3018.78</v>
      </c>
      <c r="J151" s="168"/>
      <c r="K151" s="18"/>
      <c r="L151" s="39"/>
      <c r="M151" s="40"/>
    </row>
    <row r="152" spans="1:13" s="42" customFormat="1" x14ac:dyDescent="0.25">
      <c r="A152" s="140"/>
      <c r="B152" s="110" t="s">
        <v>13</v>
      </c>
      <c r="C152" s="93">
        <v>5256.03</v>
      </c>
      <c r="D152" s="93">
        <v>8029.69</v>
      </c>
      <c r="E152" s="93">
        <f>G152</f>
        <v>7378.95</v>
      </c>
      <c r="F152" s="94">
        <f t="shared" si="47"/>
        <v>0.91900000000000004</v>
      </c>
      <c r="G152" s="93">
        <v>7378.95</v>
      </c>
      <c r="H152" s="94">
        <f t="shared" si="48"/>
        <v>0.91900000000000004</v>
      </c>
      <c r="I152" s="93">
        <v>8029.69</v>
      </c>
      <c r="J152" s="168"/>
      <c r="K152" s="18"/>
      <c r="L152" s="39"/>
      <c r="M152" s="40"/>
    </row>
    <row r="153" spans="1:13" s="42" customFormat="1" x14ac:dyDescent="0.25">
      <c r="A153" s="140"/>
      <c r="B153" s="110" t="s">
        <v>5</v>
      </c>
      <c r="C153" s="93"/>
      <c r="D153" s="93"/>
      <c r="E153" s="93"/>
      <c r="F153" s="94"/>
      <c r="G153" s="93"/>
      <c r="H153" s="94"/>
      <c r="I153" s="93"/>
      <c r="J153" s="168"/>
      <c r="K153" s="18"/>
      <c r="L153" s="39"/>
      <c r="M153" s="40"/>
    </row>
    <row r="154" spans="1:13" s="33" customFormat="1" ht="88.5" customHeight="1" x14ac:dyDescent="0.25">
      <c r="A154" s="144" t="s">
        <v>22</v>
      </c>
      <c r="B154" s="146" t="s">
        <v>72</v>
      </c>
      <c r="C154" s="147"/>
      <c r="D154" s="147"/>
      <c r="E154" s="147"/>
      <c r="F154" s="94"/>
      <c r="G154" s="143"/>
      <c r="H154" s="148"/>
      <c r="I154" s="150"/>
      <c r="J154" s="181" t="s">
        <v>36</v>
      </c>
      <c r="K154" s="65"/>
      <c r="L154" s="65"/>
      <c r="M154" s="66"/>
    </row>
    <row r="155" spans="1:13" s="33" customFormat="1" x14ac:dyDescent="0.25">
      <c r="A155" s="144"/>
      <c r="B155" s="152" t="s">
        <v>4</v>
      </c>
      <c r="C155" s="147"/>
      <c r="D155" s="147"/>
      <c r="E155" s="147"/>
      <c r="F155" s="94"/>
      <c r="G155" s="143"/>
      <c r="H155" s="148"/>
      <c r="I155" s="150"/>
      <c r="J155" s="181"/>
      <c r="K155" s="65"/>
      <c r="L155" s="65"/>
      <c r="M155" s="66"/>
    </row>
    <row r="156" spans="1:13" s="33" customFormat="1" x14ac:dyDescent="0.25">
      <c r="A156" s="144"/>
      <c r="B156" s="152" t="s">
        <v>16</v>
      </c>
      <c r="C156" s="147"/>
      <c r="D156" s="147"/>
      <c r="E156" s="147"/>
      <c r="F156" s="94"/>
      <c r="G156" s="143"/>
      <c r="H156" s="148"/>
      <c r="I156" s="150"/>
      <c r="J156" s="181"/>
      <c r="K156" s="65"/>
      <c r="L156" s="65"/>
      <c r="M156" s="66"/>
    </row>
    <row r="157" spans="1:13" s="33" customFormat="1" x14ac:dyDescent="0.25">
      <c r="A157" s="144"/>
      <c r="B157" s="152" t="s">
        <v>11</v>
      </c>
      <c r="C157" s="147"/>
      <c r="D157" s="147"/>
      <c r="E157" s="147"/>
      <c r="F157" s="94"/>
      <c r="G157" s="143"/>
      <c r="H157" s="148"/>
      <c r="I157" s="150"/>
      <c r="J157" s="181"/>
      <c r="K157" s="65"/>
      <c r="L157" s="65"/>
      <c r="M157" s="66"/>
    </row>
    <row r="158" spans="1:13" s="33" customFormat="1" x14ac:dyDescent="0.25">
      <c r="A158" s="144"/>
      <c r="B158" s="152" t="s">
        <v>13</v>
      </c>
      <c r="C158" s="147"/>
      <c r="D158" s="147"/>
      <c r="E158" s="147"/>
      <c r="F158" s="94"/>
      <c r="G158" s="143"/>
      <c r="H158" s="148"/>
      <c r="I158" s="150"/>
      <c r="J158" s="181"/>
      <c r="K158" s="65"/>
      <c r="L158" s="65"/>
      <c r="M158" s="66"/>
    </row>
    <row r="159" spans="1:13" s="33" customFormat="1" x14ac:dyDescent="0.25">
      <c r="A159" s="144"/>
      <c r="B159" s="152" t="s">
        <v>5</v>
      </c>
      <c r="C159" s="147"/>
      <c r="D159" s="147"/>
      <c r="E159" s="147"/>
      <c r="F159" s="94"/>
      <c r="G159" s="143"/>
      <c r="H159" s="148"/>
      <c r="I159" s="150"/>
      <c r="J159" s="181"/>
      <c r="K159" s="65"/>
      <c r="L159" s="65"/>
      <c r="M159" s="66"/>
    </row>
    <row r="160" spans="1:13" s="52" customFormat="1" ht="132.75" customHeight="1" x14ac:dyDescent="0.25">
      <c r="A160" s="113" t="s">
        <v>23</v>
      </c>
      <c r="B160" s="36" t="s">
        <v>82</v>
      </c>
      <c r="C160" s="109">
        <f>SUM(C161:C165)</f>
        <v>252.2</v>
      </c>
      <c r="D160" s="109">
        <f t="shared" ref="D160:I160" si="49">SUM(D161:D165)</f>
        <v>252.2</v>
      </c>
      <c r="E160" s="109">
        <f t="shared" si="49"/>
        <v>0</v>
      </c>
      <c r="F160" s="94">
        <f t="shared" si="47"/>
        <v>0</v>
      </c>
      <c r="G160" s="109">
        <f t="shared" si="49"/>
        <v>0</v>
      </c>
      <c r="H160" s="114">
        <f>G160/D160*100</f>
        <v>0</v>
      </c>
      <c r="I160" s="118">
        <f t="shared" si="49"/>
        <v>252.2</v>
      </c>
      <c r="J160" s="181" t="s">
        <v>96</v>
      </c>
      <c r="K160" s="18"/>
      <c r="L160" s="39"/>
      <c r="M160" s="40"/>
    </row>
    <row r="161" spans="1:13" s="52" customFormat="1" x14ac:dyDescent="0.25">
      <c r="A161" s="113"/>
      <c r="B161" s="116" t="s">
        <v>4</v>
      </c>
      <c r="C161" s="35"/>
      <c r="D161" s="35"/>
      <c r="E161" s="35"/>
      <c r="F161" s="94"/>
      <c r="G161" s="35"/>
      <c r="H161" s="37"/>
      <c r="I161" s="35"/>
      <c r="J161" s="181"/>
      <c r="K161" s="18"/>
      <c r="L161" s="39"/>
      <c r="M161" s="40"/>
    </row>
    <row r="162" spans="1:13" s="52" customFormat="1" x14ac:dyDescent="0.25">
      <c r="A162" s="113"/>
      <c r="B162" s="116" t="s">
        <v>16</v>
      </c>
      <c r="C162" s="35">
        <v>252.2</v>
      </c>
      <c r="D162" s="35">
        <v>252.2</v>
      </c>
      <c r="E162" s="35">
        <v>0</v>
      </c>
      <c r="F162" s="94">
        <f t="shared" si="47"/>
        <v>0</v>
      </c>
      <c r="G162" s="35">
        <v>0</v>
      </c>
      <c r="H162" s="37">
        <f>G162/D162*100</f>
        <v>0</v>
      </c>
      <c r="I162" s="35">
        <v>252.2</v>
      </c>
      <c r="J162" s="181"/>
      <c r="K162" s="18"/>
      <c r="L162" s="39"/>
      <c r="M162" s="40"/>
    </row>
    <row r="163" spans="1:13" s="52" customFormat="1" x14ac:dyDescent="0.25">
      <c r="A163" s="113"/>
      <c r="B163" s="116" t="s">
        <v>11</v>
      </c>
      <c r="C163" s="35"/>
      <c r="D163" s="35"/>
      <c r="E163" s="35"/>
      <c r="F163" s="37"/>
      <c r="G163" s="35"/>
      <c r="H163" s="37"/>
      <c r="I163" s="21"/>
      <c r="J163" s="181"/>
      <c r="K163" s="18"/>
      <c r="L163" s="39"/>
      <c r="M163" s="40"/>
    </row>
    <row r="164" spans="1:13" s="52" customFormat="1" x14ac:dyDescent="0.25">
      <c r="A164" s="113"/>
      <c r="B164" s="116" t="s">
        <v>13</v>
      </c>
      <c r="C164" s="35"/>
      <c r="D164" s="35"/>
      <c r="E164" s="35"/>
      <c r="F164" s="37"/>
      <c r="G164" s="35"/>
      <c r="H164" s="37"/>
      <c r="I164" s="21"/>
      <c r="J164" s="181"/>
      <c r="K164" s="18"/>
      <c r="L164" s="39"/>
      <c r="M164" s="40"/>
    </row>
    <row r="165" spans="1:13" s="52" customFormat="1" x14ac:dyDescent="0.25">
      <c r="A165" s="113"/>
      <c r="B165" s="116" t="s">
        <v>5</v>
      </c>
      <c r="C165" s="35"/>
      <c r="D165" s="35"/>
      <c r="E165" s="35"/>
      <c r="F165" s="37"/>
      <c r="G165" s="35"/>
      <c r="H165" s="37"/>
      <c r="I165" s="21"/>
      <c r="J165" s="181"/>
      <c r="K165" s="18"/>
      <c r="L165" s="39"/>
      <c r="M165" s="40"/>
    </row>
    <row r="166" spans="1:13" s="56" customFormat="1" ht="179.25" customHeight="1" x14ac:dyDescent="0.25">
      <c r="A166" s="140" t="s">
        <v>24</v>
      </c>
      <c r="B166" s="36" t="s">
        <v>103</v>
      </c>
      <c r="C166" s="107">
        <f>C168+C167+C169+C170+C171</f>
        <v>235712.5</v>
      </c>
      <c r="D166" s="107">
        <f>D168+D167+D169+D170+D171</f>
        <v>240755.92</v>
      </c>
      <c r="E166" s="107">
        <f t="shared" ref="E166" si="50">E168+E167+E169+E170+E171</f>
        <v>73493.539999999994</v>
      </c>
      <c r="F166" s="112">
        <f>E166/D166</f>
        <v>0.30530000000000002</v>
      </c>
      <c r="G166" s="139">
        <f>G168+G167+G169+G170+G171</f>
        <v>73493.539999999994</v>
      </c>
      <c r="H166" s="112">
        <f t="shared" ref="H166" si="51">G166/D166</f>
        <v>0.30530000000000002</v>
      </c>
      <c r="I166" s="107">
        <f>I168+I167+I169+I170+I171</f>
        <v>240755.92</v>
      </c>
      <c r="J166" s="202" t="s">
        <v>119</v>
      </c>
      <c r="K166" s="18"/>
      <c r="L166" s="39"/>
      <c r="M166" s="40"/>
    </row>
    <row r="167" spans="1:13" s="42" customFormat="1" ht="69.75" customHeight="1" x14ac:dyDescent="0.25">
      <c r="A167" s="140"/>
      <c r="B167" s="110" t="s">
        <v>4</v>
      </c>
      <c r="C167" s="93"/>
      <c r="D167" s="93"/>
      <c r="E167" s="93"/>
      <c r="F167" s="94"/>
      <c r="G167" s="35"/>
      <c r="H167" s="94"/>
      <c r="I167" s="93"/>
      <c r="J167" s="171"/>
      <c r="K167" s="18"/>
      <c r="L167" s="39"/>
      <c r="M167" s="40"/>
    </row>
    <row r="168" spans="1:13" s="42" customFormat="1" ht="69.75" customHeight="1" x14ac:dyDescent="0.25">
      <c r="A168" s="140"/>
      <c r="B168" s="110" t="s">
        <v>16</v>
      </c>
      <c r="C168" s="93">
        <v>224499.20000000001</v>
      </c>
      <c r="D168" s="93">
        <v>224499.20000000001</v>
      </c>
      <c r="E168" s="93">
        <v>69057.23</v>
      </c>
      <c r="F168" s="94">
        <f>E168/D168</f>
        <v>0.30759999999999998</v>
      </c>
      <c r="G168" s="35">
        <v>69057.23</v>
      </c>
      <c r="H168" s="94">
        <f>G168/D168</f>
        <v>0.30759999999999998</v>
      </c>
      <c r="I168" s="93">
        <v>224499.20000000001</v>
      </c>
      <c r="J168" s="171"/>
      <c r="K168" s="18"/>
      <c r="L168" s="39"/>
      <c r="M168" s="40"/>
    </row>
    <row r="169" spans="1:13" s="42" customFormat="1" ht="69.75" customHeight="1" x14ac:dyDescent="0.25">
      <c r="A169" s="140"/>
      <c r="B169" s="110" t="s">
        <v>11</v>
      </c>
      <c r="C169" s="93">
        <f>11213.3-C170</f>
        <v>11175.2</v>
      </c>
      <c r="D169" s="93">
        <v>12237.34</v>
      </c>
      <c r="E169" s="35">
        <f>G169</f>
        <v>4436.3100000000004</v>
      </c>
      <c r="F169" s="37">
        <f>E169/D169</f>
        <v>0.36249999999999999</v>
      </c>
      <c r="G169" s="35">
        <v>4436.3100000000004</v>
      </c>
      <c r="H169" s="94">
        <f>G169/D169</f>
        <v>0.36249999999999999</v>
      </c>
      <c r="I169" s="93">
        <v>12237.34</v>
      </c>
      <c r="J169" s="171"/>
      <c r="K169" s="18"/>
      <c r="L169" s="39"/>
      <c r="M169" s="40"/>
    </row>
    <row r="170" spans="1:13" s="42" customFormat="1" ht="69.75" customHeight="1" x14ac:dyDescent="0.25">
      <c r="A170" s="140"/>
      <c r="B170" s="110" t="s">
        <v>13</v>
      </c>
      <c r="C170" s="93">
        <v>38.1</v>
      </c>
      <c r="D170" s="93">
        <v>4019.38</v>
      </c>
      <c r="E170" s="93">
        <f>G170</f>
        <v>0</v>
      </c>
      <c r="F170" s="94"/>
      <c r="G170" s="35"/>
      <c r="H170" s="94"/>
      <c r="I170" s="93">
        <f>D170</f>
        <v>4019.38</v>
      </c>
      <c r="J170" s="171"/>
      <c r="K170" s="18"/>
      <c r="L170" s="39"/>
      <c r="M170" s="40"/>
    </row>
    <row r="171" spans="1:13" s="42" customFormat="1" ht="62.25" customHeight="1" x14ac:dyDescent="0.25">
      <c r="A171" s="140"/>
      <c r="B171" s="110" t="s">
        <v>5</v>
      </c>
      <c r="C171" s="93"/>
      <c r="D171" s="93"/>
      <c r="E171" s="93"/>
      <c r="F171" s="94"/>
      <c r="G171" s="35"/>
      <c r="H171" s="94"/>
      <c r="I171" s="93"/>
      <c r="J171" s="171"/>
      <c r="K171" s="18"/>
      <c r="L171" s="39"/>
      <c r="M171" s="40"/>
    </row>
    <row r="172" spans="1:13" s="34" customFormat="1" ht="63.75" customHeight="1" x14ac:dyDescent="0.25">
      <c r="A172" s="140" t="s">
        <v>25</v>
      </c>
      <c r="B172" s="138" t="s">
        <v>73</v>
      </c>
      <c r="C172" s="107"/>
      <c r="D172" s="107"/>
      <c r="E172" s="149"/>
      <c r="F172" s="112"/>
      <c r="G172" s="139"/>
      <c r="H172" s="112"/>
      <c r="I172" s="150"/>
      <c r="J172" s="87" t="s">
        <v>36</v>
      </c>
      <c r="K172" s="65"/>
      <c r="L172" s="65"/>
      <c r="M172" s="66"/>
    </row>
    <row r="173" spans="1:13" s="43" customFormat="1" ht="128.25" customHeight="1" x14ac:dyDescent="0.4">
      <c r="A173" s="113" t="s">
        <v>26</v>
      </c>
      <c r="B173" s="108" t="s">
        <v>68</v>
      </c>
      <c r="C173" s="109">
        <f>SUM(C174:C178)</f>
        <v>421455</v>
      </c>
      <c r="D173" s="109">
        <f t="shared" ref="D173:G173" si="52">SUM(D174:D178)</f>
        <v>421455</v>
      </c>
      <c r="E173" s="109">
        <f t="shared" si="52"/>
        <v>203198.67</v>
      </c>
      <c r="F173" s="114">
        <f>E173/D173</f>
        <v>0.48209999999999997</v>
      </c>
      <c r="G173" s="109">
        <f t="shared" si="52"/>
        <v>203198.67</v>
      </c>
      <c r="H173" s="114">
        <f>G173/D173</f>
        <v>0.48209999999999997</v>
      </c>
      <c r="I173" s="109">
        <f>SUM(I174:I178)</f>
        <v>387757</v>
      </c>
      <c r="J173" s="167" t="s">
        <v>122</v>
      </c>
      <c r="K173" s="18"/>
      <c r="L173" s="39"/>
      <c r="M173" s="40"/>
    </row>
    <row r="174" spans="1:13" s="43" customFormat="1" ht="65.25" customHeight="1" x14ac:dyDescent="0.4">
      <c r="A174" s="113"/>
      <c r="B174" s="110" t="s">
        <v>4</v>
      </c>
      <c r="C174" s="35"/>
      <c r="D174" s="35"/>
      <c r="E174" s="35"/>
      <c r="F174" s="37"/>
      <c r="G174" s="35"/>
      <c r="H174" s="37"/>
      <c r="I174" s="35"/>
      <c r="J174" s="168"/>
      <c r="K174" s="18"/>
      <c r="L174" s="39"/>
      <c r="M174" s="40"/>
    </row>
    <row r="175" spans="1:13" s="46" customFormat="1" ht="81.75" customHeight="1" x14ac:dyDescent="0.4">
      <c r="A175" s="38"/>
      <c r="B175" s="116" t="s">
        <v>16</v>
      </c>
      <c r="C175" s="35">
        <v>400380.6</v>
      </c>
      <c r="D175" s="35">
        <v>400380.6</v>
      </c>
      <c r="E175" s="35">
        <v>192572.53</v>
      </c>
      <c r="F175" s="37">
        <f>E175/D175</f>
        <v>0.48099999999999998</v>
      </c>
      <c r="G175" s="35">
        <v>192572.53</v>
      </c>
      <c r="H175" s="37">
        <f>G175/D175</f>
        <v>0.48099999999999998</v>
      </c>
      <c r="I175" s="35">
        <v>368367.5</v>
      </c>
      <c r="J175" s="168"/>
      <c r="K175" s="18"/>
      <c r="L175" s="44"/>
      <c r="M175" s="40"/>
    </row>
    <row r="176" spans="1:13" s="46" customFormat="1" ht="81.75" customHeight="1" x14ac:dyDescent="0.4">
      <c r="A176" s="38"/>
      <c r="B176" s="116" t="s">
        <v>11</v>
      </c>
      <c r="C176" s="35">
        <v>21074.400000000001</v>
      </c>
      <c r="D176" s="35">
        <v>21074.400000000001</v>
      </c>
      <c r="E176" s="35">
        <f>G176</f>
        <v>10626.14</v>
      </c>
      <c r="F176" s="37">
        <f>E176/D176</f>
        <v>0.50419999999999998</v>
      </c>
      <c r="G176" s="35">
        <v>10626.14</v>
      </c>
      <c r="H176" s="37">
        <f>G176/D176</f>
        <v>0.50419999999999998</v>
      </c>
      <c r="I176" s="35">
        <v>19389.5</v>
      </c>
      <c r="J176" s="168"/>
      <c r="K176" s="18"/>
      <c r="L176" s="44"/>
      <c r="M176" s="40"/>
    </row>
    <row r="177" spans="1:13" s="43" customFormat="1" ht="65.25" customHeight="1" x14ac:dyDescent="0.4">
      <c r="A177" s="113"/>
      <c r="B177" s="110" t="s">
        <v>13</v>
      </c>
      <c r="C177" s="35">
        <v>0</v>
      </c>
      <c r="D177" s="35">
        <v>0</v>
      </c>
      <c r="E177" s="35">
        <v>0</v>
      </c>
      <c r="F177" s="37"/>
      <c r="G177" s="35"/>
      <c r="H177" s="37"/>
      <c r="I177" s="21">
        <v>0</v>
      </c>
      <c r="J177" s="168"/>
      <c r="K177" s="18"/>
      <c r="L177" s="39"/>
      <c r="M177" s="40"/>
    </row>
    <row r="178" spans="1:13" s="43" customFormat="1" ht="65.25" customHeight="1" x14ac:dyDescent="0.4">
      <c r="A178" s="113"/>
      <c r="B178" s="110" t="s">
        <v>5</v>
      </c>
      <c r="C178" s="93"/>
      <c r="D178" s="93"/>
      <c r="E178" s="93"/>
      <c r="F178" s="94"/>
      <c r="G178" s="35"/>
      <c r="H178" s="94"/>
      <c r="I178" s="20"/>
      <c r="J178" s="168"/>
      <c r="K178" s="18"/>
      <c r="L178" s="39"/>
      <c r="M178" s="40"/>
    </row>
    <row r="179" spans="1:13" s="98" customFormat="1" ht="75.75" customHeight="1" x14ac:dyDescent="0.25">
      <c r="A179" s="140" t="s">
        <v>27</v>
      </c>
      <c r="B179" s="138" t="s">
        <v>74</v>
      </c>
      <c r="C179" s="107"/>
      <c r="D179" s="107"/>
      <c r="E179" s="149"/>
      <c r="F179" s="112"/>
      <c r="G179" s="139"/>
      <c r="H179" s="112"/>
      <c r="I179" s="150"/>
      <c r="J179" s="87" t="s">
        <v>36</v>
      </c>
      <c r="K179" s="65"/>
      <c r="L179" s="65"/>
      <c r="M179" s="66"/>
    </row>
    <row r="180" spans="1:13" s="88" customFormat="1" ht="121.5" x14ac:dyDescent="0.25">
      <c r="A180" s="38" t="s">
        <v>30</v>
      </c>
      <c r="B180" s="36" t="s">
        <v>104</v>
      </c>
      <c r="C180" s="139">
        <f>C181+C182+C183</f>
        <v>0</v>
      </c>
      <c r="D180" s="139">
        <f t="shared" ref="D180:E180" si="53">D181+D182+D183</f>
        <v>0</v>
      </c>
      <c r="E180" s="139">
        <f t="shared" si="53"/>
        <v>0</v>
      </c>
      <c r="F180" s="141"/>
      <c r="G180" s="139">
        <f>G181+G182+G183</f>
        <v>0</v>
      </c>
      <c r="H180" s="141"/>
      <c r="I180" s="139">
        <f>I181+I182+I183</f>
        <v>0</v>
      </c>
      <c r="J180" s="171" t="s">
        <v>36</v>
      </c>
      <c r="K180" s="65"/>
      <c r="L180" s="59"/>
      <c r="M180" s="60"/>
    </row>
    <row r="181" spans="1:13" s="89" customFormat="1" x14ac:dyDescent="0.25">
      <c r="A181" s="153"/>
      <c r="B181" s="116" t="s">
        <v>4</v>
      </c>
      <c r="C181" s="35"/>
      <c r="D181" s="35"/>
      <c r="E181" s="35"/>
      <c r="F181" s="37"/>
      <c r="G181" s="35"/>
      <c r="H181" s="37"/>
      <c r="I181" s="35"/>
      <c r="J181" s="171"/>
      <c r="K181" s="65"/>
      <c r="L181" s="59"/>
      <c r="M181" s="60"/>
    </row>
    <row r="182" spans="1:13" s="89" customFormat="1" x14ac:dyDescent="0.25">
      <c r="A182" s="153"/>
      <c r="B182" s="116" t="s">
        <v>16</v>
      </c>
      <c r="C182" s="35"/>
      <c r="D182" s="35"/>
      <c r="E182" s="35"/>
      <c r="F182" s="37"/>
      <c r="G182" s="35"/>
      <c r="H182" s="37"/>
      <c r="I182" s="35"/>
      <c r="J182" s="171"/>
      <c r="K182" s="65"/>
      <c r="L182" s="59"/>
      <c r="M182" s="60"/>
    </row>
    <row r="183" spans="1:13" s="89" customFormat="1" x14ac:dyDescent="0.25">
      <c r="A183" s="153"/>
      <c r="B183" s="116" t="s">
        <v>11</v>
      </c>
      <c r="C183" s="35"/>
      <c r="D183" s="35"/>
      <c r="E183" s="35"/>
      <c r="F183" s="37"/>
      <c r="G183" s="35"/>
      <c r="H183" s="37"/>
      <c r="I183" s="35"/>
      <c r="J183" s="171"/>
      <c r="K183" s="65"/>
      <c r="L183" s="59"/>
      <c r="M183" s="60"/>
    </row>
    <row r="184" spans="1:13" s="89" customFormat="1" x14ac:dyDescent="0.25">
      <c r="A184" s="153"/>
      <c r="B184" s="116" t="s">
        <v>13</v>
      </c>
      <c r="C184" s="35"/>
      <c r="D184" s="35"/>
      <c r="E184" s="35"/>
      <c r="F184" s="37"/>
      <c r="G184" s="35"/>
      <c r="H184" s="37"/>
      <c r="I184" s="35"/>
      <c r="J184" s="171"/>
      <c r="K184" s="65"/>
      <c r="L184" s="59"/>
      <c r="M184" s="60"/>
    </row>
    <row r="185" spans="1:13" s="89" customFormat="1" x14ac:dyDescent="0.25">
      <c r="A185" s="153"/>
      <c r="B185" s="116" t="s">
        <v>5</v>
      </c>
      <c r="C185" s="35"/>
      <c r="D185" s="35"/>
      <c r="E185" s="35"/>
      <c r="F185" s="37"/>
      <c r="G185" s="35"/>
      <c r="H185" s="37"/>
      <c r="I185" s="35"/>
      <c r="J185" s="171"/>
      <c r="K185" s="65"/>
      <c r="L185" s="59"/>
      <c r="M185" s="60"/>
    </row>
    <row r="186" spans="1:13" s="90" customFormat="1" ht="74.25" customHeight="1" x14ac:dyDescent="0.25">
      <c r="A186" s="140" t="s">
        <v>29</v>
      </c>
      <c r="B186" s="138" t="s">
        <v>75</v>
      </c>
      <c r="C186" s="139"/>
      <c r="D186" s="139"/>
      <c r="E186" s="139"/>
      <c r="F186" s="141"/>
      <c r="G186" s="139"/>
      <c r="H186" s="141"/>
      <c r="I186" s="86"/>
      <c r="J186" s="87" t="s">
        <v>36</v>
      </c>
      <c r="K186" s="65"/>
      <c r="L186" s="65"/>
      <c r="M186" s="66"/>
    </row>
    <row r="187" spans="1:13" s="90" customFormat="1" ht="72.75" customHeight="1" x14ac:dyDescent="0.25">
      <c r="A187" s="140" t="s">
        <v>28</v>
      </c>
      <c r="B187" s="138" t="s">
        <v>76</v>
      </c>
      <c r="C187" s="139"/>
      <c r="D187" s="139"/>
      <c r="E187" s="139"/>
      <c r="F187" s="141"/>
      <c r="G187" s="139"/>
      <c r="H187" s="141"/>
      <c r="I187" s="86"/>
      <c r="J187" s="87" t="s">
        <v>36</v>
      </c>
      <c r="K187" s="65"/>
      <c r="L187" s="65"/>
      <c r="M187" s="66"/>
    </row>
    <row r="188" spans="1:13" s="99" customFormat="1" ht="94.5" customHeight="1" x14ac:dyDescent="0.4">
      <c r="A188" s="140" t="s">
        <v>77</v>
      </c>
      <c r="B188" s="138" t="s">
        <v>59</v>
      </c>
      <c r="C188" s="139"/>
      <c r="D188" s="139"/>
      <c r="E188" s="85"/>
      <c r="F188" s="141"/>
      <c r="G188" s="139"/>
      <c r="H188" s="141"/>
      <c r="I188" s="86"/>
      <c r="J188" s="87" t="s">
        <v>36</v>
      </c>
      <c r="K188" s="65"/>
      <c r="L188" s="65"/>
      <c r="M188" s="66"/>
    </row>
    <row r="189" spans="1:13" s="43" customFormat="1" ht="181.5" customHeight="1" x14ac:dyDescent="0.4">
      <c r="A189" s="140" t="s">
        <v>57</v>
      </c>
      <c r="B189" s="138" t="s">
        <v>105</v>
      </c>
      <c r="C189" s="107">
        <f>SUM(C190:C193)</f>
        <v>34441.199999999997</v>
      </c>
      <c r="D189" s="107">
        <f>SUM(D190:D193)</f>
        <v>34450.199999999997</v>
      </c>
      <c r="E189" s="107">
        <f>SUM(E190:E193)</f>
        <v>14555.68</v>
      </c>
      <c r="F189" s="112">
        <f>E189/D189</f>
        <v>0.42249999999999999</v>
      </c>
      <c r="G189" s="139">
        <f>SUM(G190:G193)</f>
        <v>14271.86</v>
      </c>
      <c r="H189" s="112">
        <f>G189/D189</f>
        <v>0.4143</v>
      </c>
      <c r="I189" s="107">
        <f>SUM(I190:I193)</f>
        <v>34450.199999999997</v>
      </c>
      <c r="J189" s="181" t="s">
        <v>115</v>
      </c>
      <c r="K189" s="18"/>
      <c r="L189" s="39"/>
      <c r="M189" s="40"/>
    </row>
    <row r="190" spans="1:13" s="58" customFormat="1" ht="33.75" customHeight="1" x14ac:dyDescent="0.4">
      <c r="A190" s="140"/>
      <c r="B190" s="110" t="s">
        <v>4</v>
      </c>
      <c r="C190" s="93">
        <v>30698.7</v>
      </c>
      <c r="D190" s="93">
        <v>30698.7</v>
      </c>
      <c r="E190" s="93">
        <f>G190</f>
        <v>13546.68</v>
      </c>
      <c r="F190" s="94">
        <f>E190/D190</f>
        <v>0.44130000000000003</v>
      </c>
      <c r="G190" s="35">
        <v>13546.68</v>
      </c>
      <c r="H190" s="94">
        <f t="shared" ref="H190:H192" si="54">G190/D190</f>
        <v>0.44130000000000003</v>
      </c>
      <c r="I190" s="93">
        <v>30698.7</v>
      </c>
      <c r="J190" s="181"/>
      <c r="K190" s="18"/>
      <c r="L190" s="39"/>
      <c r="M190" s="57"/>
    </row>
    <row r="191" spans="1:13" s="58" customFormat="1" ht="33.75" customHeight="1" x14ac:dyDescent="0.4">
      <c r="A191" s="140"/>
      <c r="B191" s="110" t="s">
        <v>16</v>
      </c>
      <c r="C191" s="93">
        <v>3742.5</v>
      </c>
      <c r="D191" s="93">
        <v>3742.5</v>
      </c>
      <c r="E191" s="93">
        <v>1000</v>
      </c>
      <c r="F191" s="94">
        <f>E191/D191</f>
        <v>0.26719999999999999</v>
      </c>
      <c r="G191" s="35">
        <v>716.18</v>
      </c>
      <c r="H191" s="94">
        <f t="shared" si="54"/>
        <v>0.19139999999999999</v>
      </c>
      <c r="I191" s="93">
        <v>3742.5</v>
      </c>
      <c r="J191" s="181"/>
      <c r="K191" s="18"/>
      <c r="L191" s="39"/>
      <c r="M191" s="57"/>
    </row>
    <row r="192" spans="1:13" s="58" customFormat="1" ht="33.75" customHeight="1" x14ac:dyDescent="0.4">
      <c r="A192" s="140"/>
      <c r="B192" s="110" t="s">
        <v>11</v>
      </c>
      <c r="C192" s="93"/>
      <c r="D192" s="93">
        <v>9</v>
      </c>
      <c r="E192" s="93">
        <v>9</v>
      </c>
      <c r="F192" s="94">
        <f>E192/D192</f>
        <v>1</v>
      </c>
      <c r="G192" s="35">
        <v>9</v>
      </c>
      <c r="H192" s="94">
        <f t="shared" si="54"/>
        <v>1</v>
      </c>
      <c r="I192" s="93">
        <v>9</v>
      </c>
      <c r="J192" s="181"/>
      <c r="K192" s="18"/>
      <c r="L192" s="39"/>
      <c r="M192" s="57"/>
    </row>
    <row r="193" spans="1:13" s="58" customFormat="1" ht="33.75" customHeight="1" x14ac:dyDescent="0.4">
      <c r="A193" s="140"/>
      <c r="B193" s="110" t="s">
        <v>13</v>
      </c>
      <c r="C193" s="93"/>
      <c r="D193" s="93"/>
      <c r="E193" s="93"/>
      <c r="F193" s="94"/>
      <c r="G193" s="35"/>
      <c r="H193" s="94"/>
      <c r="I193" s="93"/>
      <c r="J193" s="181"/>
      <c r="K193" s="18"/>
      <c r="L193" s="39"/>
      <c r="M193" s="57"/>
    </row>
    <row r="194" spans="1:13" ht="73.5" customHeight="1" x14ac:dyDescent="0.4">
      <c r="A194" s="83" t="s">
        <v>79</v>
      </c>
      <c r="B194" s="81" t="s">
        <v>78</v>
      </c>
      <c r="C194" s="82"/>
      <c r="D194" s="82"/>
      <c r="E194" s="85"/>
      <c r="F194" s="84"/>
      <c r="G194" s="82"/>
      <c r="H194" s="84"/>
      <c r="I194" s="86"/>
      <c r="J194" s="87" t="s">
        <v>36</v>
      </c>
      <c r="K194" s="18"/>
      <c r="L194" s="18"/>
      <c r="M194" s="19"/>
    </row>
    <row r="195" spans="1:13" ht="73.5" customHeight="1" x14ac:dyDescent="0.4">
      <c r="A195" s="83" t="s">
        <v>81</v>
      </c>
      <c r="B195" s="81" t="s">
        <v>80</v>
      </c>
      <c r="C195" s="82"/>
      <c r="D195" s="82"/>
      <c r="E195" s="85"/>
      <c r="F195" s="84"/>
      <c r="G195" s="82"/>
      <c r="H195" s="84"/>
      <c r="I195" s="86"/>
      <c r="J195" s="87" t="s">
        <v>36</v>
      </c>
      <c r="K195" s="18"/>
      <c r="L195" s="18"/>
      <c r="M195" s="19"/>
    </row>
    <row r="410" spans="9:9" x14ac:dyDescent="0.4">
      <c r="I410" s="6"/>
    </row>
    <row r="411" spans="9:9" x14ac:dyDescent="0.4">
      <c r="I411" s="6"/>
    </row>
    <row r="412" spans="9:9" x14ac:dyDescent="0.4">
      <c r="I412" s="6"/>
    </row>
  </sheetData>
  <autoFilter ref="A7:J397"/>
  <customSheetViews>
    <customSheetView guid="{67ADFAE6-A9AF-44D7-8539-93CD0F6B7849}" scale="70" showPageBreaks="1" outlineSymbols="0" zeroValues="0" fitToPage="1" printArea="1" showAutoFilter="1" hiddenRows="1" view="pageBreakPreview" topLeftCell="A4">
      <pane xSplit="4" ySplit="7" topLeftCell="I189" activePane="bottomRight" state="frozen"/>
      <selection pane="bottomRight" activeCell="I196" sqref="I196"/>
      <rowBreaks count="31" manualBreakCount="31">
        <brk id="28" max="9" man="1"/>
        <brk id="49" max="9" man="1"/>
        <brk id="139" max="9"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6" fitToHeight="0" orientation="landscape" r:id="rId1"/>
      <autoFilter ref="A7:J397"/>
    </customSheetView>
    <customSheetView guid="{BEA0FDBA-BB07-4C19-8BBD-5E57EE395C09}" scale="50" showPageBreaks="1" outlineSymbols="0" zeroValues="0" fitToPage="1" printArea="1" showAutoFilter="1" view="pageBreakPreview" topLeftCell="A156">
      <selection activeCell="B140" sqref="B140:B141"/>
      <rowBreaks count="34" manualBreakCount="34">
        <brk id="25" max="9" man="1"/>
        <brk id="71" max="9" man="1"/>
        <brk id="115" max="9" man="1"/>
        <brk id="139" max="9" man="1"/>
        <brk id="146" max="9" man="1"/>
        <brk id="167" max="9"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 header="0" footer="0"/>
      <printOptions horizontalCentered="1"/>
      <pageSetup paperSize="8" scale="46" fitToHeight="0" orientation="landscape" r:id="rId2"/>
      <autoFilter ref="A7:J397"/>
    </customSheetView>
    <customSheetView guid="{13BE7114-35DF-4699-8779-61985C68F6C3}" scale="50" showPageBreaks="1" outlineSymbols="0" zeroValues="0" printArea="1" showAutoFilter="1" view="pageBreakPreview" topLeftCell="A5">
      <pane xSplit="4" ySplit="10" topLeftCell="J147" activePane="bottomRight" state="frozen"/>
      <selection pane="bottomRight" activeCell="D147" sqref="D147:D148"/>
      <rowBreaks count="33" manualBreakCount="33">
        <brk id="28" max="15" man="1"/>
        <brk id="35" max="11" man="1"/>
        <brk id="44" max="11"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5" fitToHeight="0" orientation="landscape" horizontalDpi="4294967293" r:id="rId3"/>
      <autoFilter ref="A7:J397"/>
    </customSheetView>
    <customSheetView guid="{CCF533A2-322B-40E2-88B2-065E6D1D35B4}" scale="50" showPageBreaks="1" outlineSymbols="0" zeroValues="0" fitToPage="1" printArea="1" showAutoFilter="1" view="pageBreakPreview" topLeftCell="A4">
      <pane xSplit="2" ySplit="5" topLeftCell="C143" activePane="bottomRight" state="frozen"/>
      <selection pane="bottomRight" activeCell="I140" sqref="I140:I141"/>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4"/>
      <autoFilter ref="A7:J397"/>
    </customSheetView>
    <customSheetView guid="{99950613-28E7-4EC2-B918-559A2757B0A9}" scale="50" showPageBreaks="1" outlineSymbols="0" zeroValues="0" fitToPage="1" printArea="1" showAutoFilter="1" view="pageBreakPreview" topLeftCell="B148">
      <selection activeCell="L78" sqref="L78"/>
      <rowBreaks count="32" manualBreakCount="32">
        <brk id="28" max="11" man="1"/>
        <brk id="109" max="11" man="1"/>
        <brk id="146" max="11" man="1"/>
        <brk id="178" max="11" man="1"/>
        <brk id="211" max="18"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pageMargins left="0" right="0" top="0.9055118110236221" bottom="0" header="0" footer="0"/>
      <printOptions horizontalCentered="1"/>
      <pageSetup paperSize="8" scale="40" fitToHeight="0" orientation="landscape" r:id="rId5"/>
      <autoFilter ref="A7:L397"/>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6"/>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7"/>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0"/>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1"/>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2"/>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5"/>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6"/>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7"/>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8"/>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9"/>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0"/>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1"/>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2"/>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3"/>
      <autoFilter ref="A7:K386"/>
    </customSheetView>
    <customSheetView guid="{0CCCFAED-79CE-4449-BC23-D60C794B65C2}" scale="50" showPageBreaks="1" outlineSymbols="0" zeroValues="0" fitToPage="1" printArea="1" showAutoFilter="1" view="pageBreakPreview" topLeftCell="A5">
      <pane xSplit="2" ySplit="4" topLeftCell="K33" activePane="bottomRight" state="frozen"/>
      <selection pane="bottomRight" activeCell="L37" sqref="L37:L42"/>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horizontalDpi="4294967293" r:id="rId24"/>
      <autoFilter ref="A7:L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5"/>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6"/>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5DE1976-7F07-4EB4-8A9C-FB72D060BEFA}" scale="50" showPageBreaks="1" outlineSymbols="0" zeroValues="0" fitToPage="1" printArea="1" showAutoFilter="1" hiddenColumns="1" view="pageBreakPreview" topLeftCell="E1">
      <selection activeCell="L15" sqref="L15:L20"/>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3" fitToHeight="0" orientation="landscape" r:id="rId27"/>
      <autoFilter ref="A7:L397"/>
    </customSheetView>
    <customSheetView guid="{A0A3CD9B-2436-40D7-91DB-589A95FBBF00}" scale="50" showPageBreaks="1" outlineSymbols="0" zeroValues="0" fitToPage="1" printArea="1" showAutoFilter="1" hiddenColumns="1" view="pageBreakPreview">
      <pane xSplit="2" ySplit="8" topLeftCell="K150" activePane="bottomRight" state="frozen"/>
      <selection pane="bottomRight" activeCell="L160" sqref="L160:L165"/>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3" fitToHeight="0" orientation="landscape" r:id="rId28"/>
      <autoFilter ref="A7:L397"/>
    </customSheetView>
    <customSheetView guid="{3EEA7E1A-5F2B-4408-A34C-1F0223B5B245}" scale="50" showPageBreaks="1" outlineSymbols="0" zeroValues="0" fitToPage="1" printArea="1" showAutoFilter="1" view="pageBreakPreview" topLeftCell="A5">
      <pane xSplit="4" ySplit="10" topLeftCell="J15" activePane="bottomRight" state="frozen"/>
      <selection pane="bottomRight" activeCell="I32" sqref="I32"/>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6" fitToHeight="0" orientation="landscape" horizontalDpi="4294967293" r:id="rId29"/>
      <autoFilter ref="A7:J397"/>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30"/>
      <autoFilter ref="A7:J397"/>
    </customSheetView>
    <customSheetView guid="{6E4A7295-8CE0-4D28-ABEF-D38EBAE7C204}" scale="50" showPageBreaks="1" outlineSymbols="0" zeroValues="0" fitToPage="1" printArea="1" showAutoFilter="1" view="pageBreakPreview" topLeftCell="A4">
      <pane xSplit="2" ySplit="5" topLeftCell="C99" activePane="bottomRight" state="frozen"/>
      <selection pane="bottomRight" activeCell="J110" sqref="J110:J115"/>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31"/>
      <autoFilter ref="A7:J397"/>
    </customSheetView>
    <customSheetView guid="{CA384592-0CFD-4322-A4EB-34EC04693944}" scale="50" showPageBreaks="1" outlineSymbols="0" zeroValues="0" fitToPage="1" printArea="1" showAutoFilter="1" view="pageBreakPreview" topLeftCell="A20">
      <selection activeCell="B21" sqref="B21:B23"/>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r:id="rId32"/>
      <autoFilter ref="A7:J397"/>
    </customSheetView>
  </customSheetViews>
  <mergeCells count="74">
    <mergeCell ref="J189:J193"/>
    <mergeCell ref="C147:C148"/>
    <mergeCell ref="B140:B141"/>
    <mergeCell ref="C140:C141"/>
    <mergeCell ref="J180:J185"/>
    <mergeCell ref="J147:J153"/>
    <mergeCell ref="J173:J178"/>
    <mergeCell ref="J140:J146"/>
    <mergeCell ref="I140:I141"/>
    <mergeCell ref="I147:I148"/>
    <mergeCell ref="J166:J171"/>
    <mergeCell ref="J160:J165"/>
    <mergeCell ref="J154:J159"/>
    <mergeCell ref="A147:A148"/>
    <mergeCell ref="B147:B148"/>
    <mergeCell ref="D140:D141"/>
    <mergeCell ref="D147:D148"/>
    <mergeCell ref="H147:H148"/>
    <mergeCell ref="F147:F148"/>
    <mergeCell ref="E147:E148"/>
    <mergeCell ref="A140:A146"/>
    <mergeCell ref="E140:E141"/>
    <mergeCell ref="F140:F141"/>
    <mergeCell ref="G147:G148"/>
    <mergeCell ref="G140:G141"/>
    <mergeCell ref="H140:H141"/>
    <mergeCell ref="B21:B23"/>
    <mergeCell ref="C21:C23"/>
    <mergeCell ref="D21:D23"/>
    <mergeCell ref="E21:E23"/>
    <mergeCell ref="A21:A22"/>
    <mergeCell ref="B29:B30"/>
    <mergeCell ref="A29:A30"/>
    <mergeCell ref="C29:C30"/>
    <mergeCell ref="D29:D30"/>
    <mergeCell ref="A3:J3"/>
    <mergeCell ref="G6:H6"/>
    <mergeCell ref="A9:A14"/>
    <mergeCell ref="A5:A7"/>
    <mergeCell ref="E6:F6"/>
    <mergeCell ref="D6:D7"/>
    <mergeCell ref="C5:D5"/>
    <mergeCell ref="C6:C7"/>
    <mergeCell ref="B5:B7"/>
    <mergeCell ref="I5:I7"/>
    <mergeCell ref="J5:J7"/>
    <mergeCell ref="A15:A20"/>
    <mergeCell ref="E5:H5"/>
    <mergeCell ref="J9:J14"/>
    <mergeCell ref="J15:J20"/>
    <mergeCell ref="J37:J42"/>
    <mergeCell ref="J21:J28"/>
    <mergeCell ref="J29:J35"/>
    <mergeCell ref="F21:F23"/>
    <mergeCell ref="G21:G23"/>
    <mergeCell ref="I21:I23"/>
    <mergeCell ref="G29:G30"/>
    <mergeCell ref="H29:H30"/>
    <mergeCell ref="I29:I30"/>
    <mergeCell ref="F29:F30"/>
    <mergeCell ref="E29:E30"/>
    <mergeCell ref="H21:H23"/>
    <mergeCell ref="J134:J139"/>
    <mergeCell ref="J104:J109"/>
    <mergeCell ref="J128:J133"/>
    <mergeCell ref="J110:J115"/>
    <mergeCell ref="J98:J103"/>
    <mergeCell ref="J49:J54"/>
    <mergeCell ref="J43:J48"/>
    <mergeCell ref="J55:J60"/>
    <mergeCell ref="J62:J67"/>
    <mergeCell ref="J122:J127"/>
    <mergeCell ref="J92:J97"/>
    <mergeCell ref="J68:J73"/>
  </mergeCells>
  <phoneticPr fontId="4" type="noConversion"/>
  <printOptions horizontalCentered="1"/>
  <pageMargins left="0" right="0" top="0.9055118110236221" bottom="0" header="0" footer="0"/>
  <pageSetup paperSize="8" scale="46" fitToHeight="0" orientation="landscape" r:id="rId33"/>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01.06.2018</vt:lpstr>
      <vt:lpstr>'на 01.06.2018'!Заголовки_для_печати</vt:lpstr>
      <vt:lpstr>'на 01.06.2018'!Область_печати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2018-06-06T11:42:02Z</cp:lastPrinted>
  <dcterms:created xsi:type="dcterms:W3CDTF">2011-12-13T05:34:09Z</dcterms:created>
  <dcterms:modified xsi:type="dcterms:W3CDTF">2018-06-25T05:10:40Z</dcterms:modified>
</cp:coreProperties>
</file>