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000" tabRatio="522"/>
  </bookViews>
  <sheets>
    <sheet name="на 01.04.2019" sheetId="1" r:id="rId1"/>
  </sheets>
  <definedNames>
    <definedName name="_xlnm._FilterDatabase" localSheetId="0" hidden="1">'на 01.04.2019'!$A$7:$J$399</definedName>
    <definedName name="Z_0005951B_56A8_4F75_9731_3C8A24CD1AB5_.wvu.FilterData" localSheetId="0" hidden="1">'на 01.04.2019'!$A$7:$J$399</definedName>
    <definedName name="Z_00EBC834_CC04_4600_ADF0_5EC4AEDA5595_.wvu.FilterData" localSheetId="0" hidden="1">'на 01.04.2019'!$A$7:$J$399</definedName>
    <definedName name="Z_01D4DC8C_5FD8_4E22_9898_A6D2EE840F42_.wvu.FilterData" localSheetId="0" hidden="1">'на 01.04.2019'!$A$7:$J$399</definedName>
    <definedName name="Z_0217F586_7BE2_4803_B88F_1646729DF76E_.wvu.FilterData" localSheetId="0" hidden="1">'на 01.04.2019'!$A$7:$J$399</definedName>
    <definedName name="Z_02D2F435_66DA_468E_987B_F2AECDDD4E3B_.wvu.FilterData" localSheetId="0" hidden="1">'на 01.04.2019'!$A$7:$J$399</definedName>
    <definedName name="Z_040F7A53_882C_426B_A971_3BA4E7F819F6_.wvu.FilterData" localSheetId="0" hidden="1">'на 01.04.2019'!$A$7:$H$146</definedName>
    <definedName name="Z_056CFCF2_1D67_47C0_BE8C_D1F7ABB1120B_.wvu.FilterData" localSheetId="0" hidden="1">'на 01.04.2019'!$A$7:$J$399</definedName>
    <definedName name="Z_05716ABD_418C_4DA4_AC8A_C2D9BFCD057A_.wvu.FilterData" localSheetId="0" hidden="1">'на 01.04.2019'!$A$7:$J$399</definedName>
    <definedName name="Z_05917B93_2768_415F_AFD9_F6B5D0EF275E_.wvu.FilterData" localSheetId="0" hidden="1">'на 01.04.2019'!$A$7:$J$399</definedName>
    <definedName name="Z_05C1E2BB_B583_44DD_A8AC_FBF87A053735_.wvu.FilterData" localSheetId="0" hidden="1">'на 01.04.2019'!$A$7:$H$146</definedName>
    <definedName name="Z_05C9DD0B_EBEE_40E7_A642_8B2CDCC810BA_.wvu.FilterData" localSheetId="0" hidden="1">'на 01.04.2019'!$A$7:$H$146</definedName>
    <definedName name="Z_0623BA59_06E0_47C4_A9E0_EFF8949456C2_.wvu.FilterData" localSheetId="0" hidden="1">'на 01.04.2019'!$A$7:$H$146</definedName>
    <definedName name="Z_0644E522_2545_474C_824A_2ED6C2798897_.wvu.FilterData" localSheetId="0" hidden="1">'на 01.04.2019'!$A$7:$J$399</definedName>
    <definedName name="Z_06CAE47A_6EDD_4FE2_8E3A_333266247E42_.wvu.FilterData" localSheetId="0" hidden="1">'на 01.04.2019'!$A$7:$J$399</definedName>
    <definedName name="Z_06E8A760_77DE_44B7_B51E_7A5411604938_.wvu.FilterData" localSheetId="0" hidden="1">'на 01.04.2019'!$A$7:$J$399</definedName>
    <definedName name="Z_06ECB70F_782C_4925_AAED_43BDE49D6216_.wvu.FilterData" localSheetId="0" hidden="1">'на 01.04.2019'!$A$7:$J$399</definedName>
    <definedName name="Z_071188D9_4773_41E2_8227_482316F94E22_.wvu.FilterData" localSheetId="0" hidden="1">'на 01.04.2019'!$A$7:$J$399</definedName>
    <definedName name="Z_076157D9_97A7_4D47_8780_D3B408E54324_.wvu.FilterData" localSheetId="0" hidden="1">'на 01.04.2019'!$A$7:$J$399</definedName>
    <definedName name="Z_079216EF_F396_45DE_93AA_DF26C49F532F_.wvu.FilterData" localSheetId="0" hidden="1">'на 01.04.2019'!$A$7:$H$146</definedName>
    <definedName name="Z_0796BB39_B763_4CFE_9C89_197614BDD8D2_.wvu.FilterData" localSheetId="0" hidden="1">'на 01.04.2019'!$A$7:$J$399</definedName>
    <definedName name="Z_081D092E_BCFD_434D_99DD_F262EBF81A7D_.wvu.FilterData" localSheetId="0" hidden="1">'на 01.04.2019'!$A$7:$H$146</definedName>
    <definedName name="Z_081D1E71_FAB1_490F_8347_4363E467A6B8_.wvu.FilterData" localSheetId="0" hidden="1">'на 01.04.2019'!$A$7:$J$399</definedName>
    <definedName name="Z_094B4134_1EAA_4AE3_8904_2CA55A37A0CD_.wvu.FilterData" localSheetId="0" hidden="1">'на 01.04.2019'!$A$7:$J$399</definedName>
    <definedName name="Z_09665491_2447_4ACE_847B_4452B60F2DF2_.wvu.FilterData" localSheetId="0" hidden="1">'на 01.04.2019'!$A$7:$J$399</definedName>
    <definedName name="Z_09EDEF91_2CA5_4F56_B67B_9D290C461670_.wvu.FilterData" localSheetId="0" hidden="1">'на 01.04.2019'!$A$7:$H$146</definedName>
    <definedName name="Z_09F9F792_37D5_476B_BEEE_67E9106F48F0_.wvu.FilterData" localSheetId="0" hidden="1">'на 01.04.2019'!$A$7:$J$399</definedName>
    <definedName name="Z_0A10B2C2_8811_4514_A02D_EDC7436B6D07_.wvu.FilterData" localSheetId="0" hidden="1">'на 01.04.2019'!$A$7:$J$399</definedName>
    <definedName name="Z_0AA70BDA_573F_4BEC_A548_CA5C4475BFE7_.wvu.FilterData" localSheetId="0" hidden="1">'на 01.04.2019'!$A$7:$J$399</definedName>
    <definedName name="Z_0AC3FA68_E0C8_4657_AD81_AF6345EA501C_.wvu.FilterData" localSheetId="0" hidden="1">'на 01.04.2019'!$A$7:$H$146</definedName>
    <definedName name="Z_0B579593_C56D_4394_91C1_F024BBE56EB1_.wvu.FilterData" localSheetId="0" hidden="1">'на 01.04.2019'!$A$7:$H$146</definedName>
    <definedName name="Z_0BC55D76_817D_4871_ADFD_780685E85798_.wvu.FilterData" localSheetId="0" hidden="1">'на 01.04.2019'!$A$7:$J$399</definedName>
    <definedName name="Z_0C6B39CB_8BE2_4437_B7EF_2B863FB64A7A_.wvu.FilterData" localSheetId="0" hidden="1">'на 01.04.2019'!$A$7:$H$146</definedName>
    <definedName name="Z_0C80C604_218C_428E_8C68_64D1AFDB22E0_.wvu.FilterData" localSheetId="0" hidden="1">'на 01.04.2019'!$A$7:$J$399</definedName>
    <definedName name="Z_0C81132D_0EFB_424B_A2C0_D694846C9416_.wvu.FilterData" localSheetId="0" hidden="1">'на 01.04.2019'!$A$7:$J$399</definedName>
    <definedName name="Z_0C8C20D3_1DCE_4FE1_95B1_F35D8D398254_.wvu.FilterData" localSheetId="0" hidden="1">'на 01.04.2019'!$A$7:$H$146</definedName>
    <definedName name="Z_0CC48B05_D738_4589_9F69_B44D9887E2C7_.wvu.FilterData" localSheetId="0" hidden="1">'на 01.04.2019'!$A$7:$J$399</definedName>
    <definedName name="Z_0CC9441C_88E9_46D0_951D_A49C84EDA8CE_.wvu.FilterData" localSheetId="0" hidden="1">'на 01.04.2019'!$A$7:$J$399</definedName>
    <definedName name="Z_0CCCFAED_79CE_4449_BC23_D60C794B65C2_.wvu.FilterData" localSheetId="0" hidden="1">'на 01.04.2019'!$A$7:$J$399</definedName>
    <definedName name="Z_0CCCFAED_79CE_4449_BC23_D60C794B65C2_.wvu.PrintArea" localSheetId="0" hidden="1">'на 01.04.2019'!$A$1:$J$183</definedName>
    <definedName name="Z_0CCCFAED_79CE_4449_BC23_D60C794B65C2_.wvu.PrintTitles" localSheetId="0" hidden="1">'на 01.04.2019'!$5:$8</definedName>
    <definedName name="Z_0CF3E93E_60F6_45C8_AD33_C2CE08831546_.wvu.FilterData" localSheetId="0" hidden="1">'на 01.04.2019'!$A$7:$H$146</definedName>
    <definedName name="Z_0D69C398_7947_4D78_B1FE_A2A25AB79E10_.wvu.FilterData" localSheetId="0" hidden="1">'на 01.04.2019'!$A$7:$J$399</definedName>
    <definedName name="Z_0D7F5190_D20E_42FD_AD77_53CB309C7272_.wvu.FilterData" localSheetId="0" hidden="1">'на 01.04.2019'!$A$7:$H$146</definedName>
    <definedName name="Z_0DBB7EB7_A885_4D4A_A4F3_1AB3A0FE5EB1_.wvu.FilterData" localSheetId="0" hidden="1">'на 01.04.2019'!$A$7:$J$399</definedName>
    <definedName name="Z_0E67843B_6B59_48DA_8F29_8BAD133298E1_.wvu.FilterData" localSheetId="0" hidden="1">'на 01.04.2019'!$A$7:$J$399</definedName>
    <definedName name="Z_0E6786D8_AC3A_48D5_9AD7_4E7485DB6D9C_.wvu.FilterData" localSheetId="0" hidden="1">'на 01.04.2019'!$A$7:$H$146</definedName>
    <definedName name="Z_0EBE1707_975C_4649_91D3_2E9B46A60B44_.wvu.FilterData" localSheetId="0" hidden="1">'на 01.04.2019'!$A$7:$J$399</definedName>
    <definedName name="Z_101FC8DD_6A10_4029_AD34_21DB4CDC5FDB_.wvu.FilterData" localSheetId="0" hidden="1">'на 01.04.2019'!$A$7:$J$399</definedName>
    <definedName name="Z_105D23B5_3830_4B2C_A4D4_FBFBD3BEFB9C_.wvu.FilterData" localSheetId="0" hidden="1">'на 01.04.2019'!$A$7:$H$146</definedName>
    <definedName name="Z_113A0779_204C_451B_8401_73E507046130_.wvu.FilterData" localSheetId="0" hidden="1">'на 01.04.2019'!$A$7:$J$399</definedName>
    <definedName name="Z_119EECA6_2DA1_40F6_BD98_65D18CFC0359_.wvu.FilterData" localSheetId="0" hidden="1">'на 01.04.2019'!$A$7:$J$399</definedName>
    <definedName name="Z_11B0FA8E_E0BF_44A4_A141_D0892BF4BA78_.wvu.FilterData" localSheetId="0" hidden="1">'на 01.04.2019'!$A$7:$J$399</definedName>
    <definedName name="Z_11EBBD1F_0821_4763_A781_80F95B559C64_.wvu.FilterData" localSheetId="0" hidden="1">'на 01.04.2019'!$A$7:$J$399</definedName>
    <definedName name="Z_12397037_6208_4B36_BC95_11438284A9DE_.wvu.FilterData" localSheetId="0" hidden="1">'на 01.04.2019'!$A$7:$H$146</definedName>
    <definedName name="Z_12C2408D_275D_4295_8823_146036CCAF72_.wvu.FilterData" localSheetId="0" hidden="1">'на 01.04.2019'!$A$7:$J$399</definedName>
    <definedName name="Z_130C16AD_E930_4810_BDF0_A6DD3A87B8D5_.wvu.FilterData" localSheetId="0" hidden="1">'на 01.04.2019'!$A$7:$J$399</definedName>
    <definedName name="Z_1315266B_953C_4E7F_B538_74B6DF400647_.wvu.FilterData" localSheetId="0" hidden="1">'на 01.04.2019'!$A$7:$H$146</definedName>
    <definedName name="Z_132984D2_035C_4C6F_8087_28C1188A76E6_.wvu.FilterData" localSheetId="0" hidden="1">'на 01.04.2019'!$A$7:$J$399</definedName>
    <definedName name="Z_13A75724_7658_4A80_9239_F37E0BC75B64_.wvu.FilterData" localSheetId="0" hidden="1">'на 01.04.2019'!$A$7:$J$399</definedName>
    <definedName name="Z_13BE7114_35DF_4699_8779_61985C68F6C3_.wvu.FilterData" localSheetId="0" hidden="1">'на 01.04.2019'!$A$7:$J$399</definedName>
    <definedName name="Z_13BE7114_35DF_4699_8779_61985C68F6C3_.wvu.PrintArea" localSheetId="0" hidden="1">'на 01.04.2019'!$A$1:$J$198</definedName>
    <definedName name="Z_13BE7114_35DF_4699_8779_61985C68F6C3_.wvu.PrintTitles" localSheetId="0" hidden="1">'на 01.04.2019'!$5:$8</definedName>
    <definedName name="Z_13E7ADA2_058C_4412_9AEA_31547694DD5C_.wvu.FilterData" localSheetId="0" hidden="1">'на 01.04.2019'!$A$7:$H$146</definedName>
    <definedName name="Z_1474826F_81A7_45CE_9E32_539008BC6006_.wvu.FilterData" localSheetId="0" hidden="1">'на 01.04.2019'!$A$7:$J$399</definedName>
    <definedName name="Z_148D8FAA_3DC1_4430_9D42_1AFD9B8B331B_.wvu.FilterData" localSheetId="0" hidden="1">'на 01.04.2019'!$A$7:$J$399</definedName>
    <definedName name="Z_14901D06_6751_467D_A640_08BD51FC6A24_.wvu.FilterData" localSheetId="0" hidden="1">'на 01.04.2019'!$A$7:$J$399</definedName>
    <definedName name="Z_1539101F_31E9_4994_A34D_436B2BB1B73C_.wvu.FilterData" localSheetId="0" hidden="1">'на 01.04.2019'!$A$7:$J$399</definedName>
    <definedName name="Z_158130B9_9537_4E7D_AC4C_ED389C9B13A6_.wvu.FilterData" localSheetId="0" hidden="1">'на 01.04.2019'!$A$7:$J$399</definedName>
    <definedName name="Z_15AF9AFF_36E4_41C3_A9EA_A83C0A87FA00_.wvu.FilterData" localSheetId="0" hidden="1">'на 01.04.2019'!$A$7:$J$399</definedName>
    <definedName name="Z_1611C1BA_C4E2_40AE_8F45_3BEDE164E518_.wvu.FilterData" localSheetId="0" hidden="1">'на 01.04.2019'!$A$7:$J$399</definedName>
    <definedName name="Z_16533C21_4A9A_450C_8A94_553B88C3A9CF_.wvu.FilterData" localSheetId="0" hidden="1">'на 01.04.2019'!$A$7:$H$146</definedName>
    <definedName name="Z_1682CF4C_6BE2_4E45_A613_382D117E51BF_.wvu.FilterData" localSheetId="0" hidden="1">'на 01.04.2019'!$A$7:$J$399</definedName>
    <definedName name="Z_168FD5D4_D13B_47B9_8E56_61C627E3620F_.wvu.FilterData" localSheetId="0" hidden="1">'на 01.04.2019'!$A$7:$H$146</definedName>
    <definedName name="Z_169B516E_654F_469D_A8A0_69AB59FA498D_.wvu.FilterData" localSheetId="0" hidden="1">'на 01.04.2019'!$A$7:$J$399</definedName>
    <definedName name="Z_176FBEC7_B2AF_4702_A894_382F81F9ECF6_.wvu.FilterData" localSheetId="0" hidden="1">'на 01.04.2019'!$A$7:$H$146</definedName>
    <definedName name="Z_17AC66D0_E8BD_44BA_92AB_131AEC3E5A62_.wvu.FilterData" localSheetId="0" hidden="1">'на 01.04.2019'!$A$7:$J$399</definedName>
    <definedName name="Z_17AEC02B_67B1_483A_97D2_C1C6DFD21518_.wvu.FilterData" localSheetId="0" hidden="1">'на 01.04.2019'!$A$7:$J$399</definedName>
    <definedName name="Z_1902C2E4_C521_44EB_B934_0EBD6E871DD8_.wvu.FilterData" localSheetId="0" hidden="1">'на 01.04.2019'!$A$7:$J$399</definedName>
    <definedName name="Z_191D2631_8F19_4FC0_96A1_F397D331A068_.wvu.FilterData" localSheetId="0" hidden="1">'на 01.04.2019'!$A$7:$J$399</definedName>
    <definedName name="Z_19497421_00C1_4657_A11B_18FB2BAAE62A_.wvu.FilterData" localSheetId="0" hidden="1">'на 01.04.2019'!$A$7:$J$399</definedName>
    <definedName name="Z_19510E6E_7565_4AC2_BCB4_A345501456B6_.wvu.FilterData" localSheetId="0" hidden="1">'на 01.04.2019'!$A$7:$H$146</definedName>
    <definedName name="Z_197DC433_2311_4239_A28E_8D90CD4AEB73_.wvu.FilterData" localSheetId="0" hidden="1">'на 01.04.2019'!$A$7:$J$399</definedName>
    <definedName name="Z_19944AB6_3B70_4B1C_8696_B2E3AC2ED125_.wvu.FilterData" localSheetId="0" hidden="1">'на 01.04.2019'!$A$7:$J$399</definedName>
    <definedName name="Z_19A4AADC_FDEE_45BB_8FEE_0F5508EFB8E2_.wvu.FilterData" localSheetId="0" hidden="1">'на 01.04.2019'!$A$7:$J$399</definedName>
    <definedName name="Z_19B34FC3_E683_4280_90EE_7791220AE682_.wvu.FilterData" localSheetId="0" hidden="1">'на 01.04.2019'!$A$7:$J$399</definedName>
    <definedName name="Z_19E5B318_3123_4687_A10B_72F3BDA9A599_.wvu.FilterData" localSheetId="0" hidden="1">'на 01.04.2019'!$A$7:$J$399</definedName>
    <definedName name="Z_1ADD4354_436F_41C7_AFD6_B73FA2D9BC20_.wvu.FilterData" localSheetId="0" hidden="1">'на 01.04.2019'!$A$7:$J$399</definedName>
    <definedName name="Z_1B413C41_F5DB_4793_803B_D278F6A0BE2C_.wvu.FilterData" localSheetId="0" hidden="1">'на 01.04.2019'!$A$7:$J$399</definedName>
    <definedName name="Z_1B943BCB_9609_428B_963E_E25F01748D7C_.wvu.FilterData" localSheetId="0" hidden="1">'на 01.04.2019'!$A$7:$J$399</definedName>
    <definedName name="Z_1BA0A829_1467_4894_A294_9BFD1EA8F94D_.wvu.FilterData" localSheetId="0" hidden="1">'на 01.04.2019'!$A$7:$J$399</definedName>
    <definedName name="Z_1C384A54_E3F0_4C1E_862E_6CD9154B364F_.wvu.FilterData" localSheetId="0" hidden="1">'на 01.04.2019'!$A$7:$J$399</definedName>
    <definedName name="Z_1C3DA4EF_3676_4683_84F0_1C41D26FFC16_.wvu.FilterData" localSheetId="0" hidden="1">'на 01.04.2019'!$A$7:$J$399</definedName>
    <definedName name="Z_1C3DF549_BEC3_47F7_8F0B_A96D42597ECF_.wvu.FilterData" localSheetId="0" hidden="1">'на 01.04.2019'!$A$7:$H$146</definedName>
    <definedName name="Z_1C681B2A_8932_44D9_BF50_EA5DBCC10436_.wvu.FilterData" localSheetId="0" hidden="1">'на 01.04.2019'!$A$7:$H$146</definedName>
    <definedName name="Z_1CB0764B_554D_4C09_98DC_8DED9FC27F03_.wvu.FilterData" localSheetId="0" hidden="1">'на 01.04.2019'!$A$7:$J$399</definedName>
    <definedName name="Z_1CB0CE3F_75F2_462B_8FE5_E94B0D7D6C1F_.wvu.FilterData" localSheetId="0" hidden="1">'на 01.04.2019'!$A$7:$J$399</definedName>
    <definedName name="Z_1CB5C523_AFA5_43A8_9C28_9F12CFE5BE65_.wvu.FilterData" localSheetId="0" hidden="1">'на 01.04.2019'!$A$7:$J$399</definedName>
    <definedName name="Z_1CEF9102_6C60_416B_8820_19DA6CA2FF8F_.wvu.FilterData" localSheetId="0" hidden="1">'на 01.04.2019'!$A$7:$J$399</definedName>
    <definedName name="Z_1D2C2901_70D8_494F_B885_AA5F7F9A1D2E_.wvu.FilterData" localSheetId="0" hidden="1">'на 01.04.2019'!$A$7:$J$399</definedName>
    <definedName name="Z_1D546444_6D70_47F2_86F2_EDA85896BE29_.wvu.FilterData" localSheetId="0" hidden="1">'на 01.04.2019'!$A$7:$J$399</definedName>
    <definedName name="Z_1D797472_1425_44E0_B821_543CF555289A_.wvu.FilterData" localSheetId="0" hidden="1">'на 01.04.2019'!$A$7:$J$399</definedName>
    <definedName name="Z_1E88DC95_DDEB_4EE8_8544_5724B1E6FA94_.wvu.FilterData" localSheetId="0" hidden="1">'на 01.04.2019'!$A$7:$J$399</definedName>
    <definedName name="Z_1F274A4D_4DCC_44CA_A1BD_90B7EE180486_.wvu.FilterData" localSheetId="0" hidden="1">'на 01.04.2019'!$A$7:$H$146</definedName>
    <definedName name="Z_1F6B5B08_FAE9_43CF_A27B_EE7ACD6D4DF6_.wvu.FilterData" localSheetId="0" hidden="1">'на 01.04.2019'!$A$7:$J$399</definedName>
    <definedName name="Z_1F6FF066_5CAF_4FE9_9ABD_85517853573D_.wvu.FilterData" localSheetId="0" hidden="1">'на 01.04.2019'!$A$7:$J$399</definedName>
    <definedName name="Z_1F885BC0_FA2D_45E9_BC66_C7BA68F6529B_.wvu.FilterData" localSheetId="0" hidden="1">'на 01.04.2019'!$A$7:$J$399</definedName>
    <definedName name="Z_1FF678B1_7F2B_4362_81E7_D3C79ED64B95_.wvu.FilterData" localSheetId="0" hidden="1">'на 01.04.2019'!$A$7:$H$146</definedName>
    <definedName name="Z_20461DED_BCEE_4284_A6DA_6F07C40C8239_.wvu.FilterData" localSheetId="0" hidden="1">'на 01.04.2019'!$A$7:$J$399</definedName>
    <definedName name="Z_20A3EB12_07C5_4317_9D11_7C0131FF1F02_.wvu.FilterData" localSheetId="0" hidden="1">'на 01.04.2019'!$A$7:$J$399</definedName>
    <definedName name="Z_215E0AF3_2FB9_4AD2_85EB_5BB3A76EA017_.wvu.FilterData" localSheetId="0" hidden="1">'на 01.04.2019'!$A$7:$J$399</definedName>
    <definedName name="Z_216AEA56_C079_4104_83C7_B22F3C2C4895_.wvu.FilterData" localSheetId="0" hidden="1">'на 01.04.2019'!$A$7:$H$146</definedName>
    <definedName name="Z_2181C7D4_AA52_40AC_A808_5D532F9A4DB9_.wvu.FilterData" localSheetId="0" hidden="1">'на 01.04.2019'!$A$7:$H$146</definedName>
    <definedName name="Z_222CB208_6EE7_4ACF_9056_A80606B8DEAE_.wvu.FilterData" localSheetId="0" hidden="1">'на 01.04.2019'!$A$7:$J$399</definedName>
    <definedName name="Z_22A3361C_6866_4206_B8FA_E848438D95B8_.wvu.FilterData" localSheetId="0" hidden="1">'на 01.04.2019'!$A$7:$H$146</definedName>
    <definedName name="Z_23D71F5A_A534_4F07_942A_44ED3D76C570_.wvu.FilterData" localSheetId="0" hidden="1">'на 01.04.2019'!$A$7:$J$399</definedName>
    <definedName name="Z_246D425F_E7DE_4F74_93E1_1CA6487BB7AF_.wvu.FilterData" localSheetId="0" hidden="1">'на 01.04.2019'!$A$7:$J$399</definedName>
    <definedName name="Z_24860D1B_9CB0_4DBB_9F9A_A7B23A9FBD9E_.wvu.FilterData" localSheetId="0" hidden="1">'на 01.04.2019'!$A$7:$J$399</definedName>
    <definedName name="Z_24D1D1DF_90B3_41D1_82E1_05DE887CC58D_.wvu.FilterData" localSheetId="0" hidden="1">'на 01.04.2019'!$A$7:$H$146</definedName>
    <definedName name="Z_24E5C1BC_322C_4FEF_B964_F0DCC04482C1_.wvu.Cols" localSheetId="0" hidden="1">'на 01.04.2019'!#REF!,'на 01.04.2019'!#REF!</definedName>
    <definedName name="Z_24E5C1BC_322C_4FEF_B964_F0DCC04482C1_.wvu.FilterData" localSheetId="0" hidden="1">'на 01.04.2019'!$A$7:$H$146</definedName>
    <definedName name="Z_24E5C1BC_322C_4FEF_B964_F0DCC04482C1_.wvu.Rows" localSheetId="0" hidden="1">'на 01.04.2019'!#REF!</definedName>
    <definedName name="Z_25997FFA_90F9_4B4A_8C73_3E119DFE9BDB_.wvu.FilterData" localSheetId="0" hidden="1">'на 01.04.2019'!$A$7:$J$399</definedName>
    <definedName name="Z_25DD804F_4FCB_49C0_B290_F226E6C8FC4D_.wvu.FilterData" localSheetId="0" hidden="1">'на 01.04.2019'!$A$7:$J$399</definedName>
    <definedName name="Z_25F305AA_6420_44FE_A658_6597DFDEDA7F_.wvu.FilterData" localSheetId="0" hidden="1">'на 01.04.2019'!$A$7:$J$399</definedName>
    <definedName name="Z_26390C63_E690_4CD6_B911_4F7F9CCE06AD_.wvu.FilterData" localSheetId="0" hidden="1">'на 01.04.2019'!$A$7:$J$399</definedName>
    <definedName name="Z_2647282E_5B25_4148_AAD9_72AB0A3F24C4_.wvu.FilterData" localSheetId="0" hidden="1">'на 01.04.2019'!$A$3:$K$183</definedName>
    <definedName name="Z_26E7CD7D_71FD_4075_B268_E6444384CE7D_.wvu.FilterData" localSheetId="0" hidden="1">'на 01.04.2019'!$A$7:$H$146</definedName>
    <definedName name="Z_271A6422_0558_45A4_90D0_4FBBFA0C466A_.wvu.FilterData" localSheetId="0" hidden="1">'на 01.04.2019'!$A$7:$J$399</definedName>
    <definedName name="Z_2751B79E_F60F_449F_9B1A_ED01F0EE4A3F_.wvu.FilterData" localSheetId="0" hidden="1">'на 01.04.2019'!$A$7:$J$399</definedName>
    <definedName name="Z_28008BE5_0693_468D_890E_2AE562EDDFCA_.wvu.FilterData" localSheetId="0" hidden="1">'на 01.04.2019'!$A$7:$H$146</definedName>
    <definedName name="Z_282F013D_E5B1_4C17_8727_7949891CEFC8_.wvu.FilterData" localSheetId="0" hidden="1">'на 01.04.2019'!$A$7:$J$399</definedName>
    <definedName name="Z_2932A736_9A81_4C2B_931E_457899534006_.wvu.FilterData" localSheetId="0" hidden="1">'на 01.04.2019'!$A$7:$J$399</definedName>
    <definedName name="Z_29A3F31E_AA0E_4520_83F3_6EDE69E47FB4_.wvu.FilterData" localSheetId="0" hidden="1">'на 01.04.2019'!$A$7:$J$399</definedName>
    <definedName name="Z_29D1C55E_0AE0_4CA9_A4C9_F358DEE7E9AD_.wvu.FilterData" localSheetId="0" hidden="1">'на 01.04.2019'!$A$7:$J$399</definedName>
    <definedName name="Z_2A075779_EE89_4995_9517_DAD5135FF513_.wvu.FilterData" localSheetId="0" hidden="1">'на 01.04.2019'!$A$7:$J$399</definedName>
    <definedName name="Z_2A567982_7892_4F86_A16D_3A26E4C78607_.wvu.FilterData" localSheetId="0" hidden="1">'на 01.04.2019'!$A$7:$J$399</definedName>
    <definedName name="Z_2A9D3288_FE38_46DD_A0BD_6FD4437B54BF_.wvu.FilterData" localSheetId="0" hidden="1">'на 01.04.2019'!$A$7:$J$399</definedName>
    <definedName name="Z_2B4EF399_1F78_4650_9196_70339D27DB54_.wvu.FilterData" localSheetId="0" hidden="1">'на 01.04.2019'!$A$7:$J$399</definedName>
    <definedName name="Z_2B67E997_66AF_4883_9EE5_9876648FDDE9_.wvu.FilterData" localSheetId="0" hidden="1">'на 01.04.2019'!$A$7:$J$399</definedName>
    <definedName name="Z_2B6BAC9D_8ECF_4B5C_AEA7_CCE1C0524E55_.wvu.FilterData" localSheetId="0" hidden="1">'на 01.04.2019'!$A$7:$J$399</definedName>
    <definedName name="Z_2C029299_5EEC_4151_A9E2_241D31E08692_.wvu.FilterData" localSheetId="0" hidden="1">'на 01.04.2019'!$A$7:$J$399</definedName>
    <definedName name="Z_2C43A648_766E_499E_95B2_EA6F7EA791D4_.wvu.FilterData" localSheetId="0" hidden="1">'на 01.04.2019'!$A$7:$J$399</definedName>
    <definedName name="Z_2C47EAD7_6B0B_40AB_9599_0BF3302E35F1_.wvu.FilterData" localSheetId="0" hidden="1">'на 01.04.2019'!$A$7:$H$146</definedName>
    <definedName name="Z_2C83C5CF_2113_4A26_AC8F_B29994F8C20B_.wvu.FilterData" localSheetId="0" hidden="1">'на 01.04.2019'!$A$7:$J$399</definedName>
    <definedName name="Z_2CD18B03_71F5_4B8A_8C6C_592F5A66335B_.wvu.FilterData" localSheetId="0" hidden="1">'на 01.04.2019'!$A$7:$J$399</definedName>
    <definedName name="Z_2D011736_53B8_48A8_8C2E_71DD995F6546_.wvu.FilterData" localSheetId="0" hidden="1">'на 01.04.2019'!$A$7:$J$399</definedName>
    <definedName name="Z_2D540280_F40F_4530_A32A_1FF2E78E7147_.wvu.FilterData" localSheetId="0" hidden="1">'на 01.04.2019'!$A$7:$J$399</definedName>
    <definedName name="Z_2D918A37_6905_4BEF_BC3A_DA45E968DAC3_.wvu.FilterData" localSheetId="0" hidden="1">'на 01.04.2019'!$A$7:$H$146</definedName>
    <definedName name="Z_2D97755C_B099_4001_9C5F_12A88788A461_.wvu.FilterData" localSheetId="0" hidden="1">'на 01.04.2019'!$A$7:$J$399</definedName>
    <definedName name="Z_2DCF6207_B24B_43F5_B844_6C1E92F9CADA_.wvu.FilterData" localSheetId="0" hidden="1">'на 01.04.2019'!$A$7:$J$399</definedName>
    <definedName name="Z_2DF88C31_E5A0_4DFE_877D_5A31D3992603_.wvu.Rows" localSheetId="0" hidden="1">'на 01.04.2019'!#REF!,'на 01.04.2019'!#REF!,'на 01.04.2019'!#REF!,'на 01.04.2019'!#REF!,'на 01.04.2019'!#REF!,'на 01.04.2019'!#REF!,'на 01.04.2019'!#REF!,'на 01.04.2019'!#REF!,'на 01.04.2019'!#REF!,'на 01.04.2019'!#REF!,'на 01.04.2019'!#REF!</definedName>
    <definedName name="Z_2F3BAFC5_8792_4BC0_833F_5CB9ACB14A14_.wvu.FilterData" localSheetId="0" hidden="1">'на 01.04.2019'!$A$7:$H$146</definedName>
    <definedName name="Z_2F3DE7DB_1DEA_4A0C_88EC_B05C9EEC768F_.wvu.FilterData" localSheetId="0" hidden="1">'на 01.04.2019'!$A$7:$J$399</definedName>
    <definedName name="Z_2F72C4E3_E946_4870_A59B_C47D17A3E8B0_.wvu.FilterData" localSheetId="0" hidden="1">'на 01.04.2019'!$A$7:$J$399</definedName>
    <definedName name="Z_2F7AC811_CA37_46E3_866E_6E10DF43054A_.wvu.FilterData" localSheetId="0" hidden="1">'на 01.04.2019'!$A$7:$J$399</definedName>
    <definedName name="Z_2FAB8F10_5F5A_4B70_9158_E79B14A6565A_.wvu.FilterData" localSheetId="0" hidden="1">'на 01.04.2019'!$A$7:$J$399</definedName>
    <definedName name="Z_300D3722_BC5B_4EFC_A306_CB3461E96075_.wvu.FilterData" localSheetId="0" hidden="1">'на 01.04.2019'!$A$7:$J$399</definedName>
    <definedName name="Z_308AF0B3_EE19_4841_BBC0_915C9A7203E9_.wvu.FilterData" localSheetId="0" hidden="1">'на 01.04.2019'!$A$7:$J$399</definedName>
    <definedName name="Z_30F94082_E7C8_4DE7_AE26_19B3A4317363_.wvu.FilterData" localSheetId="0" hidden="1">'на 01.04.2019'!$A$7:$J$399</definedName>
    <definedName name="Z_315B3829_E75D_48BB_A407_88A96C0D6A4B_.wvu.FilterData" localSheetId="0" hidden="1">'на 01.04.2019'!$A$7:$J$399</definedName>
    <definedName name="Z_3169E1B8_6971_4325_933B_3FDE2BEB6DA0_.wvu.FilterData" localSheetId="0" hidden="1">'на 01.04.2019'!$A$7:$J$399</definedName>
    <definedName name="Z_316B9C14_7546_49E5_A384_4190EC7682DE_.wvu.FilterData" localSheetId="0" hidden="1">'на 01.04.2019'!$A$7:$J$399</definedName>
    <definedName name="Z_31985263_3556_4B71_A26F_62706F49B320_.wvu.FilterData" localSheetId="0" hidden="1">'на 01.04.2019'!$A$7:$H$146</definedName>
    <definedName name="Z_31C5283F_7633_4B8A_ADD5_7EB245AE899F_.wvu.FilterData" localSheetId="0" hidden="1">'на 01.04.2019'!$A$7:$J$399</definedName>
    <definedName name="Z_31EABA3C_DD8D_46BF_85B1_09527EF8E816_.wvu.FilterData" localSheetId="0" hidden="1">'на 01.04.2019'!$A$7:$H$146</definedName>
    <definedName name="Z_328B1FBD_B9E0_4F8C_AA1F_438ED0F19823_.wvu.FilterData" localSheetId="0" hidden="1">'на 01.04.2019'!$A$7:$J$399</definedName>
    <definedName name="Z_32F81156_0F3B_49A8_B56D_9A01AA7C97FE_.wvu.FilterData" localSheetId="0" hidden="1">'на 01.04.2019'!$A$7:$J$399</definedName>
    <definedName name="Z_33081AFE_875F_4448_8DBB_C2288E582829_.wvu.FilterData" localSheetId="0" hidden="1">'на 01.04.2019'!$A$7:$J$399</definedName>
    <definedName name="Z_33725023_9491_4856_AC32_391D3DCA1E13_.wvu.FilterData" localSheetId="0" hidden="1">'на 01.04.2019'!$A$7:$J$399</definedName>
    <definedName name="Z_33995DBE_E7D5_4BC5_96C4_CB599185238D_.wvu.FilterData" localSheetId="0" hidden="1">'на 01.04.2019'!$A$7:$J$399</definedName>
    <definedName name="Z_33F06620_89E2_4BA8_BAB0_6A7070FEBD8A_.wvu.FilterData" localSheetId="0" hidden="1">'на 01.04.2019'!$A$7:$J$399</definedName>
    <definedName name="Z_34587A22_A707_48EC_A6D8_8CA0D443CB5A_.wvu.FilterData" localSheetId="0" hidden="1">'на 01.04.2019'!$A$7:$J$399</definedName>
    <definedName name="Z_349EEACA_C7A1_441E_BFE3_096E57329F7C_.wvu.FilterData" localSheetId="0" hidden="1">'на 01.04.2019'!$A$7:$J$399</definedName>
    <definedName name="Z_34E97F8E_B808_4C29_AFA8_24160BA8B576_.wvu.FilterData" localSheetId="0" hidden="1">'на 01.04.2019'!$A$7:$H$146</definedName>
    <definedName name="Z_354643EC_374D_4252_A3BA_624B9338CCF6_.wvu.FilterData" localSheetId="0" hidden="1">'на 01.04.2019'!$A$7:$J$399</definedName>
    <definedName name="Z_356902C5_CBA1_407E_849C_39B6CAAFCD34_.wvu.FilterData" localSheetId="0" hidden="1">'на 01.04.2019'!$A$7:$J$399</definedName>
    <definedName name="Z_356FBDD5_3775_4781_9E0A_901095CE6157_.wvu.FilterData" localSheetId="0" hidden="1">'на 01.04.2019'!$A$7:$J$399</definedName>
    <definedName name="Z_3597F15D_13FB_47E4_B2D7_0713796F1B32_.wvu.FilterData" localSheetId="0" hidden="1">'на 01.04.2019'!$A$7:$H$146</definedName>
    <definedName name="Z_35A82584_BCCD_413D_BF58_739C849379E3_.wvu.FilterData" localSheetId="0" hidden="1">'на 01.04.2019'!$A$7:$J$399</definedName>
    <definedName name="Z_36279478_DEDD_46A7_8B6D_9500CB65A35C_.wvu.FilterData" localSheetId="0" hidden="1">'на 01.04.2019'!$A$7:$H$146</definedName>
    <definedName name="Z_36282042_958F_4D98_9515_9E9271F26AA2_.wvu.FilterData" localSheetId="0" hidden="1">'на 01.04.2019'!$A$7:$H$146</definedName>
    <definedName name="Z_36483E9A_03E9_431F_B24B_73C77EA6547E_.wvu.FilterData" localSheetId="0" hidden="1">'на 01.04.2019'!$A$7:$J$399</definedName>
    <definedName name="Z_368728BB_F981_4DE3_8F4E_C77C2580C6B3_.wvu.FilterData" localSheetId="0" hidden="1">'на 01.04.2019'!$A$7:$J$399</definedName>
    <definedName name="Z_36AEB3FF_FCBC_4E21_8EFE_F20781816ED3_.wvu.FilterData" localSheetId="0" hidden="1">'на 01.04.2019'!$A$7:$H$146</definedName>
    <definedName name="Z_371CA4AD_891B_4B1D_9403_45AB26546607_.wvu.FilterData" localSheetId="0" hidden="1">'на 01.04.2019'!$A$7:$J$399</definedName>
    <definedName name="Z_375FD1ED_0F0C_4C78_AE3D_1D583BC74E47_.wvu.FilterData" localSheetId="0" hidden="1">'на 01.04.2019'!$A$7:$J$399</definedName>
    <definedName name="Z_3780FC5F_184E_406C_B40E_6BE29406408E_.wvu.FilterData" localSheetId="0" hidden="1">'на 01.04.2019'!$A$7:$J$399</definedName>
    <definedName name="Z_3789C719_2C4D_4FFB_B9EF_5AA095975824_.wvu.FilterData" localSheetId="0" hidden="1">'на 01.04.2019'!$A$7:$J$399</definedName>
    <definedName name="Z_37F8CE32_8CE8_4D95_9C0E_63112E6EFFE9_.wvu.Cols" localSheetId="0" hidden="1">'на 01.04.2019'!#REF!</definedName>
    <definedName name="Z_37F8CE32_8CE8_4D95_9C0E_63112E6EFFE9_.wvu.FilterData" localSheetId="0" hidden="1">'на 01.04.2019'!$A$7:$H$146</definedName>
    <definedName name="Z_37F8CE32_8CE8_4D95_9C0E_63112E6EFFE9_.wvu.PrintArea" localSheetId="0" hidden="1">'на 01.04.2019'!$A$1:$J$146</definedName>
    <definedName name="Z_37F8CE32_8CE8_4D95_9C0E_63112E6EFFE9_.wvu.PrintTitles" localSheetId="0" hidden="1">'на 01.04.2019'!$5:$8</definedName>
    <definedName name="Z_37F8CE32_8CE8_4D95_9C0E_63112E6EFFE9_.wvu.Rows" localSheetId="0" hidden="1">'на 01.04.2019'!#REF!,'на 01.04.2019'!#REF!,'на 01.04.2019'!#REF!,'на 01.04.2019'!#REF!,'на 01.04.2019'!#REF!,'на 01.04.2019'!#REF!,'на 01.04.2019'!#REF!,'на 01.04.2019'!#REF!,'на 01.04.2019'!#REF!,'на 01.04.2019'!#REF!,'на 01.04.2019'!#REF!,'на 01.04.2019'!#REF!,'на 01.04.2019'!#REF!,'на 01.04.2019'!#REF!,'на 01.04.2019'!#REF!,'на 01.04.2019'!#REF!,'на 01.04.2019'!#REF!</definedName>
    <definedName name="Z_386EE007_6994_4AA6_8824_D461BF01F1EA_.wvu.FilterData" localSheetId="0" hidden="1">'на 01.04.2019'!$A$7:$J$399</definedName>
    <definedName name="Z_394FB935_0201_44F8_9182_26C511D48F51_.wvu.FilterData" localSheetId="0" hidden="1">'на 01.04.2019'!$A$7:$J$399</definedName>
    <definedName name="Z_39897EE2_53F6_432A_9A7F_7DBB2FBB08E4_.wvu.FilterData" localSheetId="0" hidden="1">'на 01.04.2019'!$A$7:$J$399</definedName>
    <definedName name="Z_39BDB0EB_9BA4_409E_B505_137EC009426F_.wvu.FilterData" localSheetId="0" hidden="1">'на 01.04.2019'!$A$7:$J$399</definedName>
    <definedName name="Z_39C96D4E_1C4D_4F18_8517_A4E3C24B1712_.wvu.FilterData" localSheetId="0" hidden="1">'на 01.04.2019'!$A$7:$J$399</definedName>
    <definedName name="Z_3A08D49D_7322_4FD5_90D4_F8436B9BCFE3_.wvu.FilterData" localSheetId="0" hidden="1">'на 01.04.2019'!$A$7:$J$399</definedName>
    <definedName name="Z_3A152827_EFCD_4FCD_A4F0_81C604FF3F88_.wvu.FilterData" localSheetId="0" hidden="1">'на 01.04.2019'!$A$7:$J$399</definedName>
    <definedName name="Z_3A3C36BB_10E7_4C1E_B0B9_7B6ED7A3EB3A_.wvu.FilterData" localSheetId="0" hidden="1">'на 01.04.2019'!$A$7:$J$399</definedName>
    <definedName name="Z_3A3DB971_386F_40FA_8DD4_4A74AFE3B4C9_.wvu.FilterData" localSheetId="0" hidden="1">'на 01.04.2019'!$A$7:$J$399</definedName>
    <definedName name="Z_3AAEA08B_779A_471D_BFA0_0D98BF9A4FAD_.wvu.FilterData" localSheetId="0" hidden="1">'на 01.04.2019'!$A$7:$H$146</definedName>
    <definedName name="Z_3ABBA6B1_F69F_4AC7_8A6D_97A73D7030DF_.wvu.FilterData" localSheetId="0" hidden="1">'на 01.04.2019'!$A$7:$J$399</definedName>
    <definedName name="Z_3B9A8A09_51D3_4E7C_A285_7AC18DD1651A_.wvu.FilterData" localSheetId="0" hidden="1">'на 01.04.2019'!$A$7:$J$399</definedName>
    <definedName name="Z_3C664174_3E98_4762_A560_3810A313981F_.wvu.FilterData" localSheetId="0" hidden="1">'на 01.04.2019'!$A$7:$J$399</definedName>
    <definedName name="Z_3C9F72CF_10C2_48CF_BBB6_A2B9A1393F37_.wvu.FilterData" localSheetId="0" hidden="1">'на 01.04.2019'!$A$7:$H$146</definedName>
    <definedName name="Z_3CBCA6B7_5D7C_44A4_844A_26E2A61FDE86_.wvu.FilterData" localSheetId="0" hidden="1">'на 01.04.2019'!$A$7:$J$399</definedName>
    <definedName name="Z_3CF5067B_C0BF_4885_AAB9_F758BBB164A0_.wvu.FilterData" localSheetId="0" hidden="1">'на 01.04.2019'!$A$7:$J$399</definedName>
    <definedName name="Z_3D1280C8_646B_4BB2_862F_8A8207220C6A_.wvu.FilterData" localSheetId="0" hidden="1">'на 01.04.2019'!$A$7:$H$146</definedName>
    <definedName name="Z_3D4245D9_9AB3_43FE_97D0_205A6EA7E6E4_.wvu.FilterData" localSheetId="0" hidden="1">'на 01.04.2019'!$A$7:$J$399</definedName>
    <definedName name="Z_3D5A28D4_CB7B_405C_9FFF_EB22C14AB77F_.wvu.FilterData" localSheetId="0" hidden="1">'на 01.04.2019'!$A$7:$J$399</definedName>
    <definedName name="Z_3D6E136A_63AE_4912_A965_BD438229D989_.wvu.FilterData" localSheetId="0" hidden="1">'на 01.04.2019'!$A$7:$J$399</definedName>
    <definedName name="Z_3DB4F6FC_CE58_4083_A6ED_88DCB901BB99_.wvu.FilterData" localSheetId="0" hidden="1">'на 01.04.2019'!$A$7:$H$146</definedName>
    <definedName name="Z_3E14FD86_95B1_4D0E_A8F6_A4FFDE0E3FF0_.wvu.FilterData" localSheetId="0" hidden="1">'на 01.04.2019'!$A$7:$J$399</definedName>
    <definedName name="Z_3E7BBA27_FCB5_4D66_864C_8656009B9E88_.wvu.FilterData" localSheetId="0" hidden="1">'на 01.04.2019'!$A$3:$K$183</definedName>
    <definedName name="Z_3EEA7E1A_5F2B_4408_A34C_1F0223B5B245_.wvu.FilterData" localSheetId="0" hidden="1">'на 01.04.2019'!$A$7:$J$399</definedName>
    <definedName name="Z_3F0F098D_D998_48FD_BB26_7A5537CB4DC9_.wvu.FilterData" localSheetId="0" hidden="1">'на 01.04.2019'!$A$7:$J$399</definedName>
    <definedName name="Z_3F4E18FA_E0CE_43C2_A7F4_5CAE036892ED_.wvu.FilterData" localSheetId="0" hidden="1">'на 01.04.2019'!$A$7:$J$399</definedName>
    <definedName name="Z_3F7954D6_04C1_4B23_AE36_0FF9609A2280_.wvu.FilterData" localSheetId="0" hidden="1">'на 01.04.2019'!$A$7:$J$399</definedName>
    <definedName name="Z_3F839701_87D5_496C_AD9C_2B5AE5742513_.wvu.FilterData" localSheetId="0" hidden="1">'на 01.04.2019'!$A$7:$J$399</definedName>
    <definedName name="Z_3FE8ACF3_2097_4BA9_8230_2DBD30F09632_.wvu.FilterData" localSheetId="0" hidden="1">'на 01.04.2019'!$A$7:$J$399</definedName>
    <definedName name="Z_3FEA0B99_83A0_4934_91F1_66BC8E596ABB_.wvu.FilterData" localSheetId="0" hidden="1">'на 01.04.2019'!$A$7:$J$399</definedName>
    <definedName name="Z_3FEDCFF8_5450_469D_9A9E_38AB8819A083_.wvu.FilterData" localSheetId="0" hidden="1">'на 01.04.2019'!$A$7:$J$399</definedName>
    <definedName name="Z_402DFE3F_A5E1_41E8_BB4F_E3062FAE22D8_.wvu.FilterData" localSheetId="0" hidden="1">'на 01.04.2019'!$A$7:$J$399</definedName>
    <definedName name="Z_403313B7_B74E_4D03_8AB9_B2A52A5BA330_.wvu.FilterData" localSheetId="0" hidden="1">'на 01.04.2019'!$A$7:$H$146</definedName>
    <definedName name="Z_4055661A_C391_44E3_B71B_DF824D593415_.wvu.FilterData" localSheetId="0" hidden="1">'на 01.04.2019'!$A$7:$H$146</definedName>
    <definedName name="Z_413E8ADC_60FE_4AEB_A365_51405ED7DAEF_.wvu.FilterData" localSheetId="0" hidden="1">'на 01.04.2019'!$A$7:$J$399</definedName>
    <definedName name="Z_415B8653_FE9C_472E_85AE_9CFA9B00FD5E_.wvu.FilterData" localSheetId="0" hidden="1">'на 01.04.2019'!$A$7:$H$146</definedName>
    <definedName name="Z_418F9F46_9018_4AFC_A504_8CA60A905B83_.wvu.FilterData" localSheetId="0" hidden="1">'на 01.04.2019'!$A$7:$J$399</definedName>
    <definedName name="Z_41A2847A_411A_4D8D_8669_7A8FD6A7F9E8_.wvu.FilterData" localSheetId="0" hidden="1">'на 01.04.2019'!$A$7:$J$399</definedName>
    <definedName name="Z_41C6EAF5_F389_4A73_A5DF_3E2ABACB9DC1_.wvu.FilterData" localSheetId="0" hidden="1">'на 01.04.2019'!$A$7:$J$399</definedName>
    <definedName name="Z_422AF1DB_ADD9_4056_90D1_EF57FA0619FA_.wvu.FilterData" localSheetId="0" hidden="1">'на 01.04.2019'!$A$7:$J$399</definedName>
    <definedName name="Z_423AE2BD_6FE7_4E39_8400_BD8A00496896_.wvu.FilterData" localSheetId="0" hidden="1">'на 01.04.2019'!$A$7:$J$399</definedName>
    <definedName name="Z_42BF13A9_20A4_4030_912B_F63923E11DBF_.wvu.FilterData" localSheetId="0" hidden="1">'на 01.04.2019'!$A$7:$J$399</definedName>
    <definedName name="Z_4388DD05_A74C_4C1C_A344_6EEDB2F4B1B0_.wvu.FilterData" localSheetId="0" hidden="1">'на 01.04.2019'!$A$7:$H$146</definedName>
    <definedName name="Z_43F7D742_5383_4CCE_A058_3A12F3676DF6_.wvu.FilterData" localSheetId="0" hidden="1">'на 01.04.2019'!$A$7:$J$399</definedName>
    <definedName name="Z_445590C0_7350_4A17_AB85_F8DCF9494ECC_.wvu.FilterData" localSheetId="0" hidden="1">'на 01.04.2019'!$A$7:$H$146</definedName>
    <definedName name="Z_448249C8_AE56_4244_9A71_332B9BB563B1_.wvu.FilterData" localSheetId="0" hidden="1">'на 01.04.2019'!$A$7:$J$399</definedName>
    <definedName name="Z_4500807F_0E0F_40C0_A6A6_F5F607F7BCF2_.wvu.FilterData" localSheetId="0" hidden="1">'на 01.04.2019'!$A$7:$J$399</definedName>
    <definedName name="Z_4518508D_B738_485B_8F09_2B48028E59D4_.wvu.FilterData" localSheetId="0" hidden="1">'на 01.04.2019'!$A$7:$J$399</definedName>
    <definedName name="Z_45D27932_FD3D_46DE_B431_4E5606457D7F_.wvu.FilterData" localSheetId="0" hidden="1">'на 01.04.2019'!$A$7:$H$146</definedName>
    <definedName name="Z_45DE1976_7F07_4EB4_8A9C_FB72D060BEFA_.wvu.FilterData" localSheetId="0" hidden="1">'на 01.04.2019'!$A$7:$J$399</definedName>
    <definedName name="Z_45DE1976_7F07_4EB4_8A9C_FB72D060BEFA_.wvu.PrintArea" localSheetId="0" hidden="1">'на 01.04.2019'!$A$1:$J$184</definedName>
    <definedName name="Z_45DE1976_7F07_4EB4_8A9C_FB72D060BEFA_.wvu.PrintTitles" localSheetId="0" hidden="1">'на 01.04.2019'!$5:$8</definedName>
    <definedName name="Z_463F3E4B_81D6_4261_A251_5FB4227E67B1_.wvu.FilterData" localSheetId="0" hidden="1">'на 01.04.2019'!$A$7:$J$399</definedName>
    <definedName name="Z_464A6675_A54C_47A6_87B3_7B4DF2961434_.wvu.FilterData" localSheetId="0" hidden="1">'на 01.04.2019'!$A$7:$J$399</definedName>
    <definedName name="Z_46710F25_253B_4E24_937C_29641ECA4F50_.wvu.FilterData" localSheetId="0" hidden="1">'на 01.04.2019'!$A$7:$J$399</definedName>
    <definedName name="Z_46EDADFA_EC35_46D3_9137_2B694BF910BA_.wvu.FilterData" localSheetId="0" hidden="1">'на 01.04.2019'!$A$7:$J$399</definedName>
    <definedName name="Z_474B57ED_4959_4C17_9ED5_42840CC1EF1F_.wvu.FilterData" localSheetId="0" hidden="1">'на 01.04.2019'!$A$7:$J$399</definedName>
    <definedName name="Z_4765959C_9F0B_44DF_B00A_10C6BB8CF204_.wvu.FilterData" localSheetId="0" hidden="1">'на 01.04.2019'!$A$7:$J$399</definedName>
    <definedName name="Z_47A8A680_8C4D_4709_925D_1B1D9945DCD8_.wvu.FilterData" localSheetId="0" hidden="1">'на 01.04.2019'!$A$7:$J$399</definedName>
    <definedName name="Z_47BCB1EA_366A_4F56_B866_A7D2D6FB6413_.wvu.FilterData" localSheetId="0" hidden="1">'на 01.04.2019'!$A$7:$J$399</definedName>
    <definedName name="Z_47CE02E9_7BC4_47FC_9B44_1B5CC8466C98_.wvu.FilterData" localSheetId="0" hidden="1">'на 01.04.2019'!$A$7:$J$399</definedName>
    <definedName name="Z_47DE35B6_B347_4C65_8E49_C2008CA773EB_.wvu.FilterData" localSheetId="0" hidden="1">'на 01.04.2019'!$A$7:$H$146</definedName>
    <definedName name="Z_47E54F1A_929E_4350_846F_D427E0D466DD_.wvu.FilterData" localSheetId="0" hidden="1">'на 01.04.2019'!$A$7:$J$399</definedName>
    <definedName name="Z_486156AC_4370_4C02_BA8A_CB9B49D1A8EC_.wvu.FilterData" localSheetId="0" hidden="1">'на 01.04.2019'!$A$7:$J$399</definedName>
    <definedName name="Z_4861CA5D_AAF5_4F79_B1FC_28136A948C67_.wvu.FilterData" localSheetId="0" hidden="1">'на 01.04.2019'!$A$7:$J$399</definedName>
    <definedName name="Z_490A2F1C_31D3_46A4_90C2_4FE00A2A3110_.wvu.FilterData" localSheetId="0" hidden="1">'на 01.04.2019'!$A$7:$J$399</definedName>
    <definedName name="Z_494248FA_238D_478D_A4F9_307A931FFEE2_.wvu.FilterData" localSheetId="0" hidden="1">'на 01.04.2019'!$A$7:$J$399</definedName>
    <definedName name="Z_495CB41C_9D74_45FB_9A3C_30411D304A3A_.wvu.FilterData" localSheetId="0" hidden="1">'на 01.04.2019'!$A$7:$J$399</definedName>
    <definedName name="Z_49C7329D_3247_4713_BC9A_64F0EE2B0B3C_.wvu.FilterData" localSheetId="0" hidden="1">'на 01.04.2019'!$A$7:$J$399</definedName>
    <definedName name="Z_49E10B09_97E3_41C9_892E_7D9C5DFF5740_.wvu.FilterData" localSheetId="0" hidden="1">'на 01.04.2019'!$A$7:$J$399</definedName>
    <definedName name="Z_49F2D403_965E_4EAD_9917_761D5083F09E_.wvu.FilterData" localSheetId="0" hidden="1">'на 01.04.2019'!$A$7:$J$399</definedName>
    <definedName name="Z_4A659025_264B_4535_9CC0_B58EAC1CFB45_.wvu.FilterData" localSheetId="0" hidden="1">'на 01.04.2019'!$A$7:$J$399</definedName>
    <definedName name="Z_4A8D74AF_6B6C_4239_9EC3_301119213646_.wvu.FilterData" localSheetId="0" hidden="1">'на 01.04.2019'!$A$7:$J$399</definedName>
    <definedName name="Z_4AE61192_90D6_4C2B_9424_00320246C826_.wvu.FilterData" localSheetId="0" hidden="1">'на 01.04.2019'!$A$7:$J$399</definedName>
    <definedName name="Z_4AF0FF7E_D940_4246_AB71_AC8FEDA2EF24_.wvu.FilterData" localSheetId="0" hidden="1">'на 01.04.2019'!$A$7:$J$399</definedName>
    <definedName name="Z_4BB7905C_0E11_42F1_848D_90186131796A_.wvu.FilterData" localSheetId="0" hidden="1">'на 01.04.2019'!$A$7:$H$146</definedName>
    <definedName name="Z_4BE15B2D_077F_41A8_A21C_AB77D19D57D3_.wvu.FilterData" localSheetId="0" hidden="1">'на 01.04.2019'!$A$7:$J$399</definedName>
    <definedName name="Z_4C1FE39D_945F_4F14_94DF_F69B283DCD9F_.wvu.FilterData" localSheetId="0" hidden="1">'на 01.04.2019'!$A$7:$H$146</definedName>
    <definedName name="Z_4CA010EE_9FB5_4C7E_A14E_34EFE4C7E4F1_.wvu.FilterData" localSheetId="0" hidden="1">'на 01.04.2019'!$A$7:$J$399</definedName>
    <definedName name="Z_4CEB490B_58FB_4CA0_AAF2_63178FECD849_.wvu.FilterData" localSheetId="0" hidden="1">'на 01.04.2019'!$A$7:$J$399</definedName>
    <definedName name="Z_4DBA5214_E42E_4E7C_B43C_190A2BF79ACC_.wvu.FilterData" localSheetId="0" hidden="1">'на 01.04.2019'!$A$7:$J$399</definedName>
    <definedName name="Z_4DC9D79A_8761_4284_BFE5_DFE7738AB4F8_.wvu.FilterData" localSheetId="0" hidden="1">'на 01.04.2019'!$A$7:$J$399</definedName>
    <definedName name="Z_4DF21929_63B0_45D6_9063_EE3D75E46DF0_.wvu.FilterData" localSheetId="0" hidden="1">'на 01.04.2019'!$A$7:$J$399</definedName>
    <definedName name="Z_4E70B456_53A6_4A9B_B0D8_E54D21A50BAA_.wvu.FilterData" localSheetId="0" hidden="1">'на 01.04.2019'!$A$7:$J$399</definedName>
    <definedName name="Z_4EB9A2EB_6EC6_4AFE_AFFA_537868B4F130_.wvu.FilterData" localSheetId="0" hidden="1">'на 01.04.2019'!$A$7:$J$399</definedName>
    <definedName name="Z_4EF3C623_C372_46C1_AA60_4AC85C37C9F2_.wvu.FilterData" localSheetId="0" hidden="1">'на 01.04.2019'!$A$7:$J$399</definedName>
    <definedName name="Z_4F08029A_B8F0_4DA4_87B0_16FDC76C4FA3_.wvu.FilterData" localSheetId="0" hidden="1">'на 01.04.2019'!$A$7:$J$399</definedName>
    <definedName name="Z_4FA4A69A_6589_44A8_8710_9041295BCBA3_.wvu.FilterData" localSheetId="0" hidden="1">'на 01.04.2019'!$A$7:$J$399</definedName>
    <definedName name="Z_4FE18469_4F1B_4C4F_94F8_2337C288BBDA_.wvu.FilterData" localSheetId="0" hidden="1">'на 01.04.2019'!$A$7:$J$399</definedName>
    <definedName name="Z_5039ACE2_215B_49F3_AC23_F5E171EB2E04_.wvu.FilterData" localSheetId="0" hidden="1">'на 01.04.2019'!$A$7:$J$399</definedName>
    <definedName name="Z_50C7EE06_D3E5_466A_B02E_784815AC69C9_.wvu.FilterData" localSheetId="0" hidden="1">'на 01.04.2019'!$A$7:$J$399</definedName>
    <definedName name="Z_50F270BE_8CE5_4CA8_ACB0_0FE221C0502F_.wvu.FilterData" localSheetId="0" hidden="1">'на 01.04.2019'!$A$7:$J$399</definedName>
    <definedName name="Z_512708F0_FC6D_4404_BE68_DA23201791B7_.wvu.FilterData" localSheetId="0" hidden="1">'на 01.04.2019'!$A$7:$J$399</definedName>
    <definedName name="Z_51637613_0EB8_43CA_A073_E9BDD29429FF_.wvu.FilterData" localSheetId="0" hidden="1">'на 01.04.2019'!$A$7:$J$399</definedName>
    <definedName name="Z_51BD5A76_12FD_4D74_BB88_134070337907_.wvu.FilterData" localSheetId="0" hidden="1">'на 01.04.2019'!$A$7:$J$399</definedName>
    <definedName name="Z_5211D146_D07B_4B5D_8712_916865134037_.wvu.FilterData" localSheetId="0" hidden="1">'на 01.04.2019'!$A$7:$J$399</definedName>
    <definedName name="Z_5253E1E1_F351_4BC1_B2DF_DE6F6B57B558_.wvu.FilterData" localSheetId="0" hidden="1">'на 01.04.2019'!$A$7:$J$399</definedName>
    <definedName name="Z_529A9D10_2BB0_46A7_944D_8ECDFA0395B8_.wvu.FilterData" localSheetId="0" hidden="1">'на 01.04.2019'!$A$7:$J$399</definedName>
    <definedName name="Z_52ACD1DE_5C8C_419B_897D_A938C2151D22_.wvu.FilterData" localSheetId="0" hidden="1">'на 01.04.2019'!$A$7:$J$399</definedName>
    <definedName name="Z_52C40832_4D48_45A4_B802_95C62DCB5A61_.wvu.FilterData" localSheetId="0" hidden="1">'на 01.04.2019'!$A$7:$H$146</definedName>
    <definedName name="Z_539CB3DF_9B66_4BE7_9074_8CE0405EB8A6_.wvu.Cols" localSheetId="0" hidden="1">'на 01.04.2019'!#REF!,'на 01.04.2019'!#REF!</definedName>
    <definedName name="Z_539CB3DF_9B66_4BE7_9074_8CE0405EB8A6_.wvu.FilterData" localSheetId="0" hidden="1">'на 01.04.2019'!$A$7:$J$399</definedName>
    <definedName name="Z_539CB3DF_9B66_4BE7_9074_8CE0405EB8A6_.wvu.PrintArea" localSheetId="0" hidden="1">'на 01.04.2019'!$A$1:$J$178</definedName>
    <definedName name="Z_539CB3DF_9B66_4BE7_9074_8CE0405EB8A6_.wvu.PrintTitles" localSheetId="0" hidden="1">'на 01.04.2019'!$5:$8</definedName>
    <definedName name="Z_543FDC9E_DC95_4C7A_84E4_76AA766A82EF_.wvu.FilterData" localSheetId="0" hidden="1">'на 01.04.2019'!$A$7:$J$399</definedName>
    <definedName name="Z_54703B32_BADE_4A70_9C97_888CD74744A0_.wvu.FilterData" localSheetId="0" hidden="1">'на 01.04.2019'!$A$7:$J$399</definedName>
    <definedName name="Z_54998E4E_243D_4810_826F_6D61E2FD7B80_.wvu.FilterData" localSheetId="0" hidden="1">'на 01.04.2019'!$A$7:$J$399</definedName>
    <definedName name="Z_54BA7F95_777A_45AD_95C4_BDBF7D83E6C8_.wvu.FilterData" localSheetId="0" hidden="1">'на 01.04.2019'!$A$7:$J$399</definedName>
    <definedName name="Z_55266A36_B6A9_42E1_8467_17D14F12BABD_.wvu.FilterData" localSheetId="0" hidden="1">'на 01.04.2019'!$A$7:$H$146</definedName>
    <definedName name="Z_55F24CBB_212F_42F4_BB98_92561BDA95C3_.wvu.FilterData" localSheetId="0" hidden="1">'на 01.04.2019'!$A$7:$J$399</definedName>
    <definedName name="Z_564F82E8_8306_4799_B1F9_06B1FD1FB16E_.wvu.FilterData" localSheetId="0" hidden="1">'на 01.04.2019'!$A$3:$K$183</definedName>
    <definedName name="Z_565A1A16_6A4F_4794_B3C1_1808DC7E86C0_.wvu.FilterData" localSheetId="0" hidden="1">'на 01.04.2019'!$A$7:$H$146</definedName>
    <definedName name="Z_568C3823_FEE7_49C8_B4CF_3D48541DA65C_.wvu.FilterData" localSheetId="0" hidden="1">'на 01.04.2019'!$A$7:$H$146</definedName>
    <definedName name="Z_5696C387_34DF_4BED_BB60_2D85436D9DA8_.wvu.FilterData" localSheetId="0" hidden="1">'на 01.04.2019'!$A$7:$J$399</definedName>
    <definedName name="Z_56C18D87_C587_43F7_9147_D7827AADF66D_.wvu.FilterData" localSheetId="0" hidden="1">'на 01.04.2019'!$A$7:$H$146</definedName>
    <definedName name="Z_5729DC83_8713_4B21_9D2C_8A74D021747E_.wvu.FilterData" localSheetId="0" hidden="1">'на 01.04.2019'!$A$7:$H$146</definedName>
    <definedName name="Z_5730431A_42FA_4886_8F76_DA9C1179F65B_.wvu.FilterData" localSheetId="0" hidden="1">'на 01.04.2019'!$A$7:$J$399</definedName>
    <definedName name="Z_58270B81_2C5A_44D4_84D8_B29B6BA03243_.wvu.FilterData" localSheetId="0" hidden="1">'на 01.04.2019'!$A$7:$H$146</definedName>
    <definedName name="Z_5834E280_FA37_4F43_B5D8_B8D5A97A4524_.wvu.FilterData" localSheetId="0" hidden="1">'на 01.04.2019'!$A$7:$J$399</definedName>
    <definedName name="Z_58A2BFA9_7803_4AA8_99E8_85AF5847A611_.wvu.FilterData" localSheetId="0" hidden="1">'на 01.04.2019'!$A$7:$J$399</definedName>
    <definedName name="Z_58BFA8D4_CF88_4C84_B35F_981C21093C49_.wvu.FilterData" localSheetId="0" hidden="1">'на 01.04.2019'!$A$7:$J$399</definedName>
    <definedName name="Z_58EAD7A7_C312_4E53_9D90_6DB268F00AAE_.wvu.FilterData" localSheetId="0" hidden="1">'на 01.04.2019'!$A$7:$J$399</definedName>
    <definedName name="Z_59074C03_1A19_4344_8FE1_916D5A98CD29_.wvu.FilterData" localSheetId="0" hidden="1">'на 01.04.2019'!$A$7:$J$399</definedName>
    <definedName name="Z_593FC661_D3C9_4D5B_9F7F_4FD8BB281A5E_.wvu.FilterData" localSheetId="0" hidden="1">'на 01.04.2019'!$A$7:$J$399</definedName>
    <definedName name="Z_59F91900_CAE9_4608_97BE_FBC0993C389F_.wvu.FilterData" localSheetId="0" hidden="1">'на 01.04.2019'!$A$7:$H$146</definedName>
    <definedName name="Z_5A0826D2_48E8_4049_87EB_8011A792B32A_.wvu.FilterData" localSheetId="0" hidden="1">'на 01.04.2019'!$A$7:$J$399</definedName>
    <definedName name="Z_5AC843E8_BE7D_4B69_82E5_622B40389D76_.wvu.FilterData" localSheetId="0" hidden="1">'на 01.04.2019'!$A$7:$J$399</definedName>
    <definedName name="Z_5AED1EEB_F2BD_4EA8_B85A_ECC7CA9EB0BB_.wvu.FilterData" localSheetId="0" hidden="1">'на 01.04.2019'!$A$7:$J$399</definedName>
    <definedName name="Z_5B201F9D_0EC3_499C_A33C_1C4C3BFDAC63_.wvu.FilterData" localSheetId="0" hidden="1">'на 01.04.2019'!$A$7:$J$399</definedName>
    <definedName name="Z_5B530939_3820_4F41_B6AF_D342046937E2_.wvu.FilterData" localSheetId="0" hidden="1">'на 01.04.2019'!$A$7:$J$399</definedName>
    <definedName name="Z_5B6D98E6_8929_4747_9889_173EDC254AC0_.wvu.FilterData" localSheetId="0" hidden="1">'на 01.04.2019'!$A$7:$J$399</definedName>
    <definedName name="Z_5B8F35C7_BACE_46B7_A289_D37993E37EE6_.wvu.FilterData" localSheetId="0" hidden="1">'на 01.04.2019'!$A$7:$J$399</definedName>
    <definedName name="Z_5C13A1A0_C535_4639_90BE_9B5D72B8AEDB_.wvu.FilterData" localSheetId="0" hidden="1">'на 01.04.2019'!$A$7:$H$146</definedName>
    <definedName name="Z_5C253E80_F3BD_4FE4_AB93_2FEE92134E33_.wvu.FilterData" localSheetId="0" hidden="1">'на 01.04.2019'!$A$7:$J$399</definedName>
    <definedName name="Z_5C519772_2A20_4B5B_841B_37C4DE3DF25F_.wvu.FilterData" localSheetId="0" hidden="1">'на 01.04.2019'!$A$7:$J$399</definedName>
    <definedName name="Z_5CDE7466_9008_4EE8_8F19_E26D937B15F6_.wvu.FilterData" localSheetId="0" hidden="1">'на 01.04.2019'!$A$7:$H$146</definedName>
    <definedName name="Z_5D02AC07_9DDA_4DED_8BC0_7F56C2780A3D_.wvu.FilterData" localSheetId="0" hidden="1">'на 01.04.2019'!$A$7:$J$399</definedName>
    <definedName name="Z_5D1A8E24_0858_4B4C_9A88_78819F5A1F0E_.wvu.FilterData" localSheetId="0" hidden="1">'на 01.04.2019'!$A$7:$J$399</definedName>
    <definedName name="Z_5E8319AA_70BE_4A15_908D_5BB7BC61D3F7_.wvu.FilterData" localSheetId="0" hidden="1">'на 01.04.2019'!$A$7:$J$399</definedName>
    <definedName name="Z_5EB104F4_627D_44E7_960F_6C67063C7D09_.wvu.FilterData" localSheetId="0" hidden="1">'на 01.04.2019'!$A$7:$J$399</definedName>
    <definedName name="Z_5EB1B5BB_79BE_4318_9140_3FA31802D519_.wvu.FilterData" localSheetId="0" hidden="1">'на 01.04.2019'!$A$7:$J$399</definedName>
    <definedName name="Z_5EB1B5BB_79BE_4318_9140_3FA31802D519_.wvu.PrintArea" localSheetId="0" hidden="1">'на 01.04.2019'!$A$1:$J$178</definedName>
    <definedName name="Z_5EB1B5BB_79BE_4318_9140_3FA31802D519_.wvu.PrintTitles" localSheetId="0" hidden="1">'на 01.04.2019'!$5:$8</definedName>
    <definedName name="Z_5FB953A5_71FF_4056_AF98_C9D06FF0EDF3_.wvu.Cols" localSheetId="0" hidden="1">'на 01.04.2019'!#REF!,'на 01.04.2019'!#REF!</definedName>
    <definedName name="Z_5FB953A5_71FF_4056_AF98_C9D06FF0EDF3_.wvu.FilterData" localSheetId="0" hidden="1">'на 01.04.2019'!$A$7:$J$399</definedName>
    <definedName name="Z_5FB953A5_71FF_4056_AF98_C9D06FF0EDF3_.wvu.PrintArea" localSheetId="0" hidden="1">'на 01.04.2019'!$A$1:$J$178</definedName>
    <definedName name="Z_5FB953A5_71FF_4056_AF98_C9D06FF0EDF3_.wvu.PrintTitles" localSheetId="0" hidden="1">'на 01.04.2019'!$5:$8</definedName>
    <definedName name="Z_6011A554_E1A4_465F_9A01_E0469A86D44D_.wvu.FilterData" localSheetId="0" hidden="1">'на 01.04.2019'!$A$7:$J$399</definedName>
    <definedName name="Z_60155C64_695E_458C_BBFE_B89C53118803_.wvu.FilterData" localSheetId="0" hidden="1">'на 01.04.2019'!$A$7:$J$399</definedName>
    <definedName name="Z_60657231_C99E_4191_A90E_C546FB588843_.wvu.FilterData" localSheetId="0" hidden="1">'на 01.04.2019'!$A$7:$H$146</definedName>
    <definedName name="Z_6068C3FF_17AA_48A5_A88B_2523CBAC39AE_.wvu.FilterData" localSheetId="0" hidden="1">'на 01.04.2019'!$A$7:$J$399</definedName>
    <definedName name="Z_6068C3FF_17AA_48A5_A88B_2523CBAC39AE_.wvu.PrintArea" localSheetId="0" hidden="1">'на 01.04.2019'!$A$1:$J$184</definedName>
    <definedName name="Z_6068C3FF_17AA_48A5_A88B_2523CBAC39AE_.wvu.PrintTitles" localSheetId="0" hidden="1">'на 01.04.2019'!$5:$8</definedName>
    <definedName name="Z_6096DF59_5639_431F_ACAA_6E74367471D4_.wvu.FilterData" localSheetId="0" hidden="1">'на 01.04.2019'!$A$7:$J$399</definedName>
    <definedName name="Z_60B33E92_3815_4061_91AA_8E38B8895054_.wvu.FilterData" localSheetId="0" hidden="1">'на 01.04.2019'!$A$7:$H$146</definedName>
    <definedName name="Z_61D3C2BE_E5C3_4670_8A8C_5EA015D7BE13_.wvu.FilterData" localSheetId="0" hidden="1">'на 01.04.2019'!$A$7:$J$399</definedName>
    <definedName name="Z_61FEE2C2_8D13_4755_8517_9B75B80FA4B1_.wvu.FilterData" localSheetId="0" hidden="1">'на 01.04.2019'!$A$7:$J$399</definedName>
    <definedName name="Z_6246324E_D224_4FAC_8C67_F9370E7D77EB_.wvu.FilterData" localSheetId="0" hidden="1">'на 01.04.2019'!$A$7:$J$399</definedName>
    <definedName name="Z_62534477_13C5_437C_87A9_3525FC60CE4D_.wvu.FilterData" localSheetId="0" hidden="1">'на 01.04.2019'!$A$7:$J$399</definedName>
    <definedName name="Z_62691467_BD46_47AE_A6DF_52CBD0D9817B_.wvu.FilterData" localSheetId="0" hidden="1">'на 01.04.2019'!$A$7:$H$146</definedName>
    <definedName name="Z_62C4D5B7_88F6_4885_99F7_CBFA0AACC2D9_.wvu.FilterData" localSheetId="0" hidden="1">'на 01.04.2019'!$A$7:$J$399</definedName>
    <definedName name="Z_62E7809F_D5DF_4BC1_AEFF_718779E2F7F6_.wvu.FilterData" localSheetId="0" hidden="1">'на 01.04.2019'!$A$7:$J$399</definedName>
    <definedName name="Z_62F28655_B8A8_45AE_A142_E93FF8C032BD_.wvu.FilterData" localSheetId="0" hidden="1">'на 01.04.2019'!$A$7:$J$399</definedName>
    <definedName name="Z_62F2B5AA_C3D1_4669_A4A0_184285923B8F_.wvu.FilterData" localSheetId="0" hidden="1">'на 01.04.2019'!$A$7:$J$399</definedName>
    <definedName name="Z_63720CAA_47FE_4977_B082_29E1534276C7_.wvu.FilterData" localSheetId="0" hidden="1">'на 01.04.2019'!$A$7:$J$399</definedName>
    <definedName name="Z_638AAAE8_8FF2_44D0_A160_BB2A9AEB5B72_.wvu.FilterData" localSheetId="0" hidden="1">'на 01.04.2019'!$A$7:$H$146</definedName>
    <definedName name="Z_63D45DC6_0D62_438A_9069_0A4378090381_.wvu.FilterData" localSheetId="0" hidden="1">'на 01.04.2019'!$A$7:$H$146</definedName>
    <definedName name="Z_647EE6A0_6C8D_4FBF_BCF1_907D60975A5A_.wvu.FilterData" localSheetId="0" hidden="1">'на 01.04.2019'!$A$7:$J$399</definedName>
    <definedName name="Z_648AB040_BD0E_49A1_BA40_87D3D9C0BA55_.wvu.FilterData" localSheetId="0" hidden="1">'на 01.04.2019'!$A$7:$J$399</definedName>
    <definedName name="Z_649E5CE3_4976_49D9_83DA_4E57FFC714BF_.wvu.Cols" localSheetId="0" hidden="1">'на 01.04.2019'!#REF!</definedName>
    <definedName name="Z_649E5CE3_4976_49D9_83DA_4E57FFC714BF_.wvu.FilterData" localSheetId="0" hidden="1">'на 01.04.2019'!$A$7:$J$399</definedName>
    <definedName name="Z_649E5CE3_4976_49D9_83DA_4E57FFC714BF_.wvu.PrintArea" localSheetId="0" hidden="1">'на 01.04.2019'!$A$1:$J$182</definedName>
    <definedName name="Z_649E5CE3_4976_49D9_83DA_4E57FFC714BF_.wvu.PrintTitles" localSheetId="0" hidden="1">'на 01.04.2019'!$5:$8</definedName>
    <definedName name="Z_64C01F03_E840_4B6E_960F_5E13E0981676_.wvu.FilterData" localSheetId="0" hidden="1">'на 01.04.2019'!$A$7:$J$399</definedName>
    <definedName name="Z_65F8B16B_220F_4FC8_86A4_6BDB56CB5C59_.wvu.FilterData" localSheetId="0" hidden="1">'на 01.04.2019'!$A$3:$K$183</definedName>
    <definedName name="Z_6654CD2E_14AE_4299_8801_306919BA9D32_.wvu.FilterData" localSheetId="0" hidden="1">'на 01.04.2019'!$A$7:$J$399</definedName>
    <definedName name="Z_66550ABE_0FE4_4071_B1FA_6163FA599414_.wvu.FilterData" localSheetId="0" hidden="1">'на 01.04.2019'!$A$7:$J$399</definedName>
    <definedName name="Z_6656F77C_55F8_4E1C_A222_2E884838D2F2_.wvu.FilterData" localSheetId="0" hidden="1">'на 01.04.2019'!$A$7:$J$399</definedName>
    <definedName name="Z_66EE8E68_84F1_44B5_B60B_7ED67214A421_.wvu.FilterData" localSheetId="0" hidden="1">'на 01.04.2019'!$A$7:$J$399</definedName>
    <definedName name="Z_67A1158E_8E10_4053_B044_B8AB7C784C01_.wvu.FilterData" localSheetId="0" hidden="1">'на 01.04.2019'!$A$7:$J$399</definedName>
    <definedName name="Z_67ADFAE6_A9AF_44D7_8539_93CD0F6B7849_.wvu.FilterData" localSheetId="0" hidden="1">'на 01.04.2019'!$A$7:$J$399</definedName>
    <definedName name="Z_67ADFAE6_A9AF_44D7_8539_93CD0F6B7849_.wvu.PrintArea" localSheetId="0" hidden="1">'на 01.04.2019'!$A$1:$J$198</definedName>
    <definedName name="Z_67ADFAE6_A9AF_44D7_8539_93CD0F6B7849_.wvu.PrintTitles" localSheetId="0" hidden="1">'на 01.04.2019'!$5:$8</definedName>
    <definedName name="Z_67ADFAE6_A9AF_44D7_8539_93CD0F6B7849_.wvu.Rows" localSheetId="0" hidden="1">'на 01.04.2019'!$18:$19,'на 01.04.2019'!$27:$28,'на 01.04.2019'!$141:$146</definedName>
    <definedName name="Z_68543727_5837_47F3_A17E_A06AE03143F0_.wvu.FilterData" localSheetId="0" hidden="1">'на 01.04.2019'!$A$7:$J$399</definedName>
    <definedName name="Z_6901CD30_42B7_4EC1_AF54_8AB710BFE495_.wvu.FilterData" localSheetId="0" hidden="1">'на 01.04.2019'!$A$7:$J$399</definedName>
    <definedName name="Z_69321B6F_CF2A_4DAB_82CF_8CAAD629F257_.wvu.FilterData" localSheetId="0" hidden="1">'на 01.04.2019'!$A$7:$J$399</definedName>
    <definedName name="Z_6A19F32A_B160_4483_91DD_03217B777DF3_.wvu.FilterData" localSheetId="0" hidden="1">'на 01.04.2019'!$A$7:$J$399</definedName>
    <definedName name="Z_6A3BD144_0140_4ADD_AD88_B274AA069B37_.wvu.FilterData" localSheetId="0" hidden="1">'на 01.04.2019'!$A$7:$J$399</definedName>
    <definedName name="Z_6B30174D_06F6_400C_8FE4_A489A229C982_.wvu.FilterData" localSheetId="0" hidden="1">'на 01.04.2019'!$A$7:$J$399</definedName>
    <definedName name="Z_6B9F1A4E_485B_421D_A44C_0AAE5901E28D_.wvu.FilterData" localSheetId="0" hidden="1">'на 01.04.2019'!$A$7:$J$399</definedName>
    <definedName name="Z_6BE4E62B_4F97_4F96_9638_8ADCE8F932B1_.wvu.FilterData" localSheetId="0" hidden="1">'на 01.04.2019'!$A$7:$H$146</definedName>
    <definedName name="Z_6BE735CC_AF2E_4F67_B22D_A8AB001D3353_.wvu.FilterData" localSheetId="0" hidden="1">'на 01.04.2019'!$A$7:$H$146</definedName>
    <definedName name="Z_6C574B3A_CBDC_4063_B039_06E2BE768645_.wvu.FilterData" localSheetId="0" hidden="1">'на 01.04.2019'!$A$7:$J$399</definedName>
    <definedName name="Z_6CF84B0C_144A_4CF4_A34E_B9147B738037_.wvu.FilterData" localSheetId="0" hidden="1">'на 01.04.2019'!$A$7:$H$146</definedName>
    <definedName name="Z_6D091BF8_3118_4C66_BFCF_A396B92963B0_.wvu.FilterData" localSheetId="0" hidden="1">'на 01.04.2019'!$A$7:$J$399</definedName>
    <definedName name="Z_6D692D1F_2186_4B62_878B_AABF13F25116_.wvu.FilterData" localSheetId="0" hidden="1">'на 01.04.2019'!$A$7:$J$399</definedName>
    <definedName name="Z_6D7CFBF1_75D3_41F3_8694_AE4E45FE6F72_.wvu.FilterData" localSheetId="0" hidden="1">'на 01.04.2019'!$A$7:$J$399</definedName>
    <definedName name="Z_6DC5357A_CB08_43BF_90C5_44CA067A2BB4_.wvu.FilterData" localSheetId="0" hidden="1">'на 01.04.2019'!$A$7:$J$399</definedName>
    <definedName name="Z_6E1926CF_4906_4A55_811C_617ED8BB98BA_.wvu.FilterData" localSheetId="0" hidden="1">'на 01.04.2019'!$A$7:$J$399</definedName>
    <definedName name="Z_6E2D6686_B9FD_4BBA_8CD4_95C6386F5509_.wvu.FilterData" localSheetId="0" hidden="1">'на 01.04.2019'!$A$7:$H$146</definedName>
    <definedName name="Z_6E4A7295_8CE0_4D28_ABEF_D38EBAE7C204_.wvu.FilterData" localSheetId="0" hidden="1">'на 01.04.2019'!$A$7:$J$399</definedName>
    <definedName name="Z_6E4A7295_8CE0_4D28_ABEF_D38EBAE7C204_.wvu.PrintArea" localSheetId="0" hidden="1">'на 01.04.2019'!$A$1:$J$199</definedName>
    <definedName name="Z_6E4A7295_8CE0_4D28_ABEF_D38EBAE7C204_.wvu.PrintTitles" localSheetId="0" hidden="1">'на 01.04.2019'!$5:$8</definedName>
    <definedName name="Z_6ECBF068_1C02_4E6C_B4E6_EB2B6EC464BD_.wvu.FilterData" localSheetId="0" hidden="1">'на 01.04.2019'!$A$7:$J$399</definedName>
    <definedName name="Z_6F1223ED_6D7E_4BDC_97BD_57C6B16DF50B_.wvu.FilterData" localSheetId="0" hidden="1">'на 01.04.2019'!$A$7:$J$399</definedName>
    <definedName name="Z_6F188E27_E72B_48C9_888E_3A4AAF082D5A_.wvu.FilterData" localSheetId="0" hidden="1">'на 01.04.2019'!$A$7:$J$399</definedName>
    <definedName name="Z_6F60BF81_D1A9_4E04_93E7_3EE7124B8D23_.wvu.FilterData" localSheetId="0" hidden="1">'на 01.04.2019'!$A$7:$H$146</definedName>
    <definedName name="Z_6FA95ECB_A72C_44B0_B29D_BED71D2AC5FA_.wvu.FilterData" localSheetId="0" hidden="1">'на 01.04.2019'!$A$7:$J$399</definedName>
    <definedName name="Z_701E5EC3_E633_4389_A70E_4DD82E713CE4_.wvu.FilterData" localSheetId="0" hidden="1">'на 01.04.2019'!$A$7:$J$399</definedName>
    <definedName name="Z_70567FCD_AD22_4F19_9380_E5332B152F74_.wvu.FilterData" localSheetId="0" hidden="1">'на 01.04.2019'!$A$7:$J$399</definedName>
    <definedName name="Z_706D67E7_3361_40B2_829D_8844AB8060E2_.wvu.FilterData" localSheetId="0" hidden="1">'на 01.04.2019'!$A$7:$H$146</definedName>
    <definedName name="Z_70E4543C_ADDB_4019_BDB2_F36D27861FA5_.wvu.FilterData" localSheetId="0" hidden="1">'на 01.04.2019'!$A$7:$J$399</definedName>
    <definedName name="Z_70F1B7E8_7988_4C81_9922_ABE1AE06A197_.wvu.FilterData" localSheetId="0" hidden="1">'на 01.04.2019'!$A$7:$J$399</definedName>
    <definedName name="Z_71392A7E_0652_42FB_9A5C_35A0D8CFF7F9_.wvu.FilterData" localSheetId="0" hidden="1">'на 01.04.2019'!$A$7:$J$399</definedName>
    <definedName name="Z_7246383F_5A7C_4469_ABE5_F3DE99D7B98C_.wvu.FilterData" localSheetId="0" hidden="1">'на 01.04.2019'!$A$7:$H$146</definedName>
    <definedName name="Z_727CF329_C3C3_4900_8882_0105D9B87052_.wvu.FilterData" localSheetId="0" hidden="1">'на 01.04.2019'!$A$7:$J$399</definedName>
    <definedName name="Z_728B417D_5E48_46CF_86FE_9C0FFD136F19_.wvu.FilterData" localSheetId="0" hidden="1">'на 01.04.2019'!$A$7:$J$399</definedName>
    <definedName name="Z_72971C39_5C91_4008_BD77_2DC24FDFDCB6_.wvu.FilterData" localSheetId="0" hidden="1">'на 01.04.2019'!$A$7:$J$399</definedName>
    <definedName name="Z_72BCCF18_7B1D_4731_977C_FF5C187A4C82_.wvu.FilterData" localSheetId="0" hidden="1">'на 01.04.2019'!$A$7:$J$399</definedName>
    <definedName name="Z_72C0943B_A5D5_4B80_AD54_166C5CDC74DE_.wvu.FilterData" localSheetId="0" hidden="1">'на 01.04.2019'!$A$3:$K$183</definedName>
    <definedName name="Z_72C0943B_A5D5_4B80_AD54_166C5CDC74DE_.wvu.PrintArea" localSheetId="0" hidden="1">'на 01.04.2019'!$A$1:$J$198</definedName>
    <definedName name="Z_72C0943B_A5D5_4B80_AD54_166C5CDC74DE_.wvu.PrintTitles" localSheetId="0" hidden="1">'на 01.04.2019'!$5:$8</definedName>
    <definedName name="Z_7351B774_7780_442A_903E_647131A150ED_.wvu.FilterData" localSheetId="0" hidden="1">'на 01.04.2019'!$A$7:$J$399</definedName>
    <definedName name="Z_73DD0BF4_420B_48CB_9B9B_8A8636EFB6F5_.wvu.FilterData" localSheetId="0" hidden="1">'на 01.04.2019'!$A$7:$J$399</definedName>
    <definedName name="Z_741C3AAD_37E5_4231_B8F1_6F6ABAB5BA70_.wvu.FilterData" localSheetId="0" hidden="1">'на 01.04.2019'!$A$3:$K$183</definedName>
    <definedName name="Z_742C8CE1_B323_4B6C_901C_E2B713ADDB04_.wvu.FilterData" localSheetId="0" hidden="1">'на 01.04.2019'!$A$7:$H$146</definedName>
    <definedName name="Z_748F9DE0_4D4D_45B7_B0A6_8E38A8FAC9E9_.wvu.FilterData" localSheetId="0" hidden="1">'на 01.04.2019'!$A$7:$J$399</definedName>
    <definedName name="Z_74F25527_9FBE_45D8_B38D_2B215FE8DD1E_.wvu.FilterData" localSheetId="0" hidden="1">'на 01.04.2019'!$A$7:$J$399</definedName>
    <definedName name="Z_762066AC_D656_4392_845D_8C6157B76764_.wvu.FilterData" localSheetId="0" hidden="1">'на 01.04.2019'!$A$7:$H$146</definedName>
    <definedName name="Z_7654DBDC_86A8_4903_B5DC_30516E94F2C0_.wvu.FilterData" localSheetId="0" hidden="1">'на 01.04.2019'!$A$7:$J$399</definedName>
    <definedName name="Z_77081AB2_288F_4D22_9FAD_2429DAF1E510_.wvu.FilterData" localSheetId="0" hidden="1">'на 01.04.2019'!$A$7:$J$399</definedName>
    <definedName name="Z_777611BF_FE54_48A9_A8A8_0C82A3AE3A94_.wvu.FilterData" localSheetId="0" hidden="1">'на 01.04.2019'!$A$7:$J$399</definedName>
    <definedName name="Z_784E79C4_44EE_4A5F_B5EE_E1C5DC2A73F5_.wvu.FilterData" localSheetId="0" hidden="1">'на 01.04.2019'!$A$7:$J$399</definedName>
    <definedName name="Z_793C7B2D_7F2B_48EC_8A47_D2709381137D_.wvu.FilterData" localSheetId="0" hidden="1">'на 01.04.2019'!$A$7:$J$399</definedName>
    <definedName name="Z_799DB00F_141C_483B_A462_359C05A36D93_.wvu.FilterData" localSheetId="0" hidden="1">'на 01.04.2019'!$A$7:$H$146</definedName>
    <definedName name="Z_79E4D554_5B2C_41A7_B934_B430838AA03E_.wvu.FilterData" localSheetId="0" hidden="1">'на 01.04.2019'!$A$7:$J$399</definedName>
    <definedName name="Z_7A01CF94_90AE_4821_93EE_D3FE8D12D8D5_.wvu.FilterData" localSheetId="0" hidden="1">'на 01.04.2019'!$A$7:$J$399</definedName>
    <definedName name="Z_7A09065A_45D5_4C53_B9DD_121DF6719D64_.wvu.FilterData" localSheetId="0" hidden="1">'на 01.04.2019'!$A$7:$H$146</definedName>
    <definedName name="Z_7A71A7FF_8800_4D00_AEC1_1B599D526CDE_.wvu.FilterData" localSheetId="0" hidden="1">'на 01.04.2019'!$A$7:$J$399</definedName>
    <definedName name="Z_7AE14342_BF53_4FA2_8C85_1038D8BA9596_.wvu.FilterData" localSheetId="0" hidden="1">'на 01.04.2019'!$A$7:$H$146</definedName>
    <definedName name="Z_7B245AB0_C2AF_4822_BFC4_2399F85856C1_.wvu.Cols" localSheetId="0" hidden="1">'на 01.04.2019'!#REF!,'на 01.04.2019'!#REF!</definedName>
    <definedName name="Z_7B245AB0_C2AF_4822_BFC4_2399F85856C1_.wvu.FilterData" localSheetId="0" hidden="1">'на 01.04.2019'!$A$7:$J$399</definedName>
    <definedName name="Z_7B245AB0_C2AF_4822_BFC4_2399F85856C1_.wvu.PrintArea" localSheetId="0" hidden="1">'на 01.04.2019'!$A$1:$J$178</definedName>
    <definedName name="Z_7B245AB0_C2AF_4822_BFC4_2399F85856C1_.wvu.PrintTitles" localSheetId="0" hidden="1">'на 01.04.2019'!$5:$8</definedName>
    <definedName name="Z_7B77AEA7_9EB0_430F_94C7_6393A69B0369_.wvu.FilterData" localSheetId="0" hidden="1">'на 01.04.2019'!$A$7:$J$399</definedName>
    <definedName name="Z_7BA445E6_50A0_4F67_81F2_B2945A5BFD3F_.wvu.FilterData" localSheetId="0" hidden="1">'на 01.04.2019'!$A$7:$J$399</definedName>
    <definedName name="Z_7BC27702_AD83_4B6E_860E_D694439F877D_.wvu.FilterData" localSheetId="0" hidden="1">'на 01.04.2019'!$A$7:$H$146</definedName>
    <definedName name="Z_7C23B52F_243B_4908_ACCE_2C6A732F4CE2_.wvu.FilterData" localSheetId="0" hidden="1">'на 01.04.2019'!$A$7:$J$399</definedName>
    <definedName name="Z_7C5735B6_B983_4E14_B7E4_71C183F79239_.wvu.FilterData" localSheetId="0" hidden="1">'на 01.04.2019'!$A$7:$J$399</definedName>
    <definedName name="Z_7CB2D520_A8A5_4D6C_BE39_64C505DBAE2C_.wvu.FilterData" localSheetId="0" hidden="1">'на 01.04.2019'!$A$7:$J$399</definedName>
    <definedName name="Z_7CB9D1CB_80BA_40B4_9A94_7ED38A1B10BF_.wvu.FilterData" localSheetId="0" hidden="1">'на 01.04.2019'!$A$7:$J$399</definedName>
    <definedName name="Z_7D3CF40D_731A_458F_92D4_5239AC179A47_.wvu.FilterData" localSheetId="0" hidden="1">'на 01.04.2019'!$A$7:$J$399</definedName>
    <definedName name="Z_7DB24378_D193_4D04_9739_831C8625EEAE_.wvu.FilterData" localSheetId="0" hidden="1">'на 01.04.2019'!$A$7:$J$60</definedName>
    <definedName name="Z_7DE2C6BB_5F23_4345_9D0D_B5B4BA992A74_.wvu.FilterData" localSheetId="0" hidden="1">'на 01.04.2019'!$A$7:$J$399</definedName>
    <definedName name="Z_7E10B4A2_86C5_49FE_B735_A2A4A6EBA352_.wvu.FilterData" localSheetId="0" hidden="1">'на 01.04.2019'!$A$7:$J$399</definedName>
    <definedName name="Z_7E77AE50_A8E9_48E1_BD6F_0651484E1DB4_.wvu.FilterData" localSheetId="0" hidden="1">'на 01.04.2019'!$A$7:$J$399</definedName>
    <definedName name="Z_7EA33A1B_0947_4DD9_ACB5_FE84B029B96C_.wvu.FilterData" localSheetId="0" hidden="1">'на 01.04.2019'!$A$7:$J$399</definedName>
    <definedName name="Z_8007FFF7_F225_4D07_B648_0021B9FE9E8A_.wvu.FilterData" localSheetId="0" hidden="1">'на 01.04.2019'!$A$7:$J$399</definedName>
    <definedName name="Z_80140D8B_E635_4A57_8CFB_A0D49EB42D6A_.wvu.FilterData" localSheetId="0" hidden="1">'на 01.04.2019'!$A$7:$J$399</definedName>
    <definedName name="Z_8031C64D_1C21_4159_B071_D2328195B6C4_.wvu.FilterData" localSheetId="0" hidden="1">'на 01.04.2019'!$A$7:$J$399</definedName>
    <definedName name="Z_80D84490_9B2F_4196_9FDE_6B9221814592_.wvu.FilterData" localSheetId="0" hidden="1">'на 01.04.2019'!$A$7:$J$399</definedName>
    <definedName name="Z_81403331_C5EB_4760_B273_D3D9C8D43951_.wvu.FilterData" localSheetId="0" hidden="1">'на 01.04.2019'!$A$7:$H$146</definedName>
    <definedName name="Z_81649847_CB5B_4966_A3DA_C8770A46509B_.wvu.FilterData" localSheetId="0" hidden="1">'на 01.04.2019'!$A$7:$J$399</definedName>
    <definedName name="Z_81BE03B7_DE2F_4E82_8496_CAF917D1CC3F_.wvu.FilterData" localSheetId="0" hidden="1">'на 01.04.2019'!$A$7:$J$399</definedName>
    <definedName name="Z_8220CA38_66F1_4F9F_A7AE_CF3DF89B0B66_.wvu.FilterData" localSheetId="0" hidden="1">'на 01.04.2019'!$A$7:$J$399</definedName>
    <definedName name="Z_8280D1E0_5055_49CD_A383_D6B2F2EBD512_.wvu.FilterData" localSheetId="0" hidden="1">'на 01.04.2019'!$A$7:$H$146</definedName>
    <definedName name="Z_829F5F3F_AACC_4AF4_A7EF_0FD75747C358_.wvu.FilterData" localSheetId="0" hidden="1">'на 01.04.2019'!$A$7:$J$399</definedName>
    <definedName name="Z_837CFD4A_C906_4267_9AF6_CD5874FBB89E_.wvu.FilterData" localSheetId="0" hidden="1">'на 01.04.2019'!$A$7:$J$399</definedName>
    <definedName name="Z_83894FAF_831A_4268_8B2F_EACBEA69E5F1_.wvu.FilterData" localSheetId="0" hidden="1">'на 01.04.2019'!$A$7:$J$399</definedName>
    <definedName name="Z_840133FA_9546_4ED0_AA3E_E87F8F80931F_.wvu.FilterData" localSheetId="0" hidden="1">'на 01.04.2019'!$A$7:$J$399</definedName>
    <definedName name="Z_8462E4B7_FF49_4401_9CB1_027D70C3D86B_.wvu.FilterData" localSheetId="0" hidden="1">'на 01.04.2019'!$A$7:$H$146</definedName>
    <definedName name="Z_8518C130_335F_4917_99A5_712FA6AC79A6_.wvu.FilterData" localSheetId="0" hidden="1">'на 01.04.2019'!$A$7:$J$399</definedName>
    <definedName name="Z_8518EF96_21CF_4CEA_B17C_8AA8E48B82CF_.wvu.FilterData" localSheetId="0" hidden="1">'на 01.04.2019'!$A$7:$J$399</definedName>
    <definedName name="Z_85336449_1C25_4AF7_89BA_281D7385CDF9_.wvu.FilterData" localSheetId="0" hidden="1">'на 01.04.2019'!$A$7:$J$399</definedName>
    <definedName name="Z_85610BEE_6BD4_4AC9_9284_0AD9E6A15466_.wvu.FilterData" localSheetId="0" hidden="1">'на 01.04.2019'!$A$7:$J$399</definedName>
    <definedName name="Z_85621B9F_ABEF_4928_B406_5F6003CD3FC1_.wvu.FilterData" localSheetId="0" hidden="1">'на 01.04.2019'!$A$7:$J$399</definedName>
    <definedName name="Z_85941411_C589_4588_ABE6_705DAC8DCC3D_.wvu.FilterData" localSheetId="0" hidden="1">'на 01.04.2019'!$A$7:$J$399</definedName>
    <definedName name="Z_85EC44C9_3155_42D3_A129_8E0E8C37A7B0_.wvu.FilterData" localSheetId="0" hidden="1">'на 01.04.2019'!$A$7:$J$399</definedName>
    <definedName name="Z_8608FEAB_BF57_4E40_9AFB_AA087E242421_.wvu.FilterData" localSheetId="0" hidden="1">'на 01.04.2019'!$A$7:$J$399</definedName>
    <definedName name="Z_8649CC96_F63A_4F83_8C89_AA8F47AC05F3_.wvu.FilterData" localSheetId="0" hidden="1">'на 01.04.2019'!$A$7:$H$146</definedName>
    <definedName name="Z_865E39A3_4E09_45FF_A763_447E1E4F2C56_.wvu.FilterData" localSheetId="0" hidden="1">'на 01.04.2019'!$A$7:$J$399</definedName>
    <definedName name="Z_866666B3_A778_4059_8EF6_136684A0F698_.wvu.FilterData" localSheetId="0" hidden="1">'на 01.04.2019'!$A$7:$J$399</definedName>
    <definedName name="Z_868403B4_F60C_4700_B312_EDA79B4B2FC0_.wvu.FilterData" localSheetId="0" hidden="1">'на 01.04.2019'!$A$7:$J$399</definedName>
    <definedName name="Z_8789C1A0_51C5_46EF_B1F1_B319BE008AC1_.wvu.FilterData" localSheetId="0" hidden="1">'на 01.04.2019'!$A$7:$J$399</definedName>
    <definedName name="Z_87AE545F_036F_4E8B_9D04_AE59AB8BAC14_.wvu.FilterData" localSheetId="0" hidden="1">'на 01.04.2019'!$A$7:$H$146</definedName>
    <definedName name="Z_87D86486_B5EF_4463_9350_9D1E042A42DF_.wvu.FilterData" localSheetId="0" hidden="1">'на 01.04.2019'!$A$7:$J$399</definedName>
    <definedName name="Z_883D51B0_0A2B_40BD_A4BD_D3780EBDA8D9_.wvu.FilterData" localSheetId="0" hidden="1">'на 01.04.2019'!$A$7:$J$399</definedName>
    <definedName name="Z_8878B53B_0E8A_4A11_8A26_C2AC9BB8A4A9_.wvu.FilterData" localSheetId="0" hidden="1">'на 01.04.2019'!$A$7:$H$146</definedName>
    <definedName name="Z_888B8943_9277_42CB_A862_699801009D7B_.wvu.FilterData" localSheetId="0" hidden="1">'на 01.04.2019'!$A$7:$J$399</definedName>
    <definedName name="Z_88A0F5C8_F1C4_4816_99C8_59CB44BCE491_.wvu.FilterData" localSheetId="0" hidden="1">'на 01.04.2019'!$A$7:$J$399</definedName>
    <definedName name="Z_895608B2_F053_445E_BD6A_E885E9D4FE51_.wvu.FilterData" localSheetId="0" hidden="1">'на 01.04.2019'!$A$7:$J$399</definedName>
    <definedName name="Z_898FFEFC_C4FC_44BB_BE63_00FC13DD2042_.wvu.FilterData" localSheetId="0" hidden="1">'на 01.04.2019'!$A$7:$J$399</definedName>
    <definedName name="Z_89C6A5BF_E8A5_4A6F_A481_15B2F7A6D4E2_.wvu.FilterData" localSheetId="0" hidden="1">'на 01.04.2019'!$A$7:$J$399</definedName>
    <definedName name="Z_89F2DB1B_0F19_4230_A501_8A6666788E86_.wvu.FilterData" localSheetId="0" hidden="1">'на 01.04.2019'!$A$7:$J$399</definedName>
    <definedName name="Z_8A4ABF0A_262D_4454_86FE_CA0ADCDF3E94_.wvu.FilterData" localSheetId="0" hidden="1">'на 01.04.2019'!$A$7:$J$399</definedName>
    <definedName name="Z_8BA7C340_DD6D_4BDE_939B_41C98A02B423_.wvu.FilterData" localSheetId="0" hidden="1">'на 01.04.2019'!$A$7:$J$399</definedName>
    <definedName name="Z_8BB118EA_41BC_4E46_8EA1_4268AA5B6DB1_.wvu.FilterData" localSheetId="0" hidden="1">'на 01.04.2019'!$A$7:$J$399</definedName>
    <definedName name="Z_8C04CD6E_A1CC_4EF8_8DD5_B859F52073A0_.wvu.FilterData" localSheetId="0" hidden="1">'на 01.04.2019'!$A$7:$J$399</definedName>
    <definedName name="Z_8C654415_86D2_479D_A511_8A4B3774E375_.wvu.FilterData" localSheetId="0" hidden="1">'на 01.04.2019'!$A$7:$H$146</definedName>
    <definedName name="Z_8CAD663B_CD5E_4846_B4FD_69BCB6D1EB12_.wvu.FilterData" localSheetId="0" hidden="1">'на 01.04.2019'!$A$7:$H$146</definedName>
    <definedName name="Z_8CB267BE_E783_4914_8FFF_50D79F1D75CF_.wvu.FilterData" localSheetId="0" hidden="1">'на 01.04.2019'!$A$7:$H$146</definedName>
    <definedName name="Z_8D0153EB_A3EC_4213_A12B_74D6D827770F_.wvu.FilterData" localSheetId="0" hidden="1">'на 01.04.2019'!$A$7:$J$399</definedName>
    <definedName name="Z_8D165CA5_5C34_4274_A8CC_4FBD8A8EE6D4_.wvu.FilterData" localSheetId="0" hidden="1">'на 01.04.2019'!$A$7:$J$399</definedName>
    <definedName name="Z_8D7BE686_9FAF_4C26_8FD5_5395E55E0797_.wvu.FilterData" localSheetId="0" hidden="1">'на 01.04.2019'!$A$7:$H$146</definedName>
    <definedName name="Z_8D7C2311_E9FE_48F6_9665_BB17829B147C_.wvu.FilterData" localSheetId="0" hidden="1">'на 01.04.2019'!$A$7:$J$399</definedName>
    <definedName name="Z_8D8D2F4C_3B7E_4C1F_A367_4BA418733E1A_.wvu.FilterData" localSheetId="0" hidden="1">'на 01.04.2019'!$A$7:$H$146</definedName>
    <definedName name="Z_8DFDD887_4859_4275_91A7_634544543F21_.wvu.FilterData" localSheetId="0" hidden="1">'на 01.04.2019'!$A$7:$J$399</definedName>
    <definedName name="Z_8E62A2BE_7CE7_496E_AC79_F133ABDC98BF_.wvu.FilterData" localSheetId="0" hidden="1">'на 01.04.2019'!$A$7:$H$146</definedName>
    <definedName name="Z_8EEB3EFB_2D0D_474D_A904_853356F13984_.wvu.FilterData" localSheetId="0" hidden="1">'на 01.04.2019'!$A$7:$J$399</definedName>
    <definedName name="Z_8F2A8A22_72A2_4B00_8248_255CA52D5828_.wvu.FilterData" localSheetId="0" hidden="1">'на 01.04.2019'!$A$7:$J$399</definedName>
    <definedName name="Z_90067115_7038_486C_B585_B48F5820801A_.wvu.FilterData" localSheetId="0" hidden="1">'на 01.04.2019'!$A$7:$J$399</definedName>
    <definedName name="Z_9044C5A5_1D21_4DB7_B551_B82CFEBFBFBE_.wvu.FilterData" localSheetId="0" hidden="1">'на 01.04.2019'!$A$7:$J$399</definedName>
    <definedName name="Z_9089CAE7_C9D5_4B44_BF40_622C1D4BEC1A_.wvu.FilterData" localSheetId="0" hidden="1">'на 01.04.2019'!$A$7:$J$399</definedName>
    <definedName name="Z_90B62036_E8E2_47F2_BA67_9490969E5E89_.wvu.FilterData" localSheetId="0" hidden="1">'на 01.04.2019'!$A$7:$J$399</definedName>
    <definedName name="Z_91482E4A_EB85_41D6_AA9F_21521D0F577E_.wvu.FilterData" localSheetId="0" hidden="1">'на 01.04.2019'!$A$7:$J$399</definedName>
    <definedName name="Z_91A44DD7_EFA1_45BC_BF8A_C6EBAED142C3_.wvu.FilterData" localSheetId="0" hidden="1">'на 01.04.2019'!$A$7:$J$399</definedName>
    <definedName name="Z_920FBB9C_08EB_4E34_86D0_F557F6CFABB8_.wvu.FilterData" localSheetId="0" hidden="1">'на 01.04.2019'!$A$7:$J$399</definedName>
    <definedName name="Z_92A69ACC_08E1_4049_9A4E_909BE09E8D3F_.wvu.FilterData" localSheetId="0" hidden="1">'на 01.04.2019'!$A$7:$J$399</definedName>
    <definedName name="Z_92A7494D_B642_4D2E_8A98_FA3ADD190BCE_.wvu.FilterData" localSheetId="0" hidden="1">'на 01.04.2019'!$A$7:$J$399</definedName>
    <definedName name="Z_92A89EF4_8A4E_4790_B0CC_01892B6039EB_.wvu.FilterData" localSheetId="0" hidden="1">'на 01.04.2019'!$A$7:$J$399</definedName>
    <definedName name="Z_92B14807_1A18_49A7_BCF6_3D45DEFE0E47_.wvu.FilterData" localSheetId="0" hidden="1">'на 01.04.2019'!$A$7:$J$399</definedName>
    <definedName name="Z_92E38377_38CC_496E_BBD8_5394F7550FE3_.wvu.FilterData" localSheetId="0" hidden="1">'на 01.04.2019'!$A$7:$J$399</definedName>
    <definedName name="Z_93030161_EBD2_4C55_BB01_67290B2149A7_.wvu.FilterData" localSheetId="0" hidden="1">'на 01.04.2019'!$A$7:$J$399</definedName>
    <definedName name="Z_935DFEC4_8817_4BB5_A846_9674D5A05EE9_.wvu.FilterData" localSheetId="0" hidden="1">'на 01.04.2019'!$A$7:$H$146</definedName>
    <definedName name="Z_938F43B0_CEED_4632_948B_C835F76DFE4A_.wvu.FilterData" localSheetId="0" hidden="1">'на 01.04.2019'!$A$7:$J$399</definedName>
    <definedName name="Z_93997AAE_3E78_48E8_AE0E_38B78085663A_.wvu.FilterData" localSheetId="0" hidden="1">'на 01.04.2019'!$A$7:$J$399</definedName>
    <definedName name="Z_944D1186_FA84_48E6_9A44_19022D55084A_.wvu.FilterData" localSheetId="0" hidden="1">'на 01.04.2019'!$A$7:$J$399</definedName>
    <definedName name="Z_94851B80_49A7_4207_A790_443843F85060_.wvu.FilterData" localSheetId="0" hidden="1">'на 01.04.2019'!$A$7:$J$399</definedName>
    <definedName name="Z_94E3B816_367C_44F4_94FC_13D42F694C13_.wvu.FilterData" localSheetId="0" hidden="1">'на 01.04.2019'!$A$7:$J$399</definedName>
    <definedName name="Z_95B5A563_A81C_425C_AC80_18232E0FA0F2_.wvu.FilterData" localSheetId="0" hidden="1">'на 01.04.2019'!$A$7:$H$146</definedName>
    <definedName name="Z_95DCDA71_E71C_4701_B168_34A55CC7547D_.wvu.FilterData" localSheetId="0" hidden="1">'на 01.04.2019'!$A$7:$J$399</definedName>
    <definedName name="Z_95E04D27_058D_4765_8CB6_B789CC5A15B9_.wvu.FilterData" localSheetId="0" hidden="1">'на 01.04.2019'!$A$7:$J$399</definedName>
    <definedName name="Z_96167660_EA8B_4F7D_87A1_785E97B459B3_.wvu.FilterData" localSheetId="0" hidden="1">'на 01.04.2019'!$A$7:$H$146</definedName>
    <definedName name="Z_96879477_4713_4ABC_982A_7EB1C07B4DED_.wvu.FilterData" localSheetId="0" hidden="1">'на 01.04.2019'!$A$7:$H$146</definedName>
    <definedName name="Z_969E164A_AA47_4A3D_AECC_F3C5A8BBA40A_.wvu.FilterData" localSheetId="0" hidden="1">'на 01.04.2019'!$A$7:$J$399</definedName>
    <definedName name="Z_9780079B_2369_4362_9878_DE63286783A8_.wvu.FilterData" localSheetId="0" hidden="1">'на 01.04.2019'!$A$7:$J$399</definedName>
    <definedName name="Z_97B55429_A18E_43B5_9AF8_FE73FCDE4BBB_.wvu.FilterData" localSheetId="0" hidden="1">'на 01.04.2019'!$A$7:$J$399</definedName>
    <definedName name="Z_97E2C09C_6040_4BDA_B6A0_AF60F993AC48_.wvu.FilterData" localSheetId="0" hidden="1">'на 01.04.2019'!$A$7:$J$399</definedName>
    <definedName name="Z_97F74FDF_2C27_4D85_A3A7_1EF51A8A2DFF_.wvu.FilterData" localSheetId="0" hidden="1">'на 01.04.2019'!$A$7:$H$146</definedName>
    <definedName name="Z_987C1B6D_28A7_49CB_BBF0_6C3FFB9FC1C5_.wvu.FilterData" localSheetId="0" hidden="1">'на 01.04.2019'!$A$7:$J$399</definedName>
    <definedName name="Z_98AE7DDA_90CE_4E15_AD8D_6630EEDB042C_.wvu.FilterData" localSheetId="0" hidden="1">'на 01.04.2019'!$A$7:$J$399</definedName>
    <definedName name="Z_98BF881C_EB9C_4397_B787_F3FB50ED2890_.wvu.FilterData" localSheetId="0" hidden="1">'на 01.04.2019'!$A$7:$J$399</definedName>
    <definedName name="Z_98E168F2_55D9_4CA5_BFC7_4762AF11FD48_.wvu.FilterData" localSheetId="0" hidden="1">'на 01.04.2019'!$A$7:$J$399</definedName>
    <definedName name="Z_998B8119_4FF3_4A16_838D_539C6AE34D55_.wvu.Cols" localSheetId="0" hidden="1">'на 01.04.2019'!#REF!,'на 01.04.2019'!#REF!</definedName>
    <definedName name="Z_998B8119_4FF3_4A16_838D_539C6AE34D55_.wvu.FilterData" localSheetId="0" hidden="1">'на 01.04.2019'!$A$7:$J$399</definedName>
    <definedName name="Z_998B8119_4FF3_4A16_838D_539C6AE34D55_.wvu.PrintArea" localSheetId="0" hidden="1">'на 01.04.2019'!$A$1:$J$178</definedName>
    <definedName name="Z_998B8119_4FF3_4A16_838D_539C6AE34D55_.wvu.PrintTitles" localSheetId="0" hidden="1">'на 01.04.2019'!$5:$8</definedName>
    <definedName name="Z_998B8119_4FF3_4A16_838D_539C6AE34D55_.wvu.Rows" localSheetId="0" hidden="1">'на 01.04.2019'!#REF!</definedName>
    <definedName name="Z_99950613_28E7_4EC2_B918_559A2757B0A9_.wvu.FilterData" localSheetId="0" hidden="1">'на 01.04.2019'!$A$7:$J$399</definedName>
    <definedName name="Z_99950613_28E7_4EC2_B918_559A2757B0A9_.wvu.PrintArea" localSheetId="0" hidden="1">'на 01.04.2019'!$A$1:$J$184</definedName>
    <definedName name="Z_99950613_28E7_4EC2_B918_559A2757B0A9_.wvu.PrintTitles" localSheetId="0" hidden="1">'на 01.04.2019'!$5:$8</definedName>
    <definedName name="Z_9A28E7E9_55CD_40D9_9E29_E07B8DD3C238_.wvu.FilterData" localSheetId="0" hidden="1">'на 01.04.2019'!$A$7:$J$399</definedName>
    <definedName name="Z_9A769443_7DFA_43D5_AB26_6F2EEF53DAF1_.wvu.FilterData" localSheetId="0" hidden="1">'на 01.04.2019'!$A$7:$H$146</definedName>
    <definedName name="Z_9A8CADCF_85D0_4D32_80F2_6CE3DE83CA66_.wvu.FilterData" localSheetId="0" hidden="1">'на 01.04.2019'!$A$7:$J$399</definedName>
    <definedName name="Z_9B640DD4_FBFD_444A_B4D5_4A34ED79B9BC_.wvu.FilterData" localSheetId="0" hidden="1">'на 01.04.2019'!$A$7:$J$399</definedName>
    <definedName name="Z_9C310551_EC8B_4B87_B5AF_39FC532C6FE3_.wvu.FilterData" localSheetId="0" hidden="1">'на 01.04.2019'!$A$7:$H$146</definedName>
    <definedName name="Z_9C38FBC7_6E93_40A5_BD30_7720FC92D0D4_.wvu.FilterData" localSheetId="0" hidden="1">'на 01.04.2019'!$A$7:$J$399</definedName>
    <definedName name="Z_9CB26755_9CF3_42C9_A567_6FF9CCE0F397_.wvu.FilterData" localSheetId="0" hidden="1">'на 01.04.2019'!$A$7:$J$399</definedName>
    <definedName name="Z_9CE1F91A_5326_41A6_9CA7_C24ACCBE2F48_.wvu.FilterData" localSheetId="0" hidden="1">'на 01.04.2019'!$A$7:$J$399</definedName>
    <definedName name="Z_9D24C81C_5B18_4B40_BF88_7236C9CAE366_.wvu.FilterData" localSheetId="0" hidden="1">'на 01.04.2019'!$A$7:$H$146</definedName>
    <definedName name="Z_9DE7839B_6B77_48C9_B008_4D6E417DD85D_.wvu.FilterData" localSheetId="0" hidden="1">'на 01.04.2019'!$A$7:$J$399</definedName>
    <definedName name="Z_9E1D944D_E62F_4660_B928_F956F86CCB3D_.wvu.FilterData" localSheetId="0" hidden="1">'на 01.04.2019'!$A$7:$J$399</definedName>
    <definedName name="Z_9E720D93_31F0_4636_BA00_6CE6F83F3651_.wvu.FilterData" localSheetId="0" hidden="1">'на 01.04.2019'!$A$7:$J$399</definedName>
    <definedName name="Z_9E943B7D_D4C7_443F_BC4C_8AB90546D8A5_.wvu.Cols" localSheetId="0" hidden="1">'на 01.04.2019'!#REF!,'на 01.04.2019'!#REF!</definedName>
    <definedName name="Z_9E943B7D_D4C7_443F_BC4C_8AB90546D8A5_.wvu.FilterData" localSheetId="0" hidden="1">'на 01.04.2019'!$A$3:$J$60</definedName>
    <definedName name="Z_9E943B7D_D4C7_443F_BC4C_8AB90546D8A5_.wvu.PrintTitles" localSheetId="0" hidden="1">'на 01.04.2019'!$5:$8</definedName>
    <definedName name="Z_9E943B7D_D4C7_443F_BC4C_8AB90546D8A5_.wvu.Rows" localSheetId="0" hidden="1">'на 01.04.2019'!#REF!,'на 01.04.2019'!#REF!,'на 01.04.2019'!#REF!,'на 01.04.2019'!#REF!,'на 01.04.2019'!#REF!,'на 01.04.2019'!#REF!,'на 01.04.2019'!#REF!,'на 01.04.2019'!#REF!,'на 01.04.2019'!#REF!,'на 01.04.2019'!#REF!,'на 01.04.2019'!#REF!,'на 01.04.2019'!#REF!,'на 01.04.2019'!#REF!,'на 01.04.2019'!#REF!,'на 01.04.2019'!#REF!,'на 01.04.2019'!#REF!,'на 01.04.2019'!#REF!,'на 01.04.2019'!#REF!,'на 01.04.2019'!#REF!,'на 01.04.2019'!#REF!</definedName>
    <definedName name="Z_9EC99D85_9CBB_4D41_A0AC_5A782960B43C_.wvu.FilterData" localSheetId="0" hidden="1">'на 01.04.2019'!$A$7:$H$146</definedName>
    <definedName name="Z_9F469FEB_94D1_4BA9_BDF6_0A94C53541EA_.wvu.FilterData" localSheetId="0" hidden="1">'на 01.04.2019'!$A$7:$J$399</definedName>
    <definedName name="Z_9FA29541_62F4_4CED_BF33_19F6BA57578F_.wvu.Cols" localSheetId="0" hidden="1">'на 01.04.2019'!#REF!,'на 01.04.2019'!#REF!</definedName>
    <definedName name="Z_9FA29541_62F4_4CED_BF33_19F6BA57578F_.wvu.FilterData" localSheetId="0" hidden="1">'на 01.04.2019'!$A$7:$J$399</definedName>
    <definedName name="Z_9FA29541_62F4_4CED_BF33_19F6BA57578F_.wvu.PrintArea" localSheetId="0" hidden="1">'на 01.04.2019'!$A$1:$J$178</definedName>
    <definedName name="Z_9FA29541_62F4_4CED_BF33_19F6BA57578F_.wvu.PrintTitles" localSheetId="0" hidden="1">'на 01.04.2019'!$5:$8</definedName>
    <definedName name="Z_9FDAEEB9_7434_4701_B9D3_AEFADA35D37B_.wvu.FilterData" localSheetId="0" hidden="1">'на 01.04.2019'!$A$7:$J$399</definedName>
    <definedName name="Z_A08B7B60_BE09_484D_B75E_15D9DE206B17_.wvu.FilterData" localSheetId="0" hidden="1">'на 01.04.2019'!$A$7:$J$399</definedName>
    <definedName name="Z_A0963EEC_5578_46DF_B7B0_2B9F8CADC5B9_.wvu.FilterData" localSheetId="0" hidden="1">'на 01.04.2019'!$A$7:$J$399</definedName>
    <definedName name="Z_A0A3CD9B_2436_40D7_91DB_589A95FBBF00_.wvu.FilterData" localSheetId="0" hidden="1">'на 01.04.2019'!$A$7:$J$399</definedName>
    <definedName name="Z_A0A3CD9B_2436_40D7_91DB_589A95FBBF00_.wvu.PrintArea" localSheetId="0" hidden="1">'на 01.04.2019'!$A$1:$J$198</definedName>
    <definedName name="Z_A0A3CD9B_2436_40D7_91DB_589A95FBBF00_.wvu.PrintTitles" localSheetId="0" hidden="1">'на 01.04.2019'!$5:$8</definedName>
    <definedName name="Z_A0EB0A04_1124_498B_8C4B_C1E25B53C1A8_.wvu.FilterData" localSheetId="0" hidden="1">'на 01.04.2019'!$A$7:$H$146</definedName>
    <definedName name="Z_A0F76A4B_6862_4C98_8A93_2EBAEE1B6BB0_.wvu.FilterData" localSheetId="0" hidden="1">'на 01.04.2019'!$A$7:$J$399</definedName>
    <definedName name="Z_A113B19A_DB2C_4585_AED7_B7EF9F05E57E_.wvu.FilterData" localSheetId="0" hidden="1">'на 01.04.2019'!$A$7:$J$399</definedName>
    <definedName name="Z_A1252AD3_62A9_4B5D_B0FA_98A0DCCDEFC0_.wvu.FilterData" localSheetId="0" hidden="1">'на 01.04.2019'!$A$7:$J$399</definedName>
    <definedName name="Z_A21CB1BD_5236_485F_8FCB_D43C0EB079B8_.wvu.FilterData" localSheetId="0" hidden="1">'на 01.04.2019'!$A$7:$J$399</definedName>
    <definedName name="Z_A2611F3A_C06C_4662_B39E_6F08BA7C9B14_.wvu.FilterData" localSheetId="0" hidden="1">'на 01.04.2019'!$A$7:$H$146</definedName>
    <definedName name="Z_A28DA500_33FC_4913_B21A_3E2D7ED7A130_.wvu.FilterData" localSheetId="0" hidden="1">'на 01.04.2019'!$A$7:$H$146</definedName>
    <definedName name="Z_A38250FB_559C_49CE_918A_6673F9586B86_.wvu.FilterData" localSheetId="0" hidden="1">'на 01.04.2019'!$A$7:$J$399</definedName>
    <definedName name="Z_A5169FE8_9D26_44E6_A6EA_F78B40E1DE01_.wvu.FilterData" localSheetId="0" hidden="1">'на 01.04.2019'!$A$7:$J$399</definedName>
    <definedName name="Z_A57C42F9_18B1_4AA0_97AE_4F8F0C3D5B4A_.wvu.FilterData" localSheetId="0" hidden="1">'на 01.04.2019'!$A$7:$J$399</definedName>
    <definedName name="Z_A62258B9_7768_4C4F_AFFC_537782E81CFF_.wvu.FilterData" localSheetId="0" hidden="1">'на 01.04.2019'!$A$7:$H$146</definedName>
    <definedName name="Z_A65D4FF6_26A1_47FE_AF98_41E05002FB1E_.wvu.FilterData" localSheetId="0" hidden="1">'на 01.04.2019'!$A$7:$H$146</definedName>
    <definedName name="Z_A6816A2A_A381_4629_A196_A2D2CBED046E_.wvu.FilterData" localSheetId="0" hidden="1">'на 01.04.2019'!$A$7:$J$399</definedName>
    <definedName name="Z_A6B98527_7CBF_4E4D_BDEA_9334A3EB779F_.wvu.Cols" localSheetId="0" hidden="1">'на 01.04.2019'!#REF!,'на 01.04.2019'!#REF!,'на 01.04.2019'!$K:$BN</definedName>
    <definedName name="Z_A6B98527_7CBF_4E4D_BDEA_9334A3EB779F_.wvu.FilterData" localSheetId="0" hidden="1">'на 01.04.2019'!$A$7:$J$399</definedName>
    <definedName name="Z_A6B98527_7CBF_4E4D_BDEA_9334A3EB779F_.wvu.PrintArea" localSheetId="0" hidden="1">'на 01.04.2019'!$A$1:$BN$178</definedName>
    <definedName name="Z_A6B98527_7CBF_4E4D_BDEA_9334A3EB779F_.wvu.PrintTitles" localSheetId="0" hidden="1">'на 01.04.2019'!$5:$7</definedName>
    <definedName name="Z_A80309A3_DC3C_4005_B42B_D4917A972961_.wvu.FilterData" localSheetId="0" hidden="1">'на 01.04.2019'!$A$7:$J$399</definedName>
    <definedName name="Z_A8EFE8CB_4B40_4A53_8B7A_29439E2B50D7_.wvu.FilterData" localSheetId="0" hidden="1">'на 01.04.2019'!$A$7:$J$399</definedName>
    <definedName name="Z_A98C96B5_CE3A_4FF9_B3E5_0DBB66ADC5BB_.wvu.FilterData" localSheetId="0" hidden="1">'на 01.04.2019'!$A$7:$H$146</definedName>
    <definedName name="Z_A9BB2943_E4B1_4809_A926_69F8C50E1CF2_.wvu.FilterData" localSheetId="0" hidden="1">'на 01.04.2019'!$A$7:$J$399</definedName>
    <definedName name="Z_AA4C7BF5_07E0_4095_B165_D2AF600190FA_.wvu.FilterData" localSheetId="0" hidden="1">'на 01.04.2019'!$A$7:$H$146</definedName>
    <definedName name="Z_AAC4B5AB_1913_4D9C_A1FF_BD9345E009EB_.wvu.FilterData" localSheetId="0" hidden="1">'на 01.04.2019'!$A$7:$H$146</definedName>
    <definedName name="Z_AB20AEF7_931C_411F_91E6_F461408B5AE6_.wvu.FilterData" localSheetId="0" hidden="1">'на 01.04.2019'!$A$7:$J$399</definedName>
    <definedName name="Z_ABA75302_0F6D_4886_9D81_1818E8870CAA_.wvu.FilterData" localSheetId="0" hidden="1">'на 01.04.2019'!$A$3:$K$183</definedName>
    <definedName name="Z_ABAF42E6_6CD6_46B1_A0C6_0099C207BC1C_.wvu.FilterData" localSheetId="0" hidden="1">'на 01.04.2019'!$A$7:$J$399</definedName>
    <definedName name="Z_ABF07E15_3FB5_46FA_8B18_72FA32E3F1DA_.wvu.FilterData" localSheetId="0" hidden="1">'на 01.04.2019'!$A$7:$J$399</definedName>
    <definedName name="Z_ACFE2E5A_B4BC_4793_B103_05F97C227772_.wvu.FilterData" localSheetId="0" hidden="1">'на 01.04.2019'!$A$7:$J$399</definedName>
    <definedName name="Z_AD079EA2_4E18_46EE_8E20_0C7923C917D2_.wvu.FilterData" localSheetId="0" hidden="1">'на 01.04.2019'!$A$7:$J$399</definedName>
    <definedName name="Z_AD5FD28B_B163_4E28_9CF1_4D777A9C7F23_.wvu.FilterData" localSheetId="0" hidden="1">'на 01.04.2019'!$A$7:$J$399</definedName>
    <definedName name="Z_ADE318A0_9CB5_431A_AF2B_D561B19631D9_.wvu.FilterData" localSheetId="0" hidden="1">'на 01.04.2019'!$A$7:$J$399</definedName>
    <definedName name="Z_ADF53E9B_9172_4E3F_AC45_4FF59160C1DB_.wvu.FilterData" localSheetId="0" hidden="1">'на 01.04.2019'!$A$7:$J$399</definedName>
    <definedName name="Z_AF01D870_77CB_46A2_A95B_3A27FF42EAA8_.wvu.FilterData" localSheetId="0" hidden="1">'на 01.04.2019'!$A$7:$H$146</definedName>
    <definedName name="Z_AF1AEFF5_9892_4FCB_BD3E_6CF1CEE1B71B_.wvu.FilterData" localSheetId="0" hidden="1">'на 01.04.2019'!$A$7:$J$399</definedName>
    <definedName name="Z_AFABF6AA_2F6E_48B0_98F8_213EA30990B1_.wvu.FilterData" localSheetId="0" hidden="1">'на 01.04.2019'!$A$7:$J$399</definedName>
    <definedName name="Z_AFC26506_1EE1_430F_B247_3257CE41958A_.wvu.FilterData" localSheetId="0" hidden="1">'на 01.04.2019'!$A$7:$J$399</definedName>
    <definedName name="Z_B00B4D71_156E_4DD9_93CC_1F392CBA035F_.wvu.FilterData" localSheetId="0" hidden="1">'на 01.04.2019'!$A$7:$J$399</definedName>
    <definedName name="Z_B0B61858_D248_4F0B_95EB_A53482FBF19B_.wvu.FilterData" localSheetId="0" hidden="1">'на 01.04.2019'!$A$7:$J$399</definedName>
    <definedName name="Z_B0BB7BD4_E507_4D19_A9BF_6595068A89B5_.wvu.FilterData" localSheetId="0" hidden="1">'на 01.04.2019'!$A$7:$J$399</definedName>
    <definedName name="Z_B180D137_9F25_4AD4_9057_37928F1867A8_.wvu.FilterData" localSheetId="0" hidden="1">'на 01.04.2019'!$A$7:$H$146</definedName>
    <definedName name="Z_B1FA2CF0_321B_4787_93E8_EB6D5C78D6B5_.wvu.FilterData" localSheetId="0" hidden="1">'на 01.04.2019'!$A$7:$J$399</definedName>
    <definedName name="Z_B246A3A0_6AE0_4610_AE7A_F7490C26DBCA_.wvu.FilterData" localSheetId="0" hidden="1">'на 01.04.2019'!$A$7:$J$399</definedName>
    <definedName name="Z_B2D38EAC_E767_43A7_B7A2_621639FE347D_.wvu.FilterData" localSheetId="0" hidden="1">'на 01.04.2019'!$A$7:$H$146</definedName>
    <definedName name="Z_B2E9D1B9_C3FE_4F75_89F4_46F3E34C24E4_.wvu.FilterData" localSheetId="0" hidden="1">'на 01.04.2019'!$A$7:$J$399</definedName>
    <definedName name="Z_B30FEF93_CDBE_4AC5_9298_7B65E13C3F79_.wvu.FilterData" localSheetId="0" hidden="1">'на 01.04.2019'!$A$7:$J$399</definedName>
    <definedName name="Z_B3114865_FFF9_40B7_B9E6_C3642102DCF9_.wvu.FilterData" localSheetId="0" hidden="1">'на 01.04.2019'!$A$7:$J$399</definedName>
    <definedName name="Z_B3339176_D3D0_4D7A_8AAB_C0B71F942A93_.wvu.FilterData" localSheetId="0" hidden="1">'на 01.04.2019'!$A$7:$H$146</definedName>
    <definedName name="Z_B350A9CC_C225_45B2_AEE1_E6A61C6949F5_.wvu.FilterData" localSheetId="0" hidden="1">'на 01.04.2019'!$A$7:$J$399</definedName>
    <definedName name="Z_B3655F0F_A78B_43E5_BFD5_814C66A7690F_.wvu.FilterData" localSheetId="0" hidden="1">'на 01.04.2019'!$A$7:$J$399</definedName>
    <definedName name="Z_B45FAC42_679D_43AB_B511_9E5492CAC2DB_.wvu.FilterData" localSheetId="0" hidden="1">'на 01.04.2019'!$A$7:$H$146</definedName>
    <definedName name="Z_B47A0A9E_665F_4B62_A9A6_650B391D5D49_.wvu.FilterData" localSheetId="0" hidden="1">'на 01.04.2019'!$A$7:$J$399</definedName>
    <definedName name="Z_B499C08D_A2E7_417F_A9B7_BFCE2B66534F_.wvu.FilterData" localSheetId="0" hidden="1">'на 01.04.2019'!$A$7:$J$399</definedName>
    <definedName name="Z_B509A51A_98E0_4D86_A1E4_A5AB9AE9E52F_.wvu.FilterData" localSheetId="0" hidden="1">'на 01.04.2019'!$A$7:$J$399</definedName>
    <definedName name="Z_B543C7D0_E350_4DA4_A835_ADCB64A4D66D_.wvu.FilterData" localSheetId="0" hidden="1">'на 01.04.2019'!$A$7:$J$399</definedName>
    <definedName name="Z_B5533D56_E1AE_4DE7_8436_EF9CA55A4943_.wvu.FilterData" localSheetId="0" hidden="1">'на 01.04.2019'!$A$7:$J$399</definedName>
    <definedName name="Z_B56BEF44_39DC_4F5B_A5E5_157C237832AF_.wvu.FilterData" localSheetId="0" hidden="1">'на 01.04.2019'!$A$7:$H$146</definedName>
    <definedName name="Z_B5A6FE62_B66C_45B1_AF17_B7686B0B3A3F_.wvu.FilterData" localSheetId="0" hidden="1">'на 01.04.2019'!$A$7:$J$399</definedName>
    <definedName name="Z_B603D180_E09A_4B9C_810F_9423EBA4A0EA_.wvu.FilterData" localSheetId="0" hidden="1">'на 01.04.2019'!$A$7:$J$399</definedName>
    <definedName name="Z_B666AFF1_6658_457A_A768_4BF1349F009A_.wvu.FilterData" localSheetId="0" hidden="1">'на 01.04.2019'!$A$7:$J$399</definedName>
    <definedName name="Z_B698776A_6A96_445D_9813_F5440DD90495_.wvu.FilterData" localSheetId="0" hidden="1">'на 01.04.2019'!$A$7:$J$399</definedName>
    <definedName name="Z_B6D72401_10F2_4D08_9A2D_EC1E2043D946_.wvu.FilterData" localSheetId="0" hidden="1">'на 01.04.2019'!$A$7:$J$399</definedName>
    <definedName name="Z_B6F11AB1_40C8_4880_BE42_1C35664CF325_.wvu.FilterData" localSheetId="0" hidden="1">'на 01.04.2019'!$A$7:$J$399</definedName>
    <definedName name="Z_B736B334_F8CF_4A1D_A747_B2B8CF3F3731_.wvu.FilterData" localSheetId="0" hidden="1">'на 01.04.2019'!$A$7:$J$399</definedName>
    <definedName name="Z_B7A22467_168B_475A_AC6B_F744F4990F6A_.wvu.FilterData" localSheetId="0" hidden="1">'на 01.04.2019'!$A$7:$J$399</definedName>
    <definedName name="Z_B7A4DC29_6CA3_48BD_BD2B_5EA61D250392_.wvu.FilterData" localSheetId="0" hidden="1">'на 01.04.2019'!$A$7:$H$146</definedName>
    <definedName name="Z_B7D9DE91_6329_4AB9_BB45_131E306E53B9_.wvu.FilterData" localSheetId="0" hidden="1">'на 01.04.2019'!$A$7:$J$399</definedName>
    <definedName name="Z_B7F67755_3086_43A6_86E7_370F80E61BD0_.wvu.FilterData" localSheetId="0" hidden="1">'на 01.04.2019'!$A$7:$H$146</definedName>
    <definedName name="Z_B8283716_285A_45D5_8283_DCA7A3C9CFC7_.wvu.FilterData" localSheetId="0" hidden="1">'на 01.04.2019'!$A$7:$J$399</definedName>
    <definedName name="Z_B858041A_E0C9_4C5A_A736_A0DA4684B712_.wvu.FilterData" localSheetId="0" hidden="1">'на 01.04.2019'!$A$7:$J$399</definedName>
    <definedName name="Z_B8EDA240_D337_4165_927F_4408D011F4B1_.wvu.FilterData" localSheetId="0" hidden="1">'на 01.04.2019'!$A$7:$J$399</definedName>
    <definedName name="Z_B94999B0_3597_431C_9F36_97A338C842BB_.wvu.FilterData" localSheetId="0" hidden="1">'на 01.04.2019'!$A$7:$J$399</definedName>
    <definedName name="Z_B9A29D57_1D84_4BB4_A72C_EF14D2D8DD4E_.wvu.FilterData" localSheetId="0" hidden="1">'на 01.04.2019'!$A$7:$J$399</definedName>
    <definedName name="Z_B9FDB936_DEDC_405B_AC55_3262523808BE_.wvu.FilterData" localSheetId="0" hidden="1">'на 01.04.2019'!$A$7:$J$399</definedName>
    <definedName name="Z_BAB4825B_2E54_4A6C_A72D_1F8E7B4FEFFB_.wvu.FilterData" localSheetId="0" hidden="1">'на 01.04.2019'!$A$7:$J$399</definedName>
    <definedName name="Z_BAFB3A8F_5ACD_4C4A_A33C_831C754D88C0_.wvu.FilterData" localSheetId="0" hidden="1">'на 01.04.2019'!$A$7:$J$399</definedName>
    <definedName name="Z_BBED0997_5705_4C3C_95F1_5444E893BE19_.wvu.FilterData" localSheetId="0" hidden="1">'на 01.04.2019'!$A$7:$J$399</definedName>
    <definedName name="Z_BC09D690_D177_4FC8_AE1F_8F0F0D5C6ECD_.wvu.FilterData" localSheetId="0" hidden="1">'на 01.04.2019'!$A$7:$J$399</definedName>
    <definedName name="Z_BC6910FC_42F8_457B_8F8D_9BC0111CE283_.wvu.FilterData" localSheetId="0" hidden="1">'на 01.04.2019'!$A$7:$J$399</definedName>
    <definedName name="Z_BD707806_8F10_492F_81AE_A7900A187828_.wvu.FilterData" localSheetId="0" hidden="1">'на 01.04.2019'!$A$3:$K$183</definedName>
    <definedName name="Z_BDD573CF_BFE0_4002_B5F7_E438A5DAD635_.wvu.FilterData" localSheetId="0" hidden="1">'на 01.04.2019'!$A$7:$J$399</definedName>
    <definedName name="Z_BE3F7214_4B0C_40FA_B4F7_B0F38416BCEF_.wvu.FilterData" localSheetId="0" hidden="1">'на 01.04.2019'!$A$7:$J$399</definedName>
    <definedName name="Z_BE442298_736F_47F5_9592_76FFCCDA59DB_.wvu.FilterData" localSheetId="0" hidden="1">'на 01.04.2019'!$A$7:$H$146</definedName>
    <definedName name="Z_BE842559_6B14_41AC_A92A_4E50A6CE8B79_.wvu.FilterData" localSheetId="0" hidden="1">'на 01.04.2019'!$A$7:$J$399</definedName>
    <definedName name="Z_BE97AC31_BFEB_4520_BC44_68B0C987C70A_.wvu.FilterData" localSheetId="0" hidden="1">'на 01.04.2019'!$A$7:$J$399</definedName>
    <definedName name="Z_BEA0FDBA_BB07_4C19_8BBD_5E57EE395C09_.wvu.FilterData" localSheetId="0" hidden="1">'на 01.04.2019'!$A$7:$J$399</definedName>
    <definedName name="Z_BEA0FDBA_BB07_4C19_8BBD_5E57EE395C09_.wvu.PrintArea" localSheetId="0" hidden="1">'на 01.04.2019'!$A$1:$J$198</definedName>
    <definedName name="Z_BEA0FDBA_BB07_4C19_8BBD_5E57EE395C09_.wvu.PrintTitles" localSheetId="0" hidden="1">'на 01.04.2019'!$5:$8</definedName>
    <definedName name="Z_BF22223F_B516_45E8_9C4B_DD4CB4CE2C48_.wvu.FilterData" localSheetId="0" hidden="1">'на 01.04.2019'!$A$7:$J$399</definedName>
    <definedName name="Z_BF65F093_304D_44F0_BF26_E5F8F9093CF5_.wvu.FilterData" localSheetId="0" hidden="1">'на 01.04.2019'!$A$7:$J$60</definedName>
    <definedName name="Z_C02D2AC3_00AB_4B4C_8299_349FC338B994_.wvu.FilterData" localSheetId="0" hidden="1">'на 01.04.2019'!$A$7:$J$399</definedName>
    <definedName name="Z_C0ED18A2_48B4_4C82_979B_4B80DB79BC08_.wvu.FilterData" localSheetId="0" hidden="1">'на 01.04.2019'!$A$7:$J$399</definedName>
    <definedName name="Z_C106F923_AD55_472E_86A3_2C4C13F084E8_.wvu.FilterData" localSheetId="0" hidden="1">'на 01.04.2019'!$A$7:$J$399</definedName>
    <definedName name="Z_C140C6EF_B272_4886_8555_3A3DB8A6C4A0_.wvu.FilterData" localSheetId="0" hidden="1">'на 01.04.2019'!$A$7:$J$399</definedName>
    <definedName name="Z_C14C28B9_3A8B_4F55_AC1E_B6D3DA6398D5_.wvu.FilterData" localSheetId="0" hidden="1">'на 01.04.2019'!$A$7:$J$399</definedName>
    <definedName name="Z_C276A679_E43E_444B_B0E9_B307A301A03A_.wvu.FilterData" localSheetId="0" hidden="1">'на 01.04.2019'!$A$7:$J$399</definedName>
    <definedName name="Z_C27BA0A8_746D_45AD_B889_823A6BAE07E3_.wvu.FilterData" localSheetId="0" hidden="1">'на 01.04.2019'!$A$7:$J$399</definedName>
    <definedName name="Z_C2E7FF11_4F7B_4EA9_AD45_A8385AC4BC24_.wvu.FilterData" localSheetId="0" hidden="1">'на 01.04.2019'!$A$7:$H$146</definedName>
    <definedName name="Z_C35C56D1_B129_4866_84BA_2C2957BC8254_.wvu.FilterData" localSheetId="0" hidden="1">'на 01.04.2019'!$A$7:$J$399</definedName>
    <definedName name="Z_C3E7B974_7E68_49C9_8A66_DEBBC3D71CB8_.wvu.FilterData" localSheetId="0" hidden="1">'на 01.04.2019'!$A$7:$H$146</definedName>
    <definedName name="Z_C3E97E4D_03A9_422E_8E65_116E90E7DE0A_.wvu.FilterData" localSheetId="0" hidden="1">'на 01.04.2019'!$A$7:$J$399</definedName>
    <definedName name="Z_C47D5376_4107_461D_B353_0F0CCA5A27B8_.wvu.FilterData" localSheetId="0" hidden="1">'на 01.04.2019'!$A$7:$H$146</definedName>
    <definedName name="Z_C4A81194_E272_4927_9E06_D47C43E50753_.wvu.FilterData" localSheetId="0" hidden="1">'на 01.04.2019'!$A$7:$J$399</definedName>
    <definedName name="Z_C4E388F3_F33E_45AF_8E75_3BD450853C20_.wvu.FilterData" localSheetId="0" hidden="1">'на 01.04.2019'!$A$7:$J$399</definedName>
    <definedName name="Z_C55D9313_9108_41CA_AD0E_FE2F7292C638_.wvu.FilterData" localSheetId="0" hidden="1">'на 01.04.2019'!$A$7:$H$146</definedName>
    <definedName name="Z_C5A38A18_427F_40C3_A14B_55DA8E81FB09_.wvu.FilterData" localSheetId="0" hidden="1">'на 01.04.2019'!$A$7:$J$399</definedName>
    <definedName name="Z_C5D84F85_3611_4C2A_903D_ECFF3A3DA3D9_.wvu.FilterData" localSheetId="0" hidden="1">'на 01.04.2019'!$A$7:$H$146</definedName>
    <definedName name="Z_C636DE0B_BC5D_45AA_89BD_B628CA1FE119_.wvu.FilterData" localSheetId="0" hidden="1">'на 01.04.2019'!$A$7:$J$399</definedName>
    <definedName name="Z_C70C85CF_5ADB_4631_87C7_BA23E9BE3196_.wvu.FilterData" localSheetId="0" hidden="1">'на 01.04.2019'!$A$7:$J$399</definedName>
    <definedName name="Z_C74598AC_1D4B_466D_8455_294C1A2E69BB_.wvu.FilterData" localSheetId="0" hidden="1">'на 01.04.2019'!$A$7:$H$146</definedName>
    <definedName name="Z_C745CD1F_9AA3_43D8_A7DA_ABDAF8508B62_.wvu.FilterData" localSheetId="0" hidden="1">'на 01.04.2019'!$A$7:$J$399</definedName>
    <definedName name="Z_C77795A2_6414_4CC8_AA0C_59805D660811_.wvu.FilterData" localSheetId="0" hidden="1">'на 01.04.2019'!$A$7:$J$399</definedName>
    <definedName name="Z_C7B45388_19BF_40B6_BABC_45E74244A2D0_.wvu.FilterData" localSheetId="0" hidden="1">'на 01.04.2019'!$A$7:$J$399</definedName>
    <definedName name="Z_C7DB809B_EB90_4CA8_929B_8A5AA3E83B84_.wvu.FilterData" localSheetId="0" hidden="1">'на 01.04.2019'!$A$7:$J$399</definedName>
    <definedName name="Z_C8579552_11B1_4140_9659_E1DA02EF9DD1_.wvu.FilterData" localSheetId="0" hidden="1">'на 01.04.2019'!$A$7:$J$399</definedName>
    <definedName name="Z_C8C7D91A_0101_429D_A7C4_25C2A366909A_.wvu.Cols" localSheetId="0" hidden="1">'на 01.04.2019'!#REF!,'на 01.04.2019'!#REF!</definedName>
    <definedName name="Z_C8C7D91A_0101_429D_A7C4_25C2A366909A_.wvu.FilterData" localSheetId="0" hidden="1">'на 01.04.2019'!$A$7:$J$60</definedName>
    <definedName name="Z_C8C7D91A_0101_429D_A7C4_25C2A366909A_.wvu.Rows" localSheetId="0" hidden="1">'на 01.04.2019'!#REF!,'на 01.04.2019'!#REF!,'на 01.04.2019'!#REF!,'на 01.04.2019'!#REF!,'на 01.04.2019'!#REF!,'на 01.04.2019'!#REF!,'на 01.04.2019'!#REF!,'на 01.04.2019'!#REF!,'на 01.04.2019'!#REF!,'на 01.04.2019'!#REF!</definedName>
    <definedName name="Z_C9081176_529C_43E8_8E20_8AC24E7C2D35_.wvu.FilterData" localSheetId="0" hidden="1">'на 01.04.2019'!$A$7:$J$399</definedName>
    <definedName name="Z_C94FB5D5_E515_4327_B4DC_AC3D7C1A6363_.wvu.FilterData" localSheetId="0" hidden="1">'на 01.04.2019'!$A$7:$J$399</definedName>
    <definedName name="Z_C97ACF3E_ACD3_4C9D_94FA_EA6F3D46505E_.wvu.FilterData" localSheetId="0" hidden="1">'на 01.04.2019'!$A$7:$J$399</definedName>
    <definedName name="Z_C98B4A4E_FC1F_45B3_ABB0_7DC9BD4B8057_.wvu.FilterData" localSheetId="0" hidden="1">'на 01.04.2019'!$A$7:$H$146</definedName>
    <definedName name="Z_C9A5AE8B_0A38_4D54_B36F_AFD2A577F3EF_.wvu.FilterData" localSheetId="0" hidden="1">'на 01.04.2019'!$A$7:$J$399</definedName>
    <definedName name="Z_CA384592_0CFD_4322_A4EB_34EC04693944_.wvu.FilterData" localSheetId="0" hidden="1">'на 01.04.2019'!$A$7:$J$399</definedName>
    <definedName name="Z_CA384592_0CFD_4322_A4EB_34EC04693944_.wvu.PrintArea" localSheetId="0" hidden="1">'на 01.04.2019'!$A$1:$J$184</definedName>
    <definedName name="Z_CA384592_0CFD_4322_A4EB_34EC04693944_.wvu.PrintTitles" localSheetId="0" hidden="1">'на 01.04.2019'!$5:$8</definedName>
    <definedName name="Z_CAAD7F8A_A328_4C0A_9ECF_2AD83A08D699_.wvu.FilterData" localSheetId="0" hidden="1">'на 01.04.2019'!$A$7:$H$146</definedName>
    <definedName name="Z_CB1A56DC_A135_41E6_8A02_AE4E518C879F_.wvu.FilterData" localSheetId="0" hidden="1">'на 01.04.2019'!$A$7:$J$399</definedName>
    <definedName name="Z_CB37E750_1F35_4C0A_B3BA_F688CA9C8186_.wvu.FilterData" localSheetId="0" hidden="1">'на 01.04.2019'!$A$7:$J$399</definedName>
    <definedName name="Z_CB4880DD_CE83_4DFC_BBA7_70687256D5A4_.wvu.FilterData" localSheetId="0" hidden="1">'на 01.04.2019'!$A$7:$H$146</definedName>
    <definedName name="Z_CBDBA949_FA00_4560_8001_BD00E63FCCA4_.wvu.FilterData" localSheetId="0" hidden="1">'на 01.04.2019'!$A$7:$J$399</definedName>
    <definedName name="Z_CBE0F0AD_DD6D_4940_A07E_F4A48D085109_.wvu.FilterData" localSheetId="0" hidden="1">'на 01.04.2019'!$A$7:$J$399</definedName>
    <definedName name="Z_CBF12BD1_A071_4448_8003_32E74F40E3E3_.wvu.FilterData" localSheetId="0" hidden="1">'на 01.04.2019'!$A$7:$H$146</definedName>
    <definedName name="Z_CBF9D894_3FD2_4B68_BAC8_643DB23851C0_.wvu.FilterData" localSheetId="0" hidden="1">'на 01.04.2019'!$A$7:$H$146</definedName>
    <definedName name="Z_CBF9D894_3FD2_4B68_BAC8_643DB23851C0_.wvu.Rows" localSheetId="0" hidden="1">'на 01.04.2019'!#REF!,'на 01.04.2019'!#REF!,'на 01.04.2019'!#REF!,'на 01.04.2019'!#REF!</definedName>
    <definedName name="Z_CCC17219_B1A3_4C6B_B903_0E4550432FD0_.wvu.FilterData" localSheetId="0" hidden="1">'на 01.04.2019'!$A$7:$H$146</definedName>
    <definedName name="Z_CCF533A2_322B_40E2_88B2_065E6D1D35B4_.wvu.FilterData" localSheetId="0" hidden="1">'на 01.04.2019'!$A$7:$J$399</definedName>
    <definedName name="Z_CCF533A2_322B_40E2_88B2_065E6D1D35B4_.wvu.PrintArea" localSheetId="0" hidden="1">'на 01.04.2019'!$A$1:$J$198</definedName>
    <definedName name="Z_CCF533A2_322B_40E2_88B2_065E6D1D35B4_.wvu.PrintTitles" localSheetId="0" hidden="1">'на 01.04.2019'!$5:$8</definedName>
    <definedName name="Z_CCF533A2_322B_40E2_88B2_065E6D1D35B4_.wvu.Rows" localSheetId="0" hidden="1">'на 01.04.2019'!$18:$20,'на 01.04.2019'!$27:$28,'на 01.04.2019'!$141:$146</definedName>
    <definedName name="Z_CD10AFE5_EACD_43E3_B0AD_1FCFF7EEADC3_.wvu.FilterData" localSheetId="0" hidden="1">'на 01.04.2019'!$A$7:$J$399</definedName>
    <definedName name="Z_CDABDA6A_CEAA_4779_9390_A07E787E5F1B_.wvu.FilterData" localSheetId="0" hidden="1">'на 01.04.2019'!$A$7:$J$399</definedName>
    <definedName name="Z_CDBBEB40_4DC8_4F8A_B0B0_EE0E987A2098_.wvu.FilterData" localSheetId="0" hidden="1">'на 01.04.2019'!$A$7:$J$399</definedName>
    <definedName name="Z_CEF22FD3_C3E9_4C31_B864_568CAC74A486_.wvu.FilterData" localSheetId="0" hidden="1">'на 01.04.2019'!$A$7:$J$399</definedName>
    <definedName name="Z_CFEB7053_3C1D_451D_9A86_5940DFCF964A_.wvu.FilterData" localSheetId="0" hidden="1">'на 01.04.2019'!$A$7:$J$399</definedName>
    <definedName name="Z_D165341F_496A_48CE_829A_555B16787041_.wvu.FilterData" localSheetId="0" hidden="1">'на 01.04.2019'!$A$7:$J$399</definedName>
    <definedName name="Z_D20DFCFE_63F9_4265_B37B_4F36C46DF159_.wvu.Cols" localSheetId="0" hidden="1">'на 01.04.2019'!#REF!,'на 01.04.2019'!#REF!</definedName>
    <definedName name="Z_D20DFCFE_63F9_4265_B37B_4F36C46DF159_.wvu.FilterData" localSheetId="0" hidden="1">'на 01.04.2019'!$A$7:$J$399</definedName>
    <definedName name="Z_D20DFCFE_63F9_4265_B37B_4F36C46DF159_.wvu.PrintArea" localSheetId="0" hidden="1">'на 01.04.2019'!$A$1:$J$178</definedName>
    <definedName name="Z_D20DFCFE_63F9_4265_B37B_4F36C46DF159_.wvu.PrintTitles" localSheetId="0" hidden="1">'на 01.04.2019'!$5:$8</definedName>
    <definedName name="Z_D20DFCFE_63F9_4265_B37B_4F36C46DF159_.wvu.Rows" localSheetId="0" hidden="1">'на 01.04.2019'!#REF!,'на 01.04.2019'!#REF!,'на 01.04.2019'!#REF!,'на 01.04.2019'!#REF!,'на 01.04.2019'!#REF!</definedName>
    <definedName name="Z_D2422493_0DF6_4923_AFF9_1CE532FC9E0E_.wvu.FilterData" localSheetId="0" hidden="1">'на 01.04.2019'!$A$7:$J$399</definedName>
    <definedName name="Z_D26EAC32_42CC_46AF_8D27_8094727B2B8E_.wvu.FilterData" localSheetId="0" hidden="1">'на 01.04.2019'!$A$7:$J$399</definedName>
    <definedName name="Z_D298563F_7459_410D_A6E1_6B1CDFA6DAA7_.wvu.FilterData" localSheetId="0" hidden="1">'на 01.04.2019'!$A$7:$J$399</definedName>
    <definedName name="Z_D2D627FD_8F1D_4B0C_A4A1_1A515A2831A8_.wvu.FilterData" localSheetId="0" hidden="1">'на 01.04.2019'!$A$7:$J$399</definedName>
    <definedName name="Z_D343F548_3DE6_4716_9B8B_0FF1DF1B1DE3_.wvu.FilterData" localSheetId="0" hidden="1">'на 01.04.2019'!$A$7:$H$146</definedName>
    <definedName name="Z_D3607008_88A4_4735_BF9B_0D60A732D98C_.wvu.FilterData" localSheetId="0" hidden="1">'на 01.04.2019'!$A$7:$J$399</definedName>
    <definedName name="Z_D3C3EFC2_493C_4B9B_BC16_8147B08F8F65_.wvu.FilterData" localSheetId="0" hidden="1">'на 01.04.2019'!$A$7:$H$146</definedName>
    <definedName name="Z_D3D848E7_EB88_4E73_985E_C45B9AE68145_.wvu.FilterData" localSheetId="0" hidden="1">'на 01.04.2019'!$A$7:$J$399</definedName>
    <definedName name="Z_D3E86F4B_12A8_47CC_AEBE_74534991E315_.wvu.FilterData" localSheetId="0" hidden="1">'на 01.04.2019'!$A$7:$J$399</definedName>
    <definedName name="Z_D3F31BC4_4CDA_431B_BA5F_ADE76A923760_.wvu.FilterData" localSheetId="0" hidden="1">'на 01.04.2019'!$A$7:$H$146</definedName>
    <definedName name="Z_D41FF341_5913_4A9E_9CE5_B058CA00C0C7_.wvu.FilterData" localSheetId="0" hidden="1">'на 01.04.2019'!$A$7:$J$399</definedName>
    <definedName name="Z_D45ABB34_16CC_462D_8459_2034D47F465D_.wvu.FilterData" localSheetId="0" hidden="1">'на 01.04.2019'!$A$7:$H$146</definedName>
    <definedName name="Z_D479007E_A9E8_4307_A3E8_18A2BB5C55F2_.wvu.FilterData" localSheetId="0" hidden="1">'на 01.04.2019'!$A$7:$J$399</definedName>
    <definedName name="Z_D489BEDD_3BCD_49DF_9648_48FD6162F1E7_.wvu.FilterData" localSheetId="0" hidden="1">'на 01.04.2019'!$A$7:$J$399</definedName>
    <definedName name="Z_D48CEF89_B01B_4E1D_92B4_235EA4A40F11_.wvu.FilterData" localSheetId="0" hidden="1">'на 01.04.2019'!$A$7:$J$399</definedName>
    <definedName name="Z_D4B24D18_8D1D_47A1_AE9B_21E3F9EF98EE_.wvu.FilterData" localSheetId="0" hidden="1">'на 01.04.2019'!$A$7:$J$399</definedName>
    <definedName name="Z_D4C26987_0F4D_4A17_91A3_C1C154DC81B2_.wvu.FilterData" localSheetId="0" hidden="1">'на 01.04.2019'!$A$7:$J$399</definedName>
    <definedName name="Z_D4D3E883_F6A4_4364_94CA_00BA6BEEBB0B_.wvu.FilterData" localSheetId="0" hidden="1">'на 01.04.2019'!$A$7:$J$399</definedName>
    <definedName name="Z_D4E20E73_FD07_4BE4_B8FA_FE6B214643C4_.wvu.FilterData" localSheetId="0" hidden="1">'на 01.04.2019'!$A$7:$J$399</definedName>
    <definedName name="Z_D5317C3A_3EDA_404B_818D_EAF558810951_.wvu.FilterData" localSheetId="0" hidden="1">'на 01.04.2019'!$A$7:$H$146</definedName>
    <definedName name="Z_D537FB3B_712D_486A_BA32_4F73BEB2AA19_.wvu.FilterData" localSheetId="0" hidden="1">'на 01.04.2019'!$A$7:$H$146</definedName>
    <definedName name="Z_D6730C21_0555_4F4D_B589_9DE5CFF9C442_.wvu.FilterData" localSheetId="0" hidden="1">'на 01.04.2019'!$A$7:$H$146</definedName>
    <definedName name="Z_D692A203_B3F4_405F_AE1A_37385B86A714_.wvu.FilterData" localSheetId="0" hidden="1">'на 01.04.2019'!$A$7:$J$399</definedName>
    <definedName name="Z_D6D7FE80_F340_4943_9CA8_381604446690_.wvu.FilterData" localSheetId="0" hidden="1">'на 01.04.2019'!$A$7:$J$399</definedName>
    <definedName name="Z_D7104B72_13BA_47A2_BD7D_6C7C814EB74F_.wvu.FilterData" localSheetId="0" hidden="1">'на 01.04.2019'!$A$7:$J$399</definedName>
    <definedName name="Z_D7BC8E82_4392_4806_9DAE_D94253790B9C_.wvu.Cols" localSheetId="0" hidden="1">'на 01.04.2019'!#REF!,'на 01.04.2019'!#REF!,'на 01.04.2019'!$K:$BN</definedName>
    <definedName name="Z_D7BC8E82_4392_4806_9DAE_D94253790B9C_.wvu.FilterData" localSheetId="0" hidden="1">'на 01.04.2019'!$A$7:$J$399</definedName>
    <definedName name="Z_D7BC8E82_4392_4806_9DAE_D94253790B9C_.wvu.PrintArea" localSheetId="0" hidden="1">'на 01.04.2019'!$A$1:$BN$178</definedName>
    <definedName name="Z_D7BC8E82_4392_4806_9DAE_D94253790B9C_.wvu.PrintTitles" localSheetId="0" hidden="1">'на 01.04.2019'!$5:$7</definedName>
    <definedName name="Z_D7DA24ED_ABB7_4D6E_ACD6_4B88F5184AF8_.wvu.FilterData" localSheetId="0" hidden="1">'на 01.04.2019'!$A$7:$J$399</definedName>
    <definedName name="Z_D8418465_ECB6_40A4_8538_9D6D02B4E5CE_.wvu.FilterData" localSheetId="0" hidden="1">'на 01.04.2019'!$A$7:$H$146</definedName>
    <definedName name="Z_D84FBB24_1F53_4A51_B9A3_672EE24CBBBB_.wvu.FilterData" localSheetId="0" hidden="1">'на 01.04.2019'!$A$7:$J$399</definedName>
    <definedName name="Z_D8836A46_4276_4875_86A1_BB0E2B53006C_.wvu.FilterData" localSheetId="0" hidden="1">'на 01.04.2019'!$A$7:$H$146</definedName>
    <definedName name="Z_D8EBE17E_7A1A_4392_901C_A4C8DD4BAF28_.wvu.FilterData" localSheetId="0" hidden="1">'на 01.04.2019'!$A$7:$H$146</definedName>
    <definedName name="Z_D917D9C8_DA24_43F6_B702_2D065DC4F3EA_.wvu.FilterData" localSheetId="0" hidden="1">'на 01.04.2019'!$A$7:$J$399</definedName>
    <definedName name="Z_D921BCFE_106A_48C3_8051_F877509D5A90_.wvu.FilterData" localSheetId="0" hidden="1">'на 01.04.2019'!$A$7:$J$399</definedName>
    <definedName name="Z_D930048B_C8C6_498D_B7FD_C4CFAF447C25_.wvu.FilterData" localSheetId="0" hidden="1">'на 01.04.2019'!$A$7:$J$399</definedName>
    <definedName name="Z_D93C7415_B321_4E66_84AD_0490D011FDE7_.wvu.FilterData" localSheetId="0" hidden="1">'на 01.04.2019'!$A$7:$J$399</definedName>
    <definedName name="Z_D952F92C_16FA_49C0_ACE1_EEFE2012130A_.wvu.FilterData" localSheetId="0" hidden="1">'на 01.04.2019'!$A$7:$J$399</definedName>
    <definedName name="Z_D954D534_B88D_4A21_85D6_C0757B597D1E_.wvu.FilterData" localSheetId="0" hidden="1">'на 01.04.2019'!$A$7:$J$399</definedName>
    <definedName name="Z_D95852A1_B0FC_4AC5_B62B_5CCBE05B0D15_.wvu.FilterData" localSheetId="0" hidden="1">'на 01.04.2019'!$A$7:$J$399</definedName>
    <definedName name="Z_D97BC9A1_860C_45CB_8FAD_B69CEE39193C_.wvu.FilterData" localSheetId="0" hidden="1">'на 01.04.2019'!$A$7:$H$146</definedName>
    <definedName name="Z_D981844C_3450_4227_997A_DB8016618FC0_.wvu.FilterData" localSheetId="0" hidden="1">'на 01.04.2019'!$A$7:$J$399</definedName>
    <definedName name="Z_D9E7CF58_1888_4559_99D1_C71D21E76828_.wvu.FilterData" localSheetId="0" hidden="1">'на 01.04.2019'!$A$7:$J$399</definedName>
    <definedName name="Z_DA244080_1388_426A_A939_BCE866427DCE_.wvu.FilterData" localSheetId="0" hidden="1">'на 01.04.2019'!$A$7:$J$399</definedName>
    <definedName name="Z_DA3033F1_502F_4BCA_B468_CBA3E20E7254_.wvu.FilterData" localSheetId="0" hidden="1">'на 01.04.2019'!$A$7:$J$399</definedName>
    <definedName name="Z_DA5DFA2D_C1AA_42F5_8828_D1905F1C9BD0_.wvu.FilterData" localSheetId="0" hidden="1">'на 01.04.2019'!$A$7:$J$399</definedName>
    <definedName name="Z_DAB9487C_F291_4A20_8CE8_A04CF6419B39_.wvu.FilterData" localSheetId="0" hidden="1">'на 01.04.2019'!$A$7:$J$399</definedName>
    <definedName name="Z_DB55315D_56C8_4F2C_9317_AA25AA5EAC9E_.wvu.FilterData" localSheetId="0" hidden="1">'на 01.04.2019'!$A$7:$J$399</definedName>
    <definedName name="Z_DBB88EE7_5C30_443C_A427_07BA2C7C58DA_.wvu.FilterData" localSheetId="0" hidden="1">'на 01.04.2019'!$A$7:$J$399</definedName>
    <definedName name="Z_DBF40914_927D_466F_8B6B_F333D1AFC9B0_.wvu.FilterData" localSheetId="0" hidden="1">'на 01.04.2019'!$A$7:$J$399</definedName>
    <definedName name="Z_DC263B7F_7E05_4E66_AE9F_05D6DDE635B1_.wvu.FilterData" localSheetId="0" hidden="1">'на 01.04.2019'!$A$7:$H$146</definedName>
    <definedName name="Z_DC796824_ECED_4590_A3E8_8D5A3534C637_.wvu.FilterData" localSheetId="0" hidden="1">'на 01.04.2019'!$A$7:$H$146</definedName>
    <definedName name="Z_DCC1B134_1BA2_418E_B1D0_0938D8743370_.wvu.FilterData" localSheetId="0" hidden="1">'на 01.04.2019'!$A$7:$H$146</definedName>
    <definedName name="Z_DCC98630_5CE8_4EB8_B53F_29063CBFDB7B_.wvu.FilterData" localSheetId="0" hidden="1">'на 01.04.2019'!$A$7:$J$399</definedName>
    <definedName name="Z_DD479BCC_48E3_497E_81BC_9A58CD7AC8EF_.wvu.FilterData" localSheetId="0" hidden="1">'на 01.04.2019'!$A$7:$J$399</definedName>
    <definedName name="Z_DDA68DE5_EF86_4A52_97CD_589088C5FE7A_.wvu.FilterData" localSheetId="0" hidden="1">'на 01.04.2019'!$A$7:$H$146</definedName>
    <definedName name="Z_DE210091_3D77_4964_B6B2_443A728CBE9E_.wvu.FilterData" localSheetId="0" hidden="1">'на 01.04.2019'!$A$7:$J$399</definedName>
    <definedName name="Z_DE2C3999_6F3E_4D24_86CF_8803BF5FAA48_.wvu.FilterData" localSheetId="0" hidden="1">'на 01.04.2019'!$A$7:$J$60</definedName>
    <definedName name="Z_DEA6EDB2_F27D_4C8F_B061_FD80BEC5543F_.wvu.FilterData" localSheetId="0" hidden="1">'на 01.04.2019'!$A$7:$H$146</definedName>
    <definedName name="Z_DEC0916C_F395_445D_ABBE_41FCE4F7A20B_.wvu.FilterData" localSheetId="0" hidden="1">'на 01.04.2019'!$A$7:$J$399</definedName>
    <definedName name="Z_DECE3245_1BE4_4A3F_B644_E8DE80612C1E_.wvu.FilterData" localSheetId="0" hidden="1">'на 01.04.2019'!$A$7:$J$399</definedName>
    <definedName name="Z_DF6B7D46_D8DB_447A_83A4_53EE18358CF2_.wvu.FilterData" localSheetId="0" hidden="1">'на 01.04.2019'!$A$7:$J$399</definedName>
    <definedName name="Z_DFB08918_D5A4_4224_AEA5_63620C0D53DD_.wvu.FilterData" localSheetId="0" hidden="1">'на 01.04.2019'!$A$7:$J$399</definedName>
    <definedName name="Z_E0178566_B0D6_4A04_941F_723DE4642B4A_.wvu.FilterData" localSheetId="0" hidden="1">'на 01.04.2019'!$A$7:$J$399</definedName>
    <definedName name="Z_E0415026_A3A4_4408_93D6_8180A1256A98_.wvu.FilterData" localSheetId="0" hidden="1">'на 01.04.2019'!$A$7:$J$399</definedName>
    <definedName name="Z_E06FEE19_D4C1_4288_ADA7_5CB65BBBB4B6_.wvu.FilterData" localSheetId="0" hidden="1">'на 01.04.2019'!$A$7:$J$399</definedName>
    <definedName name="Z_E08AFE05_9FC9_4440_8CA6_890648C8FE48_.wvu.FilterData" localSheetId="0" hidden="1">'на 01.04.2019'!$A$7:$J$399</definedName>
    <definedName name="Z_E0B34E03_0754_4713_9A98_5ACEE69C9E71_.wvu.FilterData" localSheetId="0" hidden="1">'на 01.04.2019'!$A$7:$H$146</definedName>
    <definedName name="Z_E1E7843B_3EC3_4FFF_9B1C_53E7DE6A4004_.wvu.FilterData" localSheetId="0" hidden="1">'на 01.04.2019'!$A$7:$H$146</definedName>
    <definedName name="Z_E25FE844_1AD8_4E16_B2DB_9033A702F13A_.wvu.FilterData" localSheetId="0" hidden="1">'на 01.04.2019'!$A$7:$H$146</definedName>
    <definedName name="Z_E2861A4E_263A_4BE6_9223_2DA352B0AD2D_.wvu.FilterData" localSheetId="0" hidden="1">'на 01.04.2019'!$A$7:$H$146</definedName>
    <definedName name="Z_E2FB76DF_1C94_4620_8087_FEE12FDAA3D2_.wvu.FilterData" localSheetId="0" hidden="1">'на 01.04.2019'!$A$7:$H$146</definedName>
    <definedName name="Z_E32A8700_E851_4315_A889_932E30063272_.wvu.FilterData" localSheetId="0" hidden="1">'на 01.04.2019'!$A$7:$J$399</definedName>
    <definedName name="Z_E3C6ECC1_0F12_435D_9B36_B23F6133337F_.wvu.FilterData" localSheetId="0" hidden="1">'на 01.04.2019'!$A$7:$H$146</definedName>
    <definedName name="Z_E437F2F2_3B79_49F0_9901_D31498A163D7_.wvu.FilterData" localSheetId="0" hidden="1">'на 01.04.2019'!$A$7:$J$399</definedName>
    <definedName name="Z_E531BAEE_E556_4AEF_B35B_C675BD99939C_.wvu.FilterData" localSheetId="0" hidden="1">'на 01.04.2019'!$A$7:$J$399</definedName>
    <definedName name="Z_E563A17B_3B3B_4B28_89D6_A5FC82DB33C2_.wvu.FilterData" localSheetId="0" hidden="1">'на 01.04.2019'!$A$7:$J$399</definedName>
    <definedName name="Z_E5EC7523_F88D_4AD4_9A8D_84C16AB7BFC1_.wvu.FilterData" localSheetId="0" hidden="1">'на 01.04.2019'!$A$7:$J$399</definedName>
    <definedName name="Z_E6B0F607_AC37_4539_B427_EA5DBDA71490_.wvu.FilterData" localSheetId="0" hidden="1">'на 01.04.2019'!$A$7:$J$399</definedName>
    <definedName name="Z_E6F2229B_648C_45EB_AFDD_48E1933E9057_.wvu.FilterData" localSheetId="0" hidden="1">'на 01.04.2019'!$A$7:$J$399</definedName>
    <definedName name="Z_E79ABD49_719F_4887_A43D_3DE66BF8AD95_.wvu.FilterData" localSheetId="0" hidden="1">'на 01.04.2019'!$A$7:$J$399</definedName>
    <definedName name="Z_E7E34260_E3FF_494E_BB4E_1D372EA1276B_.wvu.FilterData" localSheetId="0" hidden="1">'на 01.04.2019'!$A$7:$J$399</definedName>
    <definedName name="Z_E818C85D_F563_4BCC_9747_0856B0207D9A_.wvu.FilterData" localSheetId="0" hidden="1">'на 01.04.2019'!$A$7:$J$399</definedName>
    <definedName name="Z_E85A9955_A3DD_46D7_A4A3_9B67A0E2B00C_.wvu.FilterData" localSheetId="0" hidden="1">'на 01.04.2019'!$A$7:$J$399</definedName>
    <definedName name="Z_E85CF805_B7EC_4B8E_BF6B_2D35F453C813_.wvu.FilterData" localSheetId="0" hidden="1">'на 01.04.2019'!$A$7:$J$399</definedName>
    <definedName name="Z_E8619C4F_9D0C_40CF_8636_CF30BDB53D78_.wvu.FilterData" localSheetId="0" hidden="1">'на 01.04.2019'!$A$7:$J$399</definedName>
    <definedName name="Z_E86B59AB_8419_4B63_BADC_4C4DB9795CAA_.wvu.FilterData" localSheetId="0" hidden="1">'на 01.04.2019'!$A$7:$J$399</definedName>
    <definedName name="Z_E88E1D11_18C0_4724_9D4F_2C85DDF57564_.wvu.FilterData" localSheetId="0" hidden="1">'на 01.04.2019'!$A$7:$H$146</definedName>
    <definedName name="Z_E8E447B7_386A_4449_A267_EA8A8ED2E9DF_.wvu.FilterData" localSheetId="0" hidden="1">'на 01.04.2019'!$A$7:$J$399</definedName>
    <definedName name="Z_E952215A_EF2B_4724_A091_1F77A330F7A6_.wvu.FilterData" localSheetId="0" hidden="1">'на 01.04.2019'!$A$7:$J$399</definedName>
    <definedName name="Z_E9A4F66F_BB40_4C19_8750_6E61AF1D74A1_.wvu.FilterData" localSheetId="0" hidden="1">'на 01.04.2019'!$A$7:$J$399</definedName>
    <definedName name="Z_EA16B1A6_A575_4BB9_B51E_98E088646246_.wvu.FilterData" localSheetId="0" hidden="1">'на 01.04.2019'!$A$7:$J$399</definedName>
    <definedName name="Z_EA234825_5817_4C50_AC45_83D70F061045_.wvu.FilterData" localSheetId="0" hidden="1">'на 01.04.2019'!$A$7:$J$399</definedName>
    <definedName name="Z_EA26BD39_D295_43F0_9554_645E38E73803_.wvu.FilterData" localSheetId="0" hidden="1">'на 01.04.2019'!$A$7:$J$399</definedName>
    <definedName name="Z_EA769D6D_3269_481D_9974_BC10C6C55FF6_.wvu.FilterData" localSheetId="0" hidden="1">'на 01.04.2019'!$A$7:$H$146</definedName>
    <definedName name="Z_EAEC0497_D454_492F_A78A_948CBC8B7349_.wvu.FilterData" localSheetId="0" hidden="1">'на 01.04.2019'!$A$7:$J$399</definedName>
    <definedName name="Z_EB2D8BE6_72BC_4D23_BEC7_DBF109493B0C_.wvu.FilterData" localSheetId="0" hidden="1">'на 01.04.2019'!$A$7:$J$399</definedName>
    <definedName name="Z_EBCDBD63_50FE_4D52_B280_2A723FA77236_.wvu.FilterData" localSheetId="0" hidden="1">'на 01.04.2019'!$A$7:$H$146</definedName>
    <definedName name="Z_EC6B58CC_C695_4EAF_B026_DA7CE6279D7A_.wvu.FilterData" localSheetId="0" hidden="1">'на 01.04.2019'!$A$7:$J$399</definedName>
    <definedName name="Z_EC741CE0_C720_481D_9CFE_596247B0CF36_.wvu.FilterData" localSheetId="0" hidden="1">'на 01.04.2019'!$A$7:$J$399</definedName>
    <definedName name="Z_EC7DFC56_670B_4634_9C36_1A0E9779A8AB_.wvu.FilterData" localSheetId="0" hidden="1">'на 01.04.2019'!$A$7:$J$399</definedName>
    <definedName name="Z_ED74FBD3_DF35_4798_8C2A_7ADA46D140AA_.wvu.FilterData" localSheetId="0" hidden="1">'на 01.04.2019'!$A$7:$H$146</definedName>
    <definedName name="Z_EF1610FE_843B_4864_9DAD_05F697DD47DC_.wvu.FilterData" localSheetId="0" hidden="1">'на 01.04.2019'!$A$7:$J$399</definedName>
    <definedName name="Z_EFFADE78_6F23_4B5D_AE74_3E82BA29B398_.wvu.FilterData" localSheetId="0" hidden="1">'на 01.04.2019'!$A$7:$H$146</definedName>
    <definedName name="Z_F05EFB87_3BE7_41AF_8465_1EA73F5E8818_.wvu.FilterData" localSheetId="0" hidden="1">'на 01.04.2019'!$A$7:$J$399</definedName>
    <definedName name="Z_F0EB967D_F079_4FD4_AD5F_5BA84E405B49_.wvu.FilterData" localSheetId="0" hidden="1">'на 01.04.2019'!$A$7:$J$399</definedName>
    <definedName name="Z_F140A98E_30AA_4FD0_8B93_08F8951EDE5E_.wvu.FilterData" localSheetId="0" hidden="1">'на 01.04.2019'!$A$7:$H$146</definedName>
    <definedName name="Z_F1D58EA3_233E_4B2C_907F_20FB7B32BCEB_.wvu.FilterData" localSheetId="0" hidden="1">'на 01.04.2019'!$A$7:$J$399</definedName>
    <definedName name="Z_F2110B0B_AAE7_42F0_B553_C360E9249AD4_.wvu.Cols" localSheetId="0" hidden="1">'на 01.04.2019'!#REF!,'на 01.04.2019'!#REF!,'на 01.04.2019'!$K:$BN</definedName>
    <definedName name="Z_F2110B0B_AAE7_42F0_B553_C360E9249AD4_.wvu.FilterData" localSheetId="0" hidden="1">'на 01.04.2019'!$A$7:$J$399</definedName>
    <definedName name="Z_F2110B0B_AAE7_42F0_B553_C360E9249AD4_.wvu.PrintArea" localSheetId="0" hidden="1">'на 01.04.2019'!$A$1:$BN$178</definedName>
    <definedName name="Z_F2110B0B_AAE7_42F0_B553_C360E9249AD4_.wvu.PrintTitles" localSheetId="0" hidden="1">'на 01.04.2019'!$5:$7</definedName>
    <definedName name="Z_F24FF7CE_BEE9_4D69_9CC9_1D573409219A_.wvu.FilterData" localSheetId="0" hidden="1">'на 01.04.2019'!$A$7:$J$399</definedName>
    <definedName name="Z_F2B210B3_A608_46A5_94E1_E525F8F6A2C4_.wvu.FilterData" localSheetId="0" hidden="1">'на 01.04.2019'!$A$7:$J$399</definedName>
    <definedName name="Z_F30FADD4_07E9_4B4F_B53A_86E542EF0570_.wvu.FilterData" localSheetId="0" hidden="1">'на 01.04.2019'!$A$7:$J$399</definedName>
    <definedName name="Z_F31E06D7_BB46_4306_AC80_7D867336978C_.wvu.FilterData" localSheetId="0" hidden="1">'на 01.04.2019'!$A$7:$J$399</definedName>
    <definedName name="Z_F338BCFF_FE37_4512_82DE_8C10862CD583_.wvu.FilterData" localSheetId="0" hidden="1">'на 01.04.2019'!$A$7:$J$399</definedName>
    <definedName name="Z_F34EC6B1_390D_4B75_852C_F8775ACC3B29_.wvu.FilterData" localSheetId="0" hidden="1">'на 01.04.2019'!$A$7:$J$399</definedName>
    <definedName name="Z_F3E148B1_ED1B_4330_84E7_EFC4722C807A_.wvu.FilterData" localSheetId="0" hidden="1">'на 01.04.2019'!$A$7:$J$399</definedName>
    <definedName name="Z_F3EB4276_07ED_4C3D_8305_EFD9881E26ED_.wvu.FilterData" localSheetId="0" hidden="1">'на 01.04.2019'!$A$7:$J$399</definedName>
    <definedName name="Z_F3F1BB49_52AF_48BB_95BC_060170851629_.wvu.FilterData" localSheetId="0" hidden="1">'на 01.04.2019'!$A$7:$J$399</definedName>
    <definedName name="Z_F413BB5D_EA53_42FB_84EF_A630DFA6E3CE_.wvu.FilterData" localSheetId="0" hidden="1">'на 01.04.2019'!$A$7:$J$399</definedName>
    <definedName name="Z_F424C8EB_1FD1_4B7C_BB16_C87F07FB1A66_.wvu.FilterData" localSheetId="0" hidden="1">'на 01.04.2019'!$A$7:$J$399</definedName>
    <definedName name="Z_F4D51502_0CCD_4E1C_8387_D94D30666E39_.wvu.FilterData" localSheetId="0" hidden="1">'на 01.04.2019'!$A$7:$J$399</definedName>
    <definedName name="Z_F52002B9_A233_461F_9C02_2195A969869E_.wvu.FilterData" localSheetId="0" hidden="1">'на 01.04.2019'!$A$7:$J$399</definedName>
    <definedName name="Z_F5904F57_BE1E_4C1A_B9F2_3334C6090028_.wvu.FilterData" localSheetId="0" hidden="1">'на 01.04.2019'!$A$7:$J$399</definedName>
    <definedName name="Z_F5F50589_1DF0_4A91_A5AE_A081904AF6B0_.wvu.FilterData" localSheetId="0" hidden="1">'на 01.04.2019'!$A$7:$J$399</definedName>
    <definedName name="Z_F66AFAC6_2D91_47B3_B144_43AE4E90F02F_.wvu.FilterData" localSheetId="0" hidden="1">'на 01.04.2019'!$A$7:$J$399</definedName>
    <definedName name="Z_F675BEC0_5D51_42CD_8359_31DF2F226166_.wvu.FilterData" localSheetId="0" hidden="1">'на 01.04.2019'!$A$7:$J$399</definedName>
    <definedName name="Z_F6F4D1CA_4991_462D_A51D_FD0D91822706_.wvu.FilterData" localSheetId="0" hidden="1">'на 01.04.2019'!$A$7:$J$399</definedName>
    <definedName name="Z_F7FC106B_79FE_40D3_AA43_206A7284AC4B_.wvu.FilterData" localSheetId="0" hidden="1">'на 01.04.2019'!$A$7:$J$399</definedName>
    <definedName name="Z_F8CD48ED_A67F_492E_A417_09D352E93E12_.wvu.FilterData" localSheetId="0" hidden="1">'на 01.04.2019'!$A$7:$H$146</definedName>
    <definedName name="Z_F8E4304E_2CC4_4F73_A08A_BA6FE8EB77EF_.wvu.FilterData" localSheetId="0" hidden="1">'на 01.04.2019'!$A$7:$J$399</definedName>
    <definedName name="Z_F9AF50D2_05C8_4D13_9F15_43FAA7F1CB7A_.wvu.FilterData" localSheetId="0" hidden="1">'на 01.04.2019'!$A$7:$J$399</definedName>
    <definedName name="Z_F9F96D65_7E5D_4EDB_B47B_CD800EE8793F_.wvu.FilterData" localSheetId="0" hidden="1">'на 01.04.2019'!$A$7:$H$146</definedName>
    <definedName name="Z_FA263ADC_F7F9_4F21_8D0A_B162CFE58321_.wvu.FilterData" localSheetId="0" hidden="1">'на 01.04.2019'!$A$7:$J$399</definedName>
    <definedName name="Z_FA270880_5E39_4EAA_BE02_BDB906770A67_.wvu.FilterData" localSheetId="0" hidden="1">'на 01.04.2019'!$A$7:$J$399</definedName>
    <definedName name="Z_FA47CA05_CCF1_4EDC_AAF6_26967695B1D8_.wvu.FilterData" localSheetId="0" hidden="1">'на 01.04.2019'!$A$7:$J$399</definedName>
    <definedName name="Z_FA687933_7694_4C0F_8982_34C11239740C_.wvu.FilterData" localSheetId="0" hidden="1">'на 01.04.2019'!$A$7:$J$399</definedName>
    <definedName name="Z_FAEA1540_FB92_4A7F_8E18_381E2C6FAF74_.wvu.FilterData" localSheetId="0" hidden="1">'на 01.04.2019'!$A$7:$H$146</definedName>
    <definedName name="Z_FB2B2898_07E8_4F64_9660_A5CFE0C3B2A1_.wvu.FilterData" localSheetId="0" hidden="1">'на 01.04.2019'!$A$7:$J$399</definedName>
    <definedName name="Z_FB35B37B_2F7F_4D23_B40F_380D683C704C_.wvu.FilterData" localSheetId="0" hidden="1">'на 01.04.2019'!$A$7:$J$399</definedName>
    <definedName name="Z_FBEEEF36_B47B_4551_8D8A_904E9E1222D4_.wvu.FilterData" localSheetId="0" hidden="1">'на 01.04.2019'!$A$7:$H$146</definedName>
    <definedName name="Z_FC5D3D29_E6B6_4724_B01C_EFC5C58D36F7_.wvu.FilterData" localSheetId="0" hidden="1">'на 01.04.2019'!$A$7:$J$399</definedName>
    <definedName name="Z_FC921717_EFFF_4C5F_AE15_5DB48A6B2DDC_.wvu.FilterData" localSheetId="0" hidden="1">'на 01.04.2019'!$A$7:$J$399</definedName>
    <definedName name="Z_FCFEE462_86B3_4D22_A291_C53135F468F2_.wvu.FilterData" localSheetId="0" hidden="1">'на 01.04.2019'!$A$7:$J$399</definedName>
    <definedName name="Z_FD01F790_1BBF_4238_916B_FA56833C331E_.wvu.FilterData" localSheetId="0" hidden="1">'на 01.04.2019'!$A$7:$J$399</definedName>
    <definedName name="Z_FD0E1B66_1ED2_4768_AEAA_4813773FCD1B_.wvu.FilterData" localSheetId="0" hidden="1">'на 01.04.2019'!$A$7:$H$146</definedName>
    <definedName name="Z_FD5CEF9A_4499_4018_A32D_B5C5AF11D935_.wvu.FilterData" localSheetId="0" hidden="1">'на 01.04.2019'!$A$7:$J$399</definedName>
    <definedName name="Z_FD66CF31_1A62_4649_ABF8_67009C9EEFA8_.wvu.FilterData" localSheetId="0" hidden="1">'на 01.04.2019'!$A$7:$J$399</definedName>
    <definedName name="Z_FDDB310B_7AE0_49CB_BE16_F49E6EF78E5F_.wvu.FilterData" localSheetId="0" hidden="1">'на 01.04.2019'!$A$7:$J$399</definedName>
    <definedName name="Z_FDE37E7A_0D62_48F6_B80B_D6356ECC791B_.wvu.FilterData" localSheetId="0" hidden="1">'на 01.04.2019'!$A$7:$J$399</definedName>
    <definedName name="Z_FE9D531A_F987_4486_AC6F_37568587E0CC_.wvu.FilterData" localSheetId="0" hidden="1">'на 01.04.2019'!$A$7:$J$399</definedName>
    <definedName name="Z_FEE18FC2_E5D2_4C59_B7D0_FDF82F2008D4_.wvu.FilterData" localSheetId="0" hidden="1">'на 01.04.2019'!$A$7:$J$399</definedName>
    <definedName name="Z_FEF0FD9C_0AF1_4157_A391_071CD507BEBA_.wvu.FilterData" localSheetId="0" hidden="1">'на 01.04.2019'!$A$7:$J$399</definedName>
    <definedName name="Z_FEFFCD5F_F237_4316_B50A_6C71D0FF3363_.wvu.FilterData" localSheetId="0" hidden="1">'на 01.04.2019'!$A$7:$J$399</definedName>
    <definedName name="Z_FF7CC20D_CA9E_46D2_A113_9EB09E8A7DF6_.wvu.FilterData" localSheetId="0" hidden="1">'на 01.04.2019'!$A$7:$H$146</definedName>
    <definedName name="Z_FF7F531F_28CE_4C28_BA81_DE242DB82E03_.wvu.FilterData" localSheetId="0" hidden="1">'на 01.04.2019'!$A$7:$J$399</definedName>
    <definedName name="Z_FF9EFDBE_F5FD_432E_96BA_C22D4E9B91D4_.wvu.FilterData" localSheetId="0" hidden="1">'на 01.04.2019'!$A$7:$J$399</definedName>
    <definedName name="Z_FFBF84C0_8EC1_41E5_A130_1EB26E22D86E_.wvu.FilterData" localSheetId="0" hidden="1">'на 01.04.2019'!$A$7:$J$399</definedName>
    <definedName name="_xlnm.Print_Titles" localSheetId="0">'на 01.04.2019'!$5:$8</definedName>
    <definedName name="_xlnm.Print_Area" localSheetId="0">'на 01.04.2019'!$A$1:$J$198</definedName>
  </definedNames>
  <calcPr calcId="144525" fullPrecision="0"/>
  <customWorkbookViews>
    <customWorkbookView name="Вершинина Мария Игоревна - Личное представление" guid="{A0A3CD9B-2436-40D7-91DB-589A95FBBF00}" mergeInterval="0" personalView="1" maximized="1" windowWidth="1276" windowHeight="799" tabRatio="522" activeSheetId="1"/>
    <customWorkbookView name="Залецкая Ольга Генадьевна - Личное представление" guid="{6E4A7295-8CE0-4D28-ABEF-D38EBAE7C204}" mergeInterval="0" personalView="1" maximized="1" xWindow="-8" yWindow="-8" windowWidth="1936" windowHeight="1056" tabRatio="440" activeSheetId="1"/>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355"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kou - Личное представление" guid="{998B8119-4FF3-4A16-838D-539C6AE34D55}" mergeInterval="0" personalView="1" maximized="1" windowWidth="1148" windowHeight="645" tabRatio="518" activeSheetId="1"/>
    <customWorkbookView name="pav - Личное представление" guid="{539CB3DF-9B66-4BE7-9074-8CE0405EB8A6}" mergeInterval="0" personalView="1" maximized="1" xWindow="1" yWindow="1" windowWidth="1276" windowHeight="794" tabRatio="518" activeSheetId="1"/>
    <customWorkbookView name="User - Личное представление" guid="{D20DFCFE-63F9-4265-B37B-4F36C46DF159}" mergeInterval="0" personalView="1" maximized="1" xWindow="-8" yWindow="-8" windowWidth="1296" windowHeight="1000" tabRatio="518" activeSheetId="1"/>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Коптеева Елена Анатольевна - Личное представление" guid="{2F7AC811-CA37-46E3-866E-6E10DF43054A}" mergeInterval="0" personalView="1" maximized="1" windowWidth="1276" windowHeight="799" tabRatio="698" activeSheetId="1"/>
    <customWorkbookView name="kaa - Личное представление" guid="{7B245AB0-C2AF-4822-BFC4-2399F85856C1}" mergeInterval="0" personalView="1" maximized="1" xWindow="1" yWindow="1" windowWidth="1280" windowHeight="803" tabRatio="518" activeSheetId="1"/>
    <customWorkbookView name="Козлова Анастасия Сергеевна - Личное представление" guid="{0CCCFAED-79CE-4449-BC23-D60C794B65C2}" mergeInterval="0" personalView="1" maximized="1" windowWidth="1276" windowHeight="719" tabRatio="518" activeSheetId="1"/>
    <customWorkbookView name="Минакова Оксана Сергеевна - Личное представление" guid="{45DE1976-7F07-4EB4-8A9C-FB72D060BEFA}" mergeInterval="0" personalView="1" maximized="1" xWindow="-8" yWindow="-8" windowWidth="1936" windowHeight="1056" tabRatio="518" activeSheetId="1"/>
    <customWorkbookView name="Астахова Анна Владимировна - Личное представление" guid="{13BE7114-35DF-4699-8779-61985C68F6C3}" mergeInterval="0" personalView="1" maximized="1" xWindow="-8" yWindow="-8" windowWidth="1296" windowHeight="1000" tabRatio="518" activeSheetId="1" showComments="commIndAndComment"/>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Перевощикова Анна Васильевна - Личное представление" guid="{CCF533A2-322B-40E2-88B2-065E6D1D35B4}" mergeInterval="0" personalView="1" maximized="1" xWindow="-8" yWindow="-8" windowWidth="1936" windowHeight="1056" tabRatio="518" activeSheetId="1"/>
    <customWorkbookView name="Рогожина Ольга Сергеевна - Личное представление" guid="{BEA0FDBA-BB07-4C19-8BBD-5E57EE395C09}" mergeInterval="0" personalView="1" maximized="1" windowWidth="1276" windowHeight="823" tabRatio="518" activeSheetId="1"/>
  </customWorkbookViews>
  <fileRecoveryPr autoRecover="0"/>
</workbook>
</file>

<file path=xl/calcChain.xml><?xml version="1.0" encoding="utf-8"?>
<calcChain xmlns="http://schemas.openxmlformats.org/spreadsheetml/2006/main">
  <c r="E147" i="1" l="1"/>
  <c r="I149" i="1" l="1"/>
  <c r="I32" i="1" l="1"/>
  <c r="I51" i="1" l="1"/>
  <c r="I50" i="1"/>
  <c r="I26" i="1" l="1"/>
  <c r="I25" i="1"/>
  <c r="I21" i="1" l="1"/>
  <c r="G190" i="1"/>
  <c r="G164" i="1"/>
  <c r="I169" i="1" l="1"/>
  <c r="I170" i="1"/>
  <c r="D136" i="1" l="1"/>
  <c r="C136" i="1"/>
  <c r="D83" i="1"/>
  <c r="G14" i="1" l="1"/>
  <c r="G13" i="1"/>
  <c r="I46" i="1" l="1"/>
  <c r="I45" i="1"/>
  <c r="I44" i="1"/>
  <c r="I40" i="1"/>
  <c r="I39" i="1"/>
  <c r="I38" i="1"/>
  <c r="I196" i="1"/>
  <c r="I195" i="1"/>
  <c r="G78" i="1" l="1"/>
  <c r="G77" i="1"/>
  <c r="E78" i="1"/>
  <c r="E77" i="1"/>
  <c r="D78" i="1"/>
  <c r="C78" i="1"/>
  <c r="D77" i="1"/>
  <c r="C77" i="1"/>
  <c r="I122" i="1" l="1"/>
  <c r="I121" i="1"/>
  <c r="G122" i="1"/>
  <c r="G121" i="1"/>
  <c r="G120" i="1"/>
  <c r="G119" i="1"/>
  <c r="G118" i="1"/>
  <c r="E118" i="1"/>
  <c r="E119" i="1"/>
  <c r="E120" i="1"/>
  <c r="E121" i="1"/>
  <c r="E122" i="1"/>
  <c r="D119" i="1"/>
  <c r="D120" i="1"/>
  <c r="D121" i="1"/>
  <c r="D122" i="1"/>
  <c r="C119" i="1"/>
  <c r="C120" i="1"/>
  <c r="C121" i="1"/>
  <c r="C122" i="1"/>
  <c r="G117" i="1" l="1"/>
  <c r="D118" i="1" l="1"/>
  <c r="C118" i="1"/>
  <c r="D96" i="1"/>
  <c r="C96" i="1"/>
  <c r="D95" i="1"/>
  <c r="C95" i="1"/>
  <c r="I114" i="1"/>
  <c r="H114" i="1"/>
  <c r="F114" i="1"/>
  <c r="I113" i="1"/>
  <c r="H113" i="1"/>
  <c r="F113" i="1"/>
  <c r="G111" i="1"/>
  <c r="E111" i="1"/>
  <c r="D111" i="1"/>
  <c r="C111" i="1"/>
  <c r="I108" i="1"/>
  <c r="H108" i="1"/>
  <c r="F108" i="1"/>
  <c r="I107" i="1"/>
  <c r="H107" i="1"/>
  <c r="F107" i="1"/>
  <c r="G105" i="1"/>
  <c r="E105" i="1"/>
  <c r="D105" i="1"/>
  <c r="C105" i="1"/>
  <c r="F105" i="1" l="1"/>
  <c r="I105" i="1"/>
  <c r="H105" i="1"/>
  <c r="I111" i="1"/>
  <c r="F111" i="1"/>
  <c r="H111" i="1"/>
  <c r="I180" i="1"/>
  <c r="I181" i="1"/>
  <c r="I179" i="1"/>
  <c r="I164" i="1"/>
  <c r="I165" i="1"/>
  <c r="I163" i="1"/>
  <c r="I197" i="1"/>
  <c r="H196" i="1"/>
  <c r="E196" i="1"/>
  <c r="H195" i="1"/>
  <c r="F195" i="1"/>
  <c r="G193" i="1"/>
  <c r="D193" i="1"/>
  <c r="C193" i="1"/>
  <c r="I190" i="1"/>
  <c r="I191" i="1"/>
  <c r="I188" i="1"/>
  <c r="I189" i="1"/>
  <c r="F189" i="1"/>
  <c r="F196" i="1" l="1"/>
  <c r="E193" i="1"/>
  <c r="I193" i="1"/>
  <c r="H193" i="1"/>
  <c r="F193" i="1" l="1"/>
  <c r="I17" i="1"/>
  <c r="I57" i="1" l="1"/>
  <c r="H170" i="1" l="1"/>
  <c r="I126" i="1" l="1"/>
  <c r="I125" i="1"/>
  <c r="I90" i="1"/>
  <c r="I89" i="1"/>
  <c r="I83" i="1"/>
  <c r="I153" i="1"/>
  <c r="I150" i="1"/>
  <c r="I120" i="1" l="1"/>
  <c r="I95" i="1"/>
  <c r="I96" i="1"/>
  <c r="I77" i="1"/>
  <c r="I78" i="1"/>
  <c r="G147" i="1"/>
  <c r="D147" i="1"/>
  <c r="C147" i="1"/>
  <c r="G168" i="1"/>
  <c r="F170" i="1"/>
  <c r="I171" i="1"/>
  <c r="C168" i="1"/>
  <c r="I157" i="1"/>
  <c r="G55" i="1"/>
  <c r="D55" i="1"/>
  <c r="C55" i="1"/>
  <c r="I55" i="1"/>
  <c r="D168" i="1" l="1"/>
  <c r="H171" i="1"/>
  <c r="H55" i="1"/>
  <c r="I168" i="1"/>
  <c r="H147" i="1"/>
  <c r="F171" i="1"/>
  <c r="E168" i="1"/>
  <c r="H168" i="1" l="1"/>
  <c r="F168" i="1"/>
  <c r="I131" i="1"/>
  <c r="I124" i="1"/>
  <c r="C29" i="1"/>
  <c r="I119" i="1" l="1"/>
  <c r="I161" i="1"/>
  <c r="I123" i="1"/>
  <c r="I136" i="1"/>
  <c r="I47" i="1"/>
  <c r="I135" i="1" l="1"/>
  <c r="I118" i="1"/>
  <c r="H78" i="1"/>
  <c r="H77" i="1"/>
  <c r="F78" i="1"/>
  <c r="E75" i="1"/>
  <c r="F77" i="1"/>
  <c r="F101" i="1"/>
  <c r="I117" i="1" l="1"/>
  <c r="H89" i="1"/>
  <c r="H90" i="1"/>
  <c r="F90" i="1"/>
  <c r="E46" i="1" l="1"/>
  <c r="E43" i="1" l="1"/>
  <c r="E26" i="1"/>
  <c r="F26" i="1" l="1"/>
  <c r="E165" i="1"/>
  <c r="E191" i="1" l="1"/>
  <c r="I81" i="1" l="1"/>
  <c r="G129" i="1" l="1"/>
  <c r="H151" i="1" l="1"/>
  <c r="G21" i="1" l="1"/>
  <c r="F131" i="1" l="1"/>
  <c r="E40" i="1" l="1"/>
  <c r="D72" i="1" l="1"/>
  <c r="H157" i="1" l="1"/>
  <c r="C49" i="1" l="1"/>
  <c r="E181" i="1"/>
  <c r="H84" i="1" l="1"/>
  <c r="F84" i="1"/>
  <c r="H83" i="1"/>
  <c r="F83" i="1"/>
  <c r="G81" i="1"/>
  <c r="E81" i="1"/>
  <c r="D81" i="1"/>
  <c r="C81" i="1"/>
  <c r="F81" i="1" l="1"/>
  <c r="H81" i="1"/>
  <c r="D87" i="1" l="1"/>
  <c r="F89" i="1"/>
  <c r="I87" i="1"/>
  <c r="G87" i="1"/>
  <c r="E87" i="1"/>
  <c r="H87" i="1" l="1"/>
  <c r="F87" i="1"/>
  <c r="I185" i="1" l="1"/>
  <c r="H164" i="1"/>
  <c r="H188" i="1" l="1"/>
  <c r="F188" i="1"/>
  <c r="E178" i="1" l="1"/>
  <c r="G29" i="1" l="1"/>
  <c r="G96" i="1"/>
  <c r="E96" i="1"/>
  <c r="I71" i="1"/>
  <c r="G95" i="1"/>
  <c r="E95" i="1"/>
  <c r="D71" i="1" l="1"/>
  <c r="C178" i="1" l="1"/>
  <c r="D178" i="1" l="1"/>
  <c r="H32" i="1" l="1"/>
  <c r="F40" i="1" l="1"/>
  <c r="C21" i="1" l="1"/>
  <c r="I70" i="1" l="1"/>
  <c r="H70" i="1"/>
  <c r="G70" i="1"/>
  <c r="F70" i="1"/>
  <c r="I74" i="1"/>
  <c r="H74" i="1"/>
  <c r="G74" i="1"/>
  <c r="F74" i="1"/>
  <c r="H40" i="1"/>
  <c r="G37" i="1" l="1"/>
  <c r="H38" i="1" l="1"/>
  <c r="F38" i="1"/>
  <c r="E37" i="1"/>
  <c r="I75" i="1" l="1"/>
  <c r="G75" i="1"/>
  <c r="D75" i="1"/>
  <c r="C75" i="1"/>
  <c r="F75" i="1" l="1"/>
  <c r="H75" i="1"/>
  <c r="F149" i="1" l="1"/>
  <c r="E33" i="1" l="1"/>
  <c r="F125" i="1" l="1"/>
  <c r="F124" i="1"/>
  <c r="H125" i="1"/>
  <c r="H124" i="1"/>
  <c r="F157" i="1" l="1"/>
  <c r="H149" i="1" l="1"/>
  <c r="H150" i="1"/>
  <c r="C37" i="1" l="1"/>
  <c r="F151" i="1" l="1"/>
  <c r="I29" i="1"/>
  <c r="D37" i="1"/>
  <c r="F147" i="1" l="1"/>
  <c r="I147" i="1"/>
  <c r="C43" i="1"/>
  <c r="H180" i="1" l="1"/>
  <c r="H179" i="1"/>
  <c r="F179" i="1"/>
  <c r="F45" i="1" l="1"/>
  <c r="I65" i="1" l="1"/>
  <c r="I11" i="1" s="1"/>
  <c r="D161" i="1" l="1"/>
  <c r="I141" i="1" l="1"/>
  <c r="I178" i="1" l="1"/>
  <c r="G178" i="1"/>
  <c r="F180" i="1"/>
  <c r="H178" i="1" l="1"/>
  <c r="F178" i="1"/>
  <c r="H126" i="1" l="1"/>
  <c r="I37" i="1" l="1"/>
  <c r="H45" i="1"/>
  <c r="H46" i="1"/>
  <c r="E34" i="1" l="1"/>
  <c r="D155" i="1"/>
  <c r="E155" i="1"/>
  <c r="G155" i="1"/>
  <c r="I155" i="1"/>
  <c r="C155" i="1"/>
  <c r="H155" i="1" l="1"/>
  <c r="E29" i="1"/>
  <c r="F155" i="1"/>
  <c r="D43" i="1" l="1"/>
  <c r="G135" i="1"/>
  <c r="C135" i="1"/>
  <c r="H102" i="1" l="1"/>
  <c r="F102" i="1"/>
  <c r="H101" i="1"/>
  <c r="I99" i="1"/>
  <c r="G99" i="1"/>
  <c r="E99" i="1"/>
  <c r="D99" i="1"/>
  <c r="C99" i="1"/>
  <c r="E98" i="1"/>
  <c r="D98" i="1"/>
  <c r="C98" i="1"/>
  <c r="C74" i="1" s="1"/>
  <c r="I97" i="1"/>
  <c r="G97" i="1"/>
  <c r="E97" i="1"/>
  <c r="D97" i="1"/>
  <c r="C97" i="1"/>
  <c r="I72" i="1"/>
  <c r="G72" i="1"/>
  <c r="E72" i="1"/>
  <c r="C72" i="1"/>
  <c r="E71" i="1"/>
  <c r="E94" i="1"/>
  <c r="D94" i="1"/>
  <c r="C94" i="1"/>
  <c r="I68" i="1"/>
  <c r="I14" i="1" s="1"/>
  <c r="E74" i="1" l="1"/>
  <c r="E70" i="1"/>
  <c r="C71" i="1"/>
  <c r="C65" i="1" s="1"/>
  <c r="C11" i="1" s="1"/>
  <c r="C70" i="1"/>
  <c r="D70" i="1"/>
  <c r="D74" i="1"/>
  <c r="H26" i="1"/>
  <c r="I93" i="1"/>
  <c r="D93" i="1"/>
  <c r="E93" i="1"/>
  <c r="C93" i="1"/>
  <c r="F95" i="1"/>
  <c r="F71" i="1" s="1"/>
  <c r="F96" i="1"/>
  <c r="F72" i="1" s="1"/>
  <c r="H96" i="1"/>
  <c r="H72" i="1" s="1"/>
  <c r="G71" i="1"/>
  <c r="F99" i="1"/>
  <c r="H99" i="1"/>
  <c r="C64" i="1" l="1"/>
  <c r="C10" i="1" s="1"/>
  <c r="C69" i="1"/>
  <c r="E66" i="1"/>
  <c r="I67" i="1"/>
  <c r="I13" i="1" s="1"/>
  <c r="I69" i="1"/>
  <c r="D69" i="1"/>
  <c r="F93" i="1"/>
  <c r="E69" i="1"/>
  <c r="H95" i="1"/>
  <c r="H71" i="1" s="1"/>
  <c r="G93" i="1"/>
  <c r="H93" i="1" s="1"/>
  <c r="F69" i="1" l="1"/>
  <c r="G69" i="1"/>
  <c r="H69" i="1" s="1"/>
  <c r="F32" i="1" l="1"/>
  <c r="G64" i="1"/>
  <c r="G10" i="1" s="1"/>
  <c r="G123" i="1" l="1"/>
  <c r="I43" i="1" l="1"/>
  <c r="D21" i="1" l="1"/>
  <c r="H163" i="1"/>
  <c r="F163" i="1"/>
  <c r="H21" i="1" l="1"/>
  <c r="F164" i="1" l="1"/>
  <c r="C185" i="1" l="1"/>
  <c r="G43" i="1" l="1"/>
  <c r="F46" i="1"/>
  <c r="E58" i="1" l="1"/>
  <c r="E12" i="1" l="1"/>
  <c r="E55" i="1"/>
  <c r="E21" i="1"/>
  <c r="F21" i="1" l="1"/>
  <c r="F55" i="1"/>
  <c r="I49" i="1"/>
  <c r="G161" i="1" l="1"/>
  <c r="I66" i="1" l="1"/>
  <c r="I12" i="1" s="1"/>
  <c r="I64" i="1"/>
  <c r="I10" i="1" s="1"/>
  <c r="I62" i="1" l="1"/>
  <c r="I9" i="1" l="1"/>
  <c r="H39" i="1" l="1"/>
  <c r="F39" i="1"/>
  <c r="I129" i="1"/>
  <c r="H51" i="1"/>
  <c r="G49" i="1"/>
  <c r="D49" i="1"/>
  <c r="F51" i="1"/>
  <c r="E49" i="1" l="1"/>
  <c r="F37" i="1"/>
  <c r="H37" i="1"/>
  <c r="H49" i="1"/>
  <c r="F49" i="1" l="1"/>
  <c r="F43" i="1"/>
  <c r="H43" i="1"/>
  <c r="H25" i="1"/>
  <c r="H153" i="1"/>
  <c r="F153" i="1"/>
  <c r="F190" i="1"/>
  <c r="H190" i="1"/>
  <c r="H189" i="1"/>
  <c r="G185" i="1"/>
  <c r="E185" i="1"/>
  <c r="D185" i="1"/>
  <c r="F25" i="1"/>
  <c r="H185" i="1" l="1"/>
  <c r="F185" i="1"/>
  <c r="D29" i="1"/>
  <c r="H29" i="1" l="1"/>
  <c r="F29" i="1"/>
  <c r="E161" i="1" l="1"/>
  <c r="C161" i="1"/>
  <c r="H161" i="1" l="1"/>
  <c r="F161" i="1"/>
  <c r="F150" i="1" l="1"/>
  <c r="G141" i="1"/>
  <c r="E141" i="1"/>
  <c r="D141" i="1"/>
  <c r="C141" i="1"/>
  <c r="H136" i="1"/>
  <c r="F136" i="1"/>
  <c r="E135" i="1"/>
  <c r="D135" i="1"/>
  <c r="H131" i="1"/>
  <c r="D129" i="1"/>
  <c r="C129" i="1"/>
  <c r="F126" i="1"/>
  <c r="E123" i="1"/>
  <c r="D123" i="1"/>
  <c r="C123" i="1"/>
  <c r="C68" i="1"/>
  <c r="C14" i="1" s="1"/>
  <c r="C67" i="1"/>
  <c r="C13" i="1" s="1"/>
  <c r="G66" i="1"/>
  <c r="C66" i="1"/>
  <c r="C12" i="1" s="1"/>
  <c r="G65" i="1"/>
  <c r="G11" i="1" s="1"/>
  <c r="G12" i="1" l="1"/>
  <c r="C9" i="1"/>
  <c r="D65" i="1"/>
  <c r="D66" i="1"/>
  <c r="D64" i="1"/>
  <c r="E68" i="1"/>
  <c r="E67" i="1"/>
  <c r="F118" i="1"/>
  <c r="D68" i="1"/>
  <c r="D67" i="1"/>
  <c r="C62" i="1"/>
  <c r="C117" i="1"/>
  <c r="F123" i="1"/>
  <c r="F135" i="1"/>
  <c r="H120" i="1"/>
  <c r="D117" i="1"/>
  <c r="H119" i="1"/>
  <c r="F120" i="1"/>
  <c r="H123" i="1"/>
  <c r="H118" i="1"/>
  <c r="H129" i="1"/>
  <c r="H135" i="1"/>
  <c r="E14" i="1" l="1"/>
  <c r="E13" i="1"/>
  <c r="D12" i="1"/>
  <c r="D10" i="1"/>
  <c r="D11" i="1"/>
  <c r="D14" i="1"/>
  <c r="D13" i="1"/>
  <c r="D62" i="1"/>
  <c r="E117" i="1"/>
  <c r="E65" i="1"/>
  <c r="E64" i="1"/>
  <c r="F119" i="1"/>
  <c r="H117" i="1"/>
  <c r="E10" i="1" l="1"/>
  <c r="F117" i="1"/>
  <c r="E11" i="1"/>
  <c r="F11" i="1" s="1"/>
  <c r="H10" i="1"/>
  <c r="H11" i="1"/>
  <c r="H13" i="1"/>
  <c r="H14" i="1"/>
  <c r="F10" i="1"/>
  <c r="F14" i="1"/>
  <c r="H12" i="1"/>
  <c r="F12" i="1"/>
  <c r="F13" i="1"/>
  <c r="D9" i="1"/>
  <c r="E62" i="1"/>
  <c r="F65" i="1"/>
  <c r="F64" i="1"/>
  <c r="H64" i="1"/>
  <c r="G62" i="1"/>
  <c r="H62" i="1" s="1"/>
  <c r="H65" i="1"/>
  <c r="G9" i="1"/>
  <c r="H66" i="1"/>
  <c r="F66" i="1"/>
  <c r="F62" i="1" l="1"/>
  <c r="H9" i="1"/>
  <c r="E9" i="1"/>
  <c r="F9" i="1" s="1"/>
  <c r="H57" i="1" l="1"/>
  <c r="F57" i="1"/>
  <c r="H17" i="1"/>
  <c r="I15" i="1"/>
  <c r="G15" i="1"/>
  <c r="D15" i="1"/>
  <c r="E15" i="1"/>
  <c r="C15" i="1"/>
  <c r="F17" i="1"/>
  <c r="H15" i="1" l="1"/>
  <c r="F15" i="1"/>
</calcChain>
</file>

<file path=xl/sharedStrings.xml><?xml version="1.0" encoding="utf-8"?>
<sst xmlns="http://schemas.openxmlformats.org/spreadsheetml/2006/main" count="272" uniqueCount="129">
  <si>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</si>
  <si>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</si>
  <si>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</si>
  <si>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</si>
  <si>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</si>
  <si>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</si>
  <si>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</si>
  <si>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</si>
  <si>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</si>
  <si>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</si>
  <si>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</si>
  <si>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</si>
  <si>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</si>
  <si>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</si>
  <si>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</si>
  <si>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</si>
  <si>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</si>
  <si>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</si>
  <si>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</si>
  <si>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</si>
  <si>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</si>
  <si>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</si>
  <si>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</si>
  <si>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</si>
  <si>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</si>
  <si>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</si>
  <si>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</si>
  <si>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</si>
  <si>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</si>
  <si>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</si>
  <si>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</si>
  <si>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</si>
  <si>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</si>
  <si>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</si>
  <si>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</si>
  <si>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</si>
  <si>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</si>
  <si>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</si>
  <si>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11.1.</t>
  </si>
  <si>
    <t>11.1.1.</t>
  </si>
  <si>
    <t>11.2.</t>
  </si>
  <si>
    <t>11.2.1.</t>
  </si>
  <si>
    <t>11.2.2.</t>
  </si>
  <si>
    <t>11.2.3.</t>
  </si>
  <si>
    <t>11.2.4.</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</si>
  <si>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</si>
  <si>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</si>
  <si>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</si>
  <si>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</si>
  <si>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</si>
  <si>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Улица Киртбая от  ул. 1 "З" до ул. 3 "З"(ДАиГ)</t>
  </si>
  <si>
    <t>26.</t>
  </si>
  <si>
    <t>11.1.2.</t>
  </si>
  <si>
    <t>11.1.2.1.</t>
  </si>
  <si>
    <t>27.</t>
  </si>
  <si>
    <t>28.</t>
  </si>
  <si>
    <t>11.1.1.1</t>
  </si>
  <si>
    <t>11.1.1.2</t>
  </si>
  <si>
    <t xml:space="preserve"> </t>
  </si>
  <si>
    <r>
      <t xml:space="preserve">Финансовые затраты на реализацию программы в </t>
    </r>
    <r>
      <rPr>
        <u/>
        <sz val="18"/>
        <rFont val="Times New Roman"/>
        <family val="2"/>
        <charset val="204"/>
      </rPr>
      <t>2019</t>
    </r>
    <r>
      <rPr>
        <sz val="18"/>
        <rFont val="Times New Roman"/>
        <family val="2"/>
        <charset val="204"/>
      </rPr>
      <t xml:space="preserve"> году  </t>
    </r>
  </si>
  <si>
    <t xml:space="preserve">Утвержденный план 
на 2019 год </t>
  </si>
  <si>
    <t xml:space="preserve">Уточненный план 
на 2019 год </t>
  </si>
  <si>
    <t>Ожидаемое исполнение на 01.01.2020</t>
  </si>
  <si>
    <t>29.</t>
  </si>
  <si>
    <t>11.1.2.2.</t>
  </si>
  <si>
    <t>Улица Маяковского на участке от  ул. 30 лет Победы до ул. Университетской (ДАиГ)</t>
  </si>
  <si>
    <t>11.1.2.3.</t>
  </si>
  <si>
    <t>Улица 5 "З" от Нефтеюганского шоссе до ул. 39 "З" (ДАиГ)</t>
  </si>
  <si>
    <t>Субвенции на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(ХЭУ)</t>
  </si>
  <si>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 ДАиГ)</t>
  </si>
  <si>
    <t>Обеспечение жильем граждан, уволенных с военной службы, и приравненных к ним лиц (УУиРЖ)</t>
  </si>
  <si>
    <t>Предоставление субсидий из бюджета автономного округа бюджетам муниципальных образований автономного округа для реализации полномочий на переселение граждан из непригодного для проживания жилищного фонда и создание наемных домов социального использования (ДАиГ)</t>
  </si>
  <si>
    <t xml:space="preserve">В связи с отсутствием на 01.01.2019 участников подпрограммы, средства федерального бюджета до муниципального образования не доводились. </t>
  </si>
  <si>
    <t>Приобретение жилья в целях реализации полномочий в области жилищных отношений, установленных законодательством Российской Федерации (ДАиГ)</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</si>
  <si>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(ДАиГ)
</t>
  </si>
  <si>
    <t xml:space="preserve">Подпрограмма  4 "Обеспечение мерами государственной поддержки по улучшению жилищных условий отдельных категорий граждан"
</t>
  </si>
  <si>
    <t>Подпрограмма 2 "Содействие развитию жилищного строительства"</t>
  </si>
  <si>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(УУиРЖ)</t>
  </si>
  <si>
    <t>В 2019 году из средств окружного бюджета предусмотрены расходы на приобретение конвертов и бумаги. Закупки проводятся в соответствии с планом-графиком.</t>
  </si>
  <si>
    <t xml:space="preserve">Государственная программа «Доступная среда» </t>
  </si>
  <si>
    <t>Государственная программа "Устойчивое развитие коренных малочисленных народов Севера"</t>
  </si>
  <si>
    <t>Государственная программа "Безопасность жизнедеятельности"</t>
  </si>
  <si>
    <t>Государственная программа "Цифровое развитие Ханты-Мансийского автономного округа – Югры"</t>
  </si>
  <si>
    <t xml:space="preserve">Государственная программа «Управление государственными финансами» </t>
  </si>
  <si>
    <t>Государственная программа "Создание условий для эффективного управления муниципальными финансами"</t>
  </si>
  <si>
    <t>Государственная программа "Развитие гражданского общества"</t>
  </si>
  <si>
    <t>Государственная программа "Управление государственным имуществом"</t>
  </si>
  <si>
    <t>Государственная программа "Воспроизводство и использование природных ресурсов"</t>
  </si>
  <si>
    <t>Государственная программа "Развитие промышленности и туризма"</t>
  </si>
  <si>
    <t>30.</t>
  </si>
  <si>
    <t>на 01.04.2019</t>
  </si>
  <si>
    <t xml:space="preserve">Информация о реализации государственных программ Ханты-Мансийского автономного округа - Югры
на территории городского округа город Сургут на 01.04.2019 </t>
  </si>
  <si>
    <t>Выполнение работ по определению границ зон затопления, подтопления на территории муниципального образования (ДАиГ)</t>
  </si>
  <si>
    <t xml:space="preserve">Заключен муниципальный контракт №26/2018  на выполнение проектно-изыскательских работ по определению границ зон затопления, подтопления на территории муниципального образования городской округ город Сургут от 29.10.2018  со сроком выполнения работ 31.12.2019. Сумма по контракту 43 100 тыс.руб., в т.ч. 12 139,1 тыс.руб. на 2018 год. </t>
  </si>
  <si>
    <t xml:space="preserve">Извещение на выполнение работ по завершению строительства объекта было размещено 13.11.2018 года. Однако  закупка отменена 25.12.2018 на основании жалобы, поданной в ФАС ХМАО-Югры. Повторное размещение закупки на завершение строительства объекта состоялось в марте 2019 года. Электронный аукцион был признан несостоявшимся по причине отсутствия заявок. Очередное размещение закупки запланировано на апрель 2019 года. </t>
  </si>
  <si>
    <t>Размещение закупки на выполнение работ по строительству объекта запланировано на май 2019 года.  Начальная максимальная цена контракта 144 366,3 тыс.руб.</t>
  </si>
  <si>
    <r>
      <rPr>
        <b/>
        <sz val="16"/>
        <rFont val="Times New Roman"/>
        <family val="2"/>
        <charset val="204"/>
      </rPr>
      <t>Государственная программа "Культурное пространство"</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
3. Субсидии на государственную поддержку отрасли культуры;
4. Судсидии на поддержку творческой деятельности и техническое оснащение детских и кукольных театров.
</t>
    </r>
  </si>
  <si>
    <r>
      <t>Государственная программа "Развитие физической культуры и спорта"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2. Субсидии на государственную поддержку спортивных организаций, осуществляющих подготовку спортивного резерва для сборных команд Российской Федерации).
</t>
    </r>
  </si>
  <si>
    <r>
      <t xml:space="preserve">Государственная программа "Реализация государственной национальной политики и профилактика экстремизма"
</t>
    </r>
    <r>
      <rPr>
        <sz val="16"/>
        <rFont val="Times New Roman"/>
        <family val="2"/>
        <charset val="204"/>
      </rPr>
      <t>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r>
  </si>
  <si>
    <r>
      <t xml:space="preserve">Государственная программа "Современное здравоохранение"
</t>
    </r>
    <r>
      <rPr>
        <sz val="16"/>
        <rFont val="Times New Roman"/>
        <family val="2"/>
        <charset val="204"/>
      </rPr>
      <t>(1. Субвенции на организацию осуществления мероприятий по проведению дезинсекции и дератизации в Ханты-Мансийском автономном округе - Югре.)</t>
    </r>
  </si>
  <si>
    <r>
      <t xml:space="preserve">Государственная программа "Экологическая безопасность"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</si>
  <si>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Государственная программа "Развитие агропромышленного комплекса"</t>
    </r>
    <r>
      <rPr>
        <sz val="16"/>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3. Субвенции на поддержку животноводства, переработку и реализацию продукции животноводства) </t>
    </r>
  </si>
  <si>
    <r>
      <rPr>
        <u/>
        <sz val="16"/>
        <rFont val="Times New Roman"/>
        <family val="2"/>
        <charset val="204"/>
      </rPr>
      <t xml:space="preserve">АГ: </t>
    </r>
    <r>
      <rPr>
        <sz val="16"/>
        <rFont val="Times New Roman"/>
        <family val="2"/>
        <charset val="204"/>
      </rPr>
      <t xml:space="preserve">В рамках реализации  переданного государственного полномочия осуществляется деятельность  в сфере обращения с твердыми коммунальными отходами. Планируется производить расходы по выплате заработной платы, а также по поставке бумаги и конвертов. 
</t>
    </r>
  </si>
  <si>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01.04.2019 произведена выплата заработной платы за январь-февраль и первую половину марта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u/>
        <sz val="16"/>
        <rFont val="Times New Roman"/>
        <family val="2"/>
        <charset val="204"/>
      </rPr>
      <t xml:space="preserve">
</t>
    </r>
  </si>
  <si>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январь-февраль и первую половину марта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За счет федерального бюджета запланированы расходы на услуги почтовой связи, поставку конвертов и услуги СМИ по печати. Закупки для осуществления данного полномочия планируется провести в соответствии с планом-графиком.
     2.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произведена рассылка 29 770 постановлений об административных правонарушениях правил дорожного движения.
</t>
    </r>
    <r>
      <rPr>
        <u/>
        <sz val="16"/>
        <color rgb="FFFF0000"/>
        <rFont val="Times New Roman"/>
        <family val="2"/>
        <charset val="204"/>
      </rPr>
      <t/>
    </r>
  </si>
  <si>
    <r>
      <t>Государственная программа "Социальное и демографическое развитие"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</si>
  <si>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r>
      <t>Государственная программа "Развитие экономического потенциала"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
3. Субсидии на развитие многофункциональных центров предоставления государственных и муниципальных услуг).</t>
    </r>
  </si>
  <si>
    <r>
      <t xml:space="preserve">Государственная программа "Развитие государственной гражданской и муниципальной службы"
</t>
    </r>
    <r>
      <rPr>
        <sz val="16"/>
        <rFont val="Times New Roman"/>
        <family val="2"/>
        <charset val="204"/>
      </rPr>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</si>
  <si>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r>
      <t xml:space="preserve">Государственная программа Ханты-Мансийского автономного округа – Югры "Профилактика правонарушений и обеспечение отдельных прав граждан"
</t>
    </r>
    <r>
      <rPr>
        <sz val="16"/>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r>
  </si>
  <si>
    <t xml:space="preserve">АГ(ДК): В рамках реализации государственной программы заключено соглашение от 04.03.2019 №44 о предоставлении субсидии местному бюджету из бюджета ХМАО-Югры.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 Денежные средства планируется освоить во 2 квартале 2019 года.     </t>
  </si>
  <si>
    <r>
      <t xml:space="preserve">
</t>
    </r>
    <r>
      <rPr>
        <u/>
        <sz val="16"/>
        <rFont val="Times New Roman"/>
        <family val="2"/>
        <charset val="204"/>
      </rPr>
      <t>АГ(ДК):</t>
    </r>
    <r>
      <rPr>
        <sz val="16"/>
        <rFont val="Times New Roman"/>
        <family val="2"/>
        <charset val="204"/>
      </rPr>
      <t xml:space="preserve"> 1) Соглашение между Департаментом культуры ХМАО-Югры и МО городским округом город Сургут на стадии подписания.  В рамках подпрограммы "Модернизация и развитие учреждений и организаций культуры"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Денежные средства планируется освоить в течении 2019 года.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Денежные средства планируется освоить во 2 квартале 2019 года.                                                                                                                                                                                                                                                                                                                         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и организаций культуры" бюджетные ассигнования запланированы на оснащение детских школ искусств музыкальными инструментами,</t>
    </r>
    <r>
      <rPr>
        <sz val="16"/>
        <rFont val="Times New Roman"/>
        <family val="1"/>
        <charset val="204"/>
      </rPr>
      <t xml:space="preserve"> оборудованием и учебными материалами  </t>
    </r>
    <r>
      <rPr>
        <sz val="16"/>
        <rFont val="Times New Roman"/>
        <family val="2"/>
        <charset val="204"/>
      </rPr>
      <t xml:space="preserve">(МБУ ДО "ДШИ №1", МБУ ДО "ДШИ №3", МБУДО ДШИ им. Кукуевицкого) Денежные средства планируется освоить в 3-4 квартале 2019 года.                                                      
АГ: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</si>
  <si>
    <r>
      <t xml:space="preserve">Государственная программа "Развитие образования"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дошкольных образовательных организаций и (или) общеобразовательных организаций;
9.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10. 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11. 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t>
    </r>
  </si>
  <si>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На 2019 год запланирован ремонт 7 квартир детям-сиротам на общую сумму 2 196,46 тыс.руб.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Также запланирована проверка смет на общую сумму 50,14 тыс.руб.
По состоянию на 01.04.2019 заключен договор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оплата запланирована в следующем отчетном периоде.
Расходы запланированы на 2-4 кварталы 2019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Размещены закупки на приобретение 63 жилых помещений для детей-сирот. Подведение итогов аукционов состоится 08.04.2019. Размещение закупок на приобретение 2 жилых помещений состоится в апреле 2019 года. Размещение закупок на приобретение жилых помещений для участников программы по дополнительно доведенным средствам окружного бюджета (27 673,9 тыс.руб.) состоится в мае 2019 года.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будет приобретено 200 путевок для детей-сирот и детей, оставшихся без попечения родителей  в возрасте от 6 до 17 лет (включительно).</t>
    </r>
  </si>
  <si>
    <r>
      <t xml:space="preserve">Государственная программа "Поддержка занятости населения"
</t>
    </r>
    <r>
      <rPr>
        <sz val="16"/>
        <rFont val="Times New Roman"/>
        <family val="2"/>
        <charset val="204"/>
      </rPr>
      <t>1.</t>
    </r>
    <r>
      <rPr>
        <b/>
        <sz val="16"/>
        <rFont val="Times New Roman"/>
        <family val="2"/>
        <charset val="204"/>
      </rPr>
      <t xml:space="preserve"> </t>
    </r>
    <r>
      <rPr>
        <sz val="16"/>
        <rFont val="Times New Roman"/>
        <family val="2"/>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                                                                                                                                     </t>
    </r>
    <r>
      <rPr>
        <sz val="16"/>
        <rFont val="Times New Roman"/>
        <family val="1"/>
        <charset val="204"/>
      </rPr>
      <t xml:space="preserve">3. Иные межбюджетные трансферты на организация профессионального обучения и дополнительного профессионального образования лиц предпенсионного возраста.                                                                       </t>
    </r>
  </si>
  <si>
    <r>
      <t xml:space="preserve">Государственная программа "Современная транспортная система"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3. 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r>
  </si>
  <si>
    <r>
      <t xml:space="preserve">Государственная программа «Жилищно-коммунальный комплекс и городская среда» 
</t>
    </r>
    <r>
      <rPr>
        <sz val="16"/>
        <rFont val="Times New Roman"/>
        <family val="2"/>
        <charset val="204"/>
      </rPr>
      <t xml:space="preserve">(1.Субвенции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реализацию программ формирования современной городской среды;
3.Субсидии на реализацию полномочий в сфере жилищно-коммунального комплекса)
</t>
    </r>
  </si>
  <si>
    <r>
      <t>Государственная программа "Развитие жилищной сферы"
(</t>
    </r>
    <r>
      <rPr>
        <sz val="16"/>
        <rFont val="Times New Roman"/>
        <family val="1"/>
        <charset val="204"/>
      </rPr>
      <t>1.Субвенции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Субсидии на строительство объектов инженерной инфраструктуры на территориях, предназначенных для жилищного строительства
4.Субсидии на реализацию мероприятий по обеспечению жильем молодых семей
5. Субсидии для реализации полномочий в области жилищных отношений
6. Субсидии на стимулирование развития жилищного строительства
7.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8.Осуществление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9.Осуществление полномочий по обеспечению жильем отдельных категорий граждан, установленных Федеральным законом от 12 января 1995 года № 5-ФЗ "О ветеранах"
10.Субсидии на реализацию мероприятий по обеспечению жильем молодых семей)</t>
    </r>
  </si>
  <si>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t>
    </r>
    <r>
      <rPr>
        <sz val="16"/>
        <color rgb="FFFF0000"/>
        <rFont val="Times New Roman"/>
        <family val="2"/>
        <charset val="204"/>
      </rPr>
      <t xml:space="preserve"> </t>
    </r>
    <r>
      <rPr>
        <sz val="16"/>
        <rFont val="Times New Roman"/>
        <family val="1"/>
        <charset val="204"/>
      </rPr>
      <t>Реализация программы осуществляется в плановом режиме, освоение средств планируется до конца 2019 года.</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- 31 323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- 51 931 чел.
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государственной программы реализуются следующие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В марте 2019 года принято работ на сумму 4 133,4 тыс.руб.,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"Средняя общеобразовательная школа в микрорайоне 33 г. Сургута"  - Размещена закупка на выполнение работ по строительству объекта с НМЦК 940 349,4 тыс.руб. и сроком выполнения работ 20.11.2020. Ввиду отсутствия заявок аукцион признан не состоявшимся. Повторное размещение закупки на строительство объекта состоялось 18.03.2019. Подведение итогов аукциона - 08.04.2019. Срок выполнения работ - 20.11.2020. 
 2. Планируется приобретение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"Детский сад в микрорайоне 42 г.Сургута" и "Развитие застроенной территории - части квартала 23А в г.Сургуте. Х этап строительства, встроенно-пристроенный детский сад на 80 мест". Выкуп объектов будет произведен по мере строительной готовности, ориентировочно в IV квартале 2019 года.
Ожидаемый остаток средств в размере 162,93 тыс. руб. (в т.ч. 146,64 тыс. руб. - средства окружного бюджета, 16,29 тыс.руб. - средства местного бюджета) обусловлен экономией, сложившейся по результатам проведения конкурсных процедур по объекту "СОШ в мкр.32".         </t>
    </r>
    <r>
      <rPr>
        <sz val="16"/>
        <color rgb="FFFF0000"/>
        <rFont val="Times New Roman"/>
        <family val="2"/>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Планируемый показатель "Численность детей, посетивших лагерь дневного пребывания" - 700 чел.                
</t>
    </r>
  </si>
  <si>
    <r>
      <rPr>
        <sz val="16"/>
        <rFont val="Times New Roman"/>
        <family val="1"/>
        <charset val="204"/>
      </rPr>
      <t xml:space="preserve">КУИ: В рамках реализации программы  планируется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ДГХ: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3 689,762 тыс.руб. (в том числе средства окружного бюджета - 1 103,5028 тыс.руб). Запланированный объем по контракту  185 голов.
УБУиО: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Денежные средства будут освоены в течение года.
</t>
    </r>
    <r>
      <rPr>
        <sz val="16"/>
        <color rgb="FFFF0000"/>
        <rFont val="Times New Roman"/>
        <family val="2"/>
        <charset val="204"/>
      </rPr>
      <t xml:space="preserve">
</t>
    </r>
  </si>
  <si>
    <t>Заключен  МК № 08/2017 от 25.10.2017 с ООО СК "ЮВиС"  на выполнение работ по строительству объекта "Улица Киртбая от  ул. 1 "З" до ул. 3 "З". Цена контракта - 678 069,2 тыс.руб., в т.ч. стоимость строительства сетей - 324 341,5 тыс.руб. Срок выполнения работ - 30 июня 2019 года. Ориентировочный срок ввода объекта в эксплуатацию - июль 2019 года. Общая готовность  по объекту - 81,1%, по сетям  - 94,2%. 
Ожидаемый остаток средств в размере 10 963 тыс. руб. (в т.ч. 5 899,5 тыс.руб. - средства окружного бюджета, 5 063,5 тыс.руб. - средства местного бюджета) обусловлен превышением объема доведенных средств над фактической потребностью.</t>
  </si>
  <si>
    <r>
      <rPr>
        <u/>
        <sz val="16"/>
        <rFont val="Times New Roman"/>
        <family val="1"/>
        <charset val="204"/>
      </rPr>
      <t>ДГХ</t>
    </r>
    <r>
      <rPr>
        <sz val="16"/>
        <rFont val="Times New Roman"/>
        <family val="1"/>
        <charset val="204"/>
      </rPr>
      <t xml:space="preserve">:  В 2019 году запланирован ремонт дорог общей площадью 133,78  тыс.кв.м.     
Заключены муниципальные контракты на ремонт автомобильных дорог на сумму 207 222,57 тыс.руб., из них средства окружного бюджета 186 500,31 тыс.руб, средства городского бюджета 20 722,26 тыс.руб. Расходы запланированы на 3, 4 кварталы 2019 года.
</t>
    </r>
    <r>
      <rPr>
        <u/>
        <sz val="16"/>
        <rFont val="Times New Roman"/>
        <family val="1"/>
        <charset val="204"/>
      </rPr>
      <t>ДАиГ</t>
    </r>
    <r>
      <rPr>
        <sz val="16"/>
        <rFont val="Times New Roman"/>
        <family val="1"/>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Планируемый срок размещения извещения о проведении закупки на строительство объекта - май 2019 года. Срок выполнения работ - 2021 год. 
2. "Улица Маяковского от ул.30 лет Победы до ул.Университетская". Извещение на выполнение работ по завершению строительства объекта было размещено 13.11.2018 года. Однако закупка отменена 25.12.2018 на основании жалобы, поданной в ФАС ХМАО-Югры. Повторное размещение закупки на завершение строительства объекта состоялось в марте 2019г. Электронный аукцион был признан несостоявшимся по причине отсутствия  заявок на участие. Очередное размещение закупки запланировано на апрель 2019 года.
 3. "Улица Киртбая от  ул. 1 "З" до ул. 3 "З". Работы  по строительству объекта выполняются в соответствии с  заключенным муниципальным контрактом  № 08/2017 от 25.10.2017 . Цена контракта - 678 069,2 тыс. руб. ( в т. ч. стоимость строительства дороги - 353 727,7  тыс. руб.) Срок выполнения работ - 30.06.2019. Ориентировочный срок ввода объекта-июль 2019 г. Готовность объекта в целом -81,1 %, по дороге - 69,0 % 
</t>
    </r>
    <r>
      <rPr>
        <u/>
        <sz val="16"/>
        <rFont val="Times New Roman"/>
        <family val="1"/>
        <charset val="204"/>
      </rPr>
      <t>АГ:</t>
    </r>
    <r>
      <rPr>
        <sz val="16"/>
        <rFont val="Times New Roman"/>
        <family val="1"/>
        <charset val="204"/>
      </rPr>
      <t xml:space="preserve"> На 01.04.2019 соглашение между Департаментом дорожного хозяйства и транспорта ХМАО-Югры и Администрацией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не заключено.
</t>
    </r>
    <r>
      <rPr>
        <u/>
        <sz val="16"/>
        <color rgb="FFFF0000"/>
        <rFont val="Times New Roman"/>
        <family val="2"/>
        <charset val="204"/>
      </rPr>
      <t/>
    </r>
  </si>
  <si>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Сургуте. Заключение договоров и выполнение работ планируется во 2 квартале 2019 года. Оплата расходов будет произведена после проведения всех этапов обработки (план 3 квартал 2019 года).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</si>
  <si>
    <t>Размещение закупок на приобретение жилых помещений для участников программы запланировано на апрель-май 2019 года. Произведена оплата за счет средст местного бюджета по муниципальному контракту №166/2018 от 21.12.2018 на приобретение жилых помещений. Направлена заявка в отраслевой департамент ХМАО-Югры на  предоставление субсидии из бюджета автономного округа. Оплата будет произведена в следующем отчетном периоде.</t>
  </si>
  <si>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К75-К73-К72-К71-К70-К69-К68-до К20. Участок К34-К33-К29-К25-К20-К19-К18-К17-К13-К7";
- "Сети водоснабжения. Участок от ВВ-33 по Нефтеюганскому шоссе до вторых фланцевых соединений перед узлами учета №1, 2 в тепловом пункте по ул. Монтажная";
- "Котельная № 1 пос.Юность. Капитальный ремонт оборудования котельной";
- "Реконструкция котельной в пос. Лунный. Капитальный ремонт оборудования котельной".</t>
    </r>
    <r>
      <rPr>
        <sz val="16"/>
        <color rgb="FFFF0000"/>
        <rFont val="Times New Roman"/>
        <family val="2"/>
        <charset val="204"/>
      </rPr>
      <t xml:space="preserve">
</t>
    </r>
    <r>
      <rPr>
        <sz val="16"/>
        <rFont val="Times New Roman"/>
        <family val="1"/>
        <charset val="204"/>
      </rPr>
      <t>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По результатам поступившей заявки 13.02.2019 от АО "Сжиженный газ Север" на 2019 год заключено соглашение от 21.03.2019 № 2  на сумму 7 536,2 тыс.руб., также зарегистрированы бюджетные обязательства на погашение кредиторской задолженности за 2018 год в сумме 74,8 тыс.руб.</t>
    </r>
    <r>
      <rPr>
        <sz val="16"/>
        <color rgb="FFFF0000"/>
        <rFont val="Times New Roman"/>
        <family val="2"/>
        <charset val="204"/>
      </rPr>
      <t xml:space="preserve">
</t>
    </r>
    <r>
      <rPr>
        <sz val="16"/>
        <rFont val="Times New Roman"/>
        <family val="1"/>
        <charset val="204"/>
      </rPr>
      <t>2) УБУиО: расходы на оплату труда для осуществления переданного государственного полномочия.</t>
    </r>
    <r>
      <rPr>
        <sz val="16"/>
        <color rgb="FFFF0000"/>
        <rFont val="Times New Roman"/>
        <family val="2"/>
        <charset val="204"/>
      </rPr>
      <t xml:space="preserve">
</t>
    </r>
    <r>
      <rPr>
        <sz val="16"/>
        <rFont val="Times New Roman"/>
        <family val="1"/>
        <charset val="204"/>
      </rPr>
      <t>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rFont val="Times New Roman"/>
        <family val="1"/>
        <charset val="204"/>
      </rPr>
      <t>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t>
    </r>
    <r>
      <rPr>
        <sz val="16"/>
        <color rgb="FFFF0000"/>
        <rFont val="Times New Roman"/>
        <family val="2"/>
        <charset val="204"/>
      </rPr>
      <t xml:space="preserve">
</t>
    </r>
    <r>
      <rPr>
        <sz val="16"/>
        <rFont val="Times New Roman"/>
        <family val="1"/>
        <charset val="204"/>
      </rPr>
      <t>4. "Формирование комфортной городской среды" предусмотрено:
1) ДГХ: благоустройство дворовых территорий многоквартирных домов в г. Сургуте по 6 адресам. Планируемая площадь выполнения работ 11 846,9 м2.
Расходы запланированы на 3 квартал 2019 года.</t>
    </r>
    <r>
      <rPr>
        <sz val="16"/>
        <color rgb="FFFF0000"/>
        <rFont val="Times New Roman"/>
        <family val="2"/>
        <charset val="204"/>
      </rPr>
      <t xml:space="preserve">
</t>
    </r>
    <r>
      <rPr>
        <sz val="16"/>
        <rFont val="Times New Roman"/>
        <family val="1"/>
        <charset val="204"/>
      </rPr>
      <t xml:space="preserve">2) УЛПХиЭБ: планируется "Благоустройство в районе СурГУ в г. Сургуте". </t>
    </r>
    <r>
      <rPr>
        <sz val="16"/>
        <color rgb="FFFF0000"/>
        <rFont val="Times New Roman"/>
        <family val="2"/>
        <charset val="204"/>
      </rPr>
      <t xml:space="preserve">
</t>
    </r>
    <r>
      <rPr>
        <sz val="16"/>
        <rFont val="Times New Roman"/>
        <family val="1"/>
        <charset val="204"/>
      </rPr>
      <t>3) ДАиГ:  строительство объекта "Пешеходный мост в сквере "Старожилов" в г.Сургуте". В целях проведения корректировки сметной документации заключен договор №07П/2019 от 25.02.2019. Завершение корректировки - апрель 2019 года. Закупка на выполнение работ по строительству объекта будет размещена после выполнения корректировки сметной документации</t>
    </r>
    <r>
      <rPr>
        <sz val="16"/>
        <color rgb="FFFF0000"/>
        <rFont val="Times New Roman"/>
        <family val="2"/>
        <charset val="204"/>
      </rPr>
      <t xml:space="preserve">
                                                                                                            </t>
    </r>
  </si>
  <si>
    <r>
      <rPr>
        <u/>
        <sz val="16"/>
        <rFont val="Times New Roman"/>
        <family val="1"/>
        <charset val="204"/>
      </rPr>
      <t>АГ:</t>
    </r>
    <r>
      <rPr>
        <sz val="16"/>
        <rFont val="Times New Roman"/>
        <family val="1"/>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письмами КУ ХМАО-Югры "Сургутский центр занятости населения" от 21.01.2019 № 17/11-Исх-199, от 21.03.2019 №17/11-Исх-1329,  от 29.03.2019 №17/11-Исх-1499  в реализации мероприятий государственной программы участвуют 17 образовательных учреждений, подведомственных департаменту образования.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sz val="16"/>
        <color rgb="FFFF0000"/>
        <rFont val="Times New Roman"/>
        <family val="2"/>
        <charset val="204"/>
      </rPr>
      <t xml:space="preserve">
</t>
    </r>
    <r>
      <rPr>
        <u/>
        <sz val="16"/>
        <rFont val="Times New Roman"/>
        <family val="1"/>
        <charset val="204"/>
      </rPr>
      <t>АГ (ДК)</t>
    </r>
    <r>
      <rPr>
        <sz val="16"/>
        <rFont val="Times New Roman"/>
        <family val="1"/>
        <charset val="204"/>
      </rPr>
      <t xml:space="preserve">: В соответствии с письмами КУ ХМАО-Югры "Сургутский центр занятости населения" от 21.01.2019  № 17/11-Исх-199, от 21.03.2019 №17/11-Исх-1329,  от 29.03.2019 №17/11-Исх-1499  в реализации мероприятий государственной программы участвуют 3 спортивных учреждения и 1 учреждение культуры, подведомственные Администрации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учреждения.
</t>
    </r>
    <r>
      <rPr>
        <u/>
        <sz val="16"/>
        <color rgb="FFFF0000"/>
        <rFont val="Times New Roman"/>
        <family val="2"/>
        <charset val="204"/>
      </rPr>
      <t/>
    </r>
  </si>
  <si>
    <t xml:space="preserve">   На 01.04.2019 участниками мероприятия числится 52 молодые семьи. Соглашение между Департаментом строительства ХМАО - Югры и Администрацией города о предоставлении в 2019 году субсидии из бюджета Ханты-Мансийского автономного округа - Югры бюджету муниципального образования ХМАО-Югры город Сургут на софинансирование расходных обязательств муниципального образования ХМАО-Югры город Сургут на предоставление социальных выплат молодым семьям на стадии заключения. Согласно выписке из Приказа Департамента строительства ХМАО-Югры от 20.12.2018 № 401-п, в список молодых семей-претендентов на получение социальных выплат в 2019 году включено 4 семьи. 
По состоянию на 01.04.2019:
- 1 молодой семье выдано свидетельство о праве на получение социальной выплаты;
- в отношении 3 молодых семей проводится работа по подтверждению права на получение социальной выплатыдля принятия решения о выдаче Свидетельств.
</t>
  </si>
  <si>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2019 года.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Согласно плану графику средства планируется направить на расходы по приобретению мебели, оборудования и программного обеспечения во 2 квартале 2019 года.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запланирован на апрель - май 2019 года в связи с необходимостью приведения порядков предоставления субсидий субъектам малого и среднего предпринимательства в соответствие с приказом Департамента экономического развития ХМАО - Югры от 27.03.2019 № 62.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 
</t>
    </r>
    <r>
      <rPr>
        <u/>
        <sz val="16"/>
        <rFont val="Times New Roman"/>
        <family val="1"/>
        <charset val="204"/>
      </rPr>
      <t>ДГХ:</t>
    </r>
    <r>
      <rPr>
        <sz val="16"/>
        <rFont val="Times New Roman"/>
        <family val="1"/>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В соотвествии с планом закупок планируемый срок начала осуществления закупки - май 2019, срок окончания исполнения контракта - декабрь 2019.
</t>
    </r>
  </si>
  <si>
    <r>
      <rPr>
        <sz val="16"/>
        <rFont val="Times New Roman"/>
        <family val="1"/>
        <charset val="204"/>
      </rPr>
      <t xml:space="preserve">АГ(ДК):  Соглашение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Бюджетные ассигнования будут использованы до конца  2019 года.               </t>
    </r>
    <r>
      <rPr>
        <sz val="16"/>
        <color rgb="FFFF0000"/>
        <rFont val="Times New Roman"/>
        <family val="2"/>
        <charset val="204"/>
      </rPr>
      <t xml:space="preserve">          </t>
    </r>
  </si>
  <si>
    <r>
      <rPr>
        <u/>
        <sz val="16"/>
        <rFont val="Times New Roman"/>
        <family val="1"/>
        <charset val="204"/>
      </rPr>
      <t>ДАиГ:</t>
    </r>
    <r>
      <rPr>
        <sz val="16"/>
        <rFont val="Times New Roman"/>
        <family val="1"/>
        <charset val="204"/>
      </rPr>
      <t xml:space="preserve"> Размещение муниципальной закупки на приобретение жилого помещения для участника программы запланировано на апрель 2019 года.</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01.04.2019 на основании приказа Департамента строительства от 18.01.2019 № 5-п в список получателей субсидии включено 22 льготополучателя. С учетом доведенных лимитов федерального бюджета в 2019 году планируется предоставить субсидию всем льготополучателям, включенным в список, подтвердившим право на обеспечение жильем за счет средств федерального бюджета.
     По состоянию на 01.04.2019: 
     - 14 гражданам выданы гарантийные письма на получение субсидии; 
     - в отношении 4 граждан проводится работа по подтверждению права на получение субсидии; 
     - 3 гражданам отказано в предоставлении субсидии в связи с утратой права на обеспечение жильем за счет средств федерального бюджета;
     - 1 гражданин не предоставил документы для принятия решения о выдаче гарантийного письма.  
       По состоянию на 01.01.2019 в списке участников Великой Отечественной войны, имеющих право на обеспечение жильём за счет средств федерального бюджета, состоит 1 ветеран. Согласно доведенных плановых лимитов, планируется предоставить ветерану, состоящему на учете, единовременную денежную выплату согласно выбранной форме обеспечения.</t>
    </r>
    <r>
      <rPr>
        <sz val="16"/>
        <color rgb="FFFF0000"/>
        <rFont val="Times New Roman"/>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</si>
</sst>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quot;$&quot;#,##0_);\(&quot;$&quot;#,##0\)"/>
    <numFmt numFmtId="167" formatCode="&quot;р.&quot;#,##0_);\(&quot;р.&quot;#,##0\)"/>
  </numFmts>
  <fonts count="44"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20"/>
      <name val="Times New Roman"/>
      <family val="2"/>
      <charset val="204"/>
    </font>
    <font>
      <sz val="18"/>
      <name val="Times New Roman"/>
      <family val="2"/>
      <charset val="204"/>
    </font>
    <font>
      <b/>
      <sz val="20"/>
      <color rgb="FFFF0000"/>
      <name val="Times New Roman"/>
      <family val="2"/>
      <charset val="204"/>
    </font>
    <font>
      <sz val="20"/>
      <color rgb="FFFF0000"/>
      <name val="Times New Roman"/>
      <family val="2"/>
      <charset val="204"/>
    </font>
    <font>
      <sz val="24"/>
      <color rgb="FFFF0000"/>
      <name val="Times New Roman"/>
      <family val="2"/>
      <charset val="204"/>
    </font>
    <font>
      <b/>
      <i/>
      <sz val="20"/>
      <color rgb="FFFF0000"/>
      <name val="Times New Roman"/>
      <family val="2"/>
      <charset val="204"/>
    </font>
    <font>
      <sz val="16"/>
      <color rgb="FFFF0000"/>
      <name val="Times New Roman"/>
      <family val="2"/>
      <charset val="204"/>
    </font>
    <font>
      <u/>
      <sz val="16"/>
      <color rgb="FFFF0000"/>
      <name val="Times New Roman"/>
      <family val="2"/>
      <charset val="204"/>
    </font>
    <font>
      <i/>
      <sz val="20"/>
      <color rgb="FFFF0000"/>
      <name val="Times New Roman"/>
      <family val="2"/>
      <charset val="204"/>
    </font>
    <font>
      <b/>
      <sz val="16"/>
      <color rgb="FFFF0000"/>
      <name val="Times New Roman"/>
      <family val="2"/>
      <charset val="204"/>
    </font>
    <font>
      <b/>
      <i/>
      <sz val="16"/>
      <color rgb="FFFF0000"/>
      <name val="Times New Roman"/>
      <family val="2"/>
      <charset val="204"/>
    </font>
    <font>
      <i/>
      <sz val="18"/>
      <color rgb="FFFF0000"/>
      <name val="Times New Roman"/>
      <family val="2"/>
      <charset val="204"/>
    </font>
    <font>
      <sz val="18"/>
      <color rgb="FFFF0000"/>
      <name val="Times New Roman"/>
      <family val="2"/>
      <charset val="204"/>
    </font>
    <font>
      <b/>
      <i/>
      <sz val="18"/>
      <color rgb="FFFF0000"/>
      <name val="Times New Roman"/>
      <family val="2"/>
      <charset val="204"/>
    </font>
    <font>
      <i/>
      <sz val="16"/>
      <color rgb="FFFF0000"/>
      <name val="Times New Roman"/>
      <family val="2"/>
      <charset val="204"/>
    </font>
    <font>
      <b/>
      <sz val="18"/>
      <color rgb="FFFF0000"/>
      <name val="Times New Roman"/>
      <family val="2"/>
      <charset val="204"/>
    </font>
    <font>
      <sz val="16"/>
      <name val="Times New Roman"/>
      <family val="2"/>
      <charset val="204"/>
    </font>
    <font>
      <u/>
      <sz val="18"/>
      <name val="Times New Roman"/>
      <family val="2"/>
      <charset val="204"/>
    </font>
    <font>
      <sz val="16"/>
      <name val="Times New Roman"/>
      <family val="1"/>
      <charset val="204"/>
    </font>
    <font>
      <sz val="16"/>
      <color rgb="FFFF0000"/>
      <name val="Times New Roman"/>
      <family val="1"/>
      <charset val="204"/>
    </font>
    <font>
      <u/>
      <sz val="16"/>
      <name val="Times New Roman"/>
      <family val="1"/>
      <charset val="204"/>
    </font>
    <font>
      <i/>
      <sz val="16"/>
      <name val="Times New Roman"/>
      <family val="2"/>
      <charset val="204"/>
    </font>
    <font>
      <i/>
      <sz val="20"/>
      <name val="Times New Roman"/>
      <family val="2"/>
      <charset val="204"/>
    </font>
    <font>
      <sz val="24"/>
      <name val="Times New Roman"/>
      <family val="2"/>
      <charset val="204"/>
    </font>
    <font>
      <sz val="12"/>
      <color rgb="FFFF0000"/>
      <name val="Times New Roman"/>
      <family val="2"/>
      <charset val="204"/>
    </font>
    <font>
      <b/>
      <sz val="20"/>
      <name val="Times New Roman"/>
      <family val="2"/>
      <charset val="204"/>
    </font>
    <font>
      <i/>
      <sz val="18"/>
      <name val="Times New Roman"/>
      <family val="2"/>
      <charset val="204"/>
    </font>
    <font>
      <b/>
      <i/>
      <sz val="16"/>
      <name val="Times New Roman"/>
      <family val="2"/>
      <charset val="204"/>
    </font>
    <font>
      <b/>
      <i/>
      <sz val="20"/>
      <name val="Times New Roman"/>
      <family val="2"/>
      <charset val="204"/>
    </font>
    <font>
      <b/>
      <sz val="16"/>
      <name val="Times New Roman"/>
      <family val="2"/>
      <charset val="204"/>
    </font>
    <font>
      <u/>
      <sz val="16"/>
      <name val="Times New Roman"/>
      <family val="2"/>
      <charset val="204"/>
    </font>
    <font>
      <b/>
      <sz val="20"/>
      <color theme="0"/>
      <name val="Times New Roman"/>
      <family val="2"/>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7">
    <xf numFmtId="0" fontId="0" fillId="0" borderId="0" xfId="0"/>
    <xf numFmtId="4" fontId="14" fillId="0" borderId="0" xfId="0" applyNumberFormat="1" applyFont="1" applyFill="1" applyAlignment="1">
      <alignment horizontal="left" vertical="top" wrapText="1"/>
    </xf>
    <xf numFmtId="0" fontId="14" fillId="0" borderId="0" xfId="0" applyFont="1" applyFill="1" applyAlignment="1">
      <alignment horizontal="left" vertical="top" wrapText="1"/>
    </xf>
    <xf numFmtId="0" fontId="15" fillId="0" borderId="0" xfId="0" applyFont="1" applyFill="1" applyAlignment="1">
      <alignment horizontal="left" vertical="top" wrapText="1"/>
    </xf>
    <xf numFmtId="0" fontId="15" fillId="2" borderId="0" xfId="0" applyFont="1" applyFill="1" applyAlignment="1">
      <alignment horizontal="left" vertical="top" wrapText="1"/>
    </xf>
    <xf numFmtId="0" fontId="14" fillId="0" borderId="1" xfId="0" applyFont="1" applyFill="1" applyBorder="1" applyAlignment="1" applyProtection="1">
      <alignment horizontal="justify" vertical="top" wrapText="1"/>
      <protection locked="0"/>
    </xf>
    <xf numFmtId="0" fontId="24" fillId="0" borderId="0" xfId="0" applyFont="1" applyFill="1" applyAlignment="1">
      <alignment horizontal="left" vertical="top" wrapText="1"/>
    </xf>
    <xf numFmtId="0" fontId="24" fillId="2" borderId="0" xfId="0" applyFont="1" applyFill="1" applyAlignment="1">
      <alignment horizontal="left" vertical="top" wrapText="1"/>
    </xf>
    <xf numFmtId="49" fontId="20" fillId="2" borderId="1" xfId="0" applyNumberFormat="1" applyFont="1" applyFill="1" applyBorder="1" applyAlignment="1" applyProtection="1">
      <alignment horizontal="justify" vertical="top" wrapText="1"/>
      <protection locked="0"/>
    </xf>
    <xf numFmtId="49" fontId="26" fillId="2" borderId="1" xfId="0" applyNumberFormat="1" applyFont="1" applyFill="1" applyBorder="1" applyAlignment="1" applyProtection="1">
      <alignment horizontal="justify" vertical="top" wrapText="1"/>
      <protection locked="0"/>
    </xf>
    <xf numFmtId="0" fontId="26" fillId="2" borderId="1" xfId="0" applyFont="1" applyFill="1" applyBorder="1" applyAlignment="1">
      <alignment horizontal="justify" vertical="top" wrapText="1"/>
    </xf>
    <xf numFmtId="0" fontId="15" fillId="0" borderId="4" xfId="0" applyFont="1" applyFill="1" applyBorder="1" applyAlignment="1" applyProtection="1">
      <alignment horizontal="justify" vertical="top" wrapText="1"/>
      <protection locked="0"/>
    </xf>
    <xf numFmtId="2" fontId="13" fillId="0" borderId="1" xfId="0" applyNumberFormat="1" applyFont="1" applyFill="1" applyBorder="1" applyAlignment="1" applyProtection="1">
      <alignment horizontal="center" vertical="top" wrapText="1"/>
      <protection locked="0"/>
    </xf>
    <xf numFmtId="9" fontId="13" fillId="0" borderId="1" xfId="0" applyNumberFormat="1" applyFont="1" applyFill="1" applyBorder="1" applyAlignment="1" applyProtection="1">
      <alignment horizontal="center" vertical="top" wrapText="1"/>
      <protection locked="0"/>
    </xf>
    <xf numFmtId="4" fontId="13" fillId="2" borderId="1" xfId="0" applyNumberFormat="1" applyFont="1" applyFill="1" applyBorder="1" applyAlignment="1" applyProtection="1">
      <alignment horizontal="center" vertical="top" wrapText="1"/>
      <protection locked="0"/>
    </xf>
    <xf numFmtId="0" fontId="34" fillId="0" borderId="0" xfId="0" applyFont="1" applyFill="1" applyAlignment="1">
      <alignment horizontal="left"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justify" vertical="top" wrapText="1"/>
    </xf>
    <xf numFmtId="4" fontId="15" fillId="0" borderId="0" xfId="0" applyNumberFormat="1" applyFont="1" applyFill="1" applyBorder="1" applyAlignment="1">
      <alignment vertical="top" wrapText="1"/>
    </xf>
    <xf numFmtId="2" fontId="15" fillId="0" borderId="0" xfId="0" applyNumberFormat="1" applyFont="1" applyFill="1" applyBorder="1" applyAlignment="1">
      <alignment vertical="top" wrapText="1"/>
    </xf>
    <xf numFmtId="9" fontId="15" fillId="0" borderId="0" xfId="0" applyNumberFormat="1" applyFont="1" applyFill="1" applyBorder="1" applyAlignment="1">
      <alignment vertical="top" wrapText="1"/>
    </xf>
    <xf numFmtId="4" fontId="15" fillId="2" borderId="0" xfId="0" applyNumberFormat="1" applyFont="1" applyFill="1" applyBorder="1" applyAlignment="1">
      <alignment vertical="top" wrapText="1"/>
    </xf>
    <xf numFmtId="0" fontId="16" fillId="0" borderId="0" xfId="0" applyFont="1" applyFill="1" applyAlignment="1">
      <alignment horizontal="justify" vertical="top" wrapText="1"/>
    </xf>
    <xf numFmtId="0" fontId="15" fillId="0" borderId="0" xfId="0" applyFont="1" applyFill="1" applyAlignment="1">
      <alignment vertical="top" wrapText="1"/>
    </xf>
    <xf numFmtId="0" fontId="15" fillId="0" borderId="0" xfId="0" applyFont="1" applyFill="1" applyBorder="1" applyAlignment="1" applyProtection="1">
      <alignment horizontal="center" vertical="top" wrapText="1"/>
      <protection locked="0"/>
    </xf>
    <xf numFmtId="4" fontId="15" fillId="0" borderId="0" xfId="0" applyNumberFormat="1" applyFont="1" applyFill="1" applyBorder="1" applyAlignment="1" applyProtection="1">
      <alignment horizontal="justify" vertical="top" wrapText="1"/>
      <protection locked="0"/>
    </xf>
    <xf numFmtId="4" fontId="15" fillId="0" borderId="0" xfId="0" applyNumberFormat="1" applyFont="1" applyFill="1" applyBorder="1" applyAlignment="1" applyProtection="1">
      <alignment horizontal="center" vertical="top" wrapText="1"/>
      <protection locked="0"/>
    </xf>
    <xf numFmtId="4" fontId="15" fillId="2" borderId="0" xfId="0" applyNumberFormat="1" applyFont="1" applyFill="1" applyBorder="1" applyAlignment="1" applyProtection="1">
      <alignment horizontal="center" vertical="top" wrapText="1"/>
      <protection locked="0"/>
    </xf>
    <xf numFmtId="9" fontId="15" fillId="0" borderId="0" xfId="0" applyNumberFormat="1" applyFont="1" applyFill="1" applyBorder="1" applyAlignment="1" applyProtection="1">
      <alignment horizontal="right" vertical="top" wrapText="1"/>
      <protection locked="0"/>
    </xf>
    <xf numFmtId="1" fontId="15" fillId="0" borderId="0" xfId="0" applyNumberFormat="1" applyFont="1" applyFill="1" applyBorder="1" applyAlignment="1" applyProtection="1">
      <alignment horizontal="right" vertical="top" wrapText="1"/>
      <protection locked="0"/>
    </xf>
    <xf numFmtId="4" fontId="12" fillId="0" borderId="0" xfId="0" applyNumberFormat="1" applyFont="1" applyFill="1" applyBorder="1" applyAlignment="1" applyProtection="1">
      <alignment horizontal="right" vertical="top" wrapText="1"/>
      <protection locked="0"/>
    </xf>
    <xf numFmtId="0" fontId="15" fillId="0" borderId="0" xfId="0" applyFont="1" applyFill="1" applyBorder="1" applyAlignment="1">
      <alignment horizontal="left" vertical="top" wrapText="1"/>
    </xf>
    <xf numFmtId="0" fontId="15" fillId="0" borderId="0" xfId="0" applyFont="1" applyFill="1" applyBorder="1" applyAlignment="1">
      <alignment vertical="top" wrapText="1"/>
    </xf>
    <xf numFmtId="0" fontId="34" fillId="0" borderId="1" xfId="0" applyFont="1" applyFill="1" applyBorder="1" applyAlignment="1" applyProtection="1">
      <alignment horizontal="center" vertical="top" wrapText="1"/>
      <protection locked="0"/>
    </xf>
    <xf numFmtId="0" fontId="33" fillId="0" borderId="1" xfId="0" applyFont="1" applyFill="1" applyBorder="1" applyAlignment="1" applyProtection="1">
      <alignment horizontal="center" vertical="top" wrapText="1"/>
      <protection locked="0"/>
    </xf>
    <xf numFmtId="3" fontId="34" fillId="0" borderId="1" xfId="0" applyNumberFormat="1" applyFont="1" applyFill="1" applyBorder="1" applyAlignment="1" applyProtection="1">
      <alignment horizontal="center" vertical="top" wrapText="1"/>
      <protection locked="0"/>
    </xf>
    <xf numFmtId="1" fontId="34" fillId="0" borderId="1" xfId="0" applyNumberFormat="1" applyFont="1" applyFill="1" applyBorder="1" applyAlignment="1" applyProtection="1">
      <alignment horizontal="center" vertical="top" wrapText="1"/>
      <protection locked="0"/>
    </xf>
    <xf numFmtId="3" fontId="34" fillId="2" borderId="1" xfId="0" applyNumberFormat="1" applyFont="1" applyFill="1" applyBorder="1" applyAlignment="1" applyProtection="1">
      <alignment horizontal="center" vertical="top" wrapText="1"/>
      <protection locked="0"/>
    </xf>
    <xf numFmtId="4" fontId="34" fillId="0" borderId="0" xfId="0" applyNumberFormat="1" applyFont="1" applyFill="1" applyAlignment="1">
      <alignment horizontal="left" vertical="top" wrapText="1"/>
    </xf>
    <xf numFmtId="4" fontId="20" fillId="0" borderId="0" xfId="0" applyNumberFormat="1" applyFont="1" applyFill="1" applyAlignment="1">
      <alignment horizontal="left" vertical="top" wrapText="1"/>
    </xf>
    <xf numFmtId="4" fontId="14" fillId="0" borderId="1" xfId="0" applyNumberFormat="1" applyFont="1" applyFill="1" applyBorder="1" applyAlignment="1" applyProtection="1">
      <alignment horizontal="center" vertical="top" wrapText="1"/>
      <protection locked="0"/>
    </xf>
    <xf numFmtId="10" fontId="14" fillId="0" borderId="1" xfId="0" applyNumberFormat="1" applyFont="1" applyFill="1" applyBorder="1" applyAlignment="1" applyProtection="1">
      <alignment horizontal="center" vertical="top" wrapText="1"/>
      <protection locked="0"/>
    </xf>
    <xf numFmtId="4" fontId="15" fillId="2" borderId="1" xfId="0" applyNumberFormat="1" applyFont="1" applyFill="1" applyBorder="1" applyAlignment="1" applyProtection="1">
      <alignment horizontal="center" vertical="top" wrapText="1"/>
      <protection locked="0"/>
    </xf>
    <xf numFmtId="10" fontId="15" fillId="2" borderId="1" xfId="0" applyNumberFormat="1" applyFont="1" applyFill="1" applyBorder="1" applyAlignment="1" applyProtection="1">
      <alignment horizontal="center" vertical="top" wrapText="1"/>
      <protection locked="0"/>
    </xf>
    <xf numFmtId="4" fontId="14" fillId="2" borderId="1" xfId="0" applyNumberFormat="1" applyFont="1" applyFill="1" applyBorder="1" applyAlignment="1" applyProtection="1">
      <alignment horizontal="center" vertical="top" wrapText="1"/>
      <protection locked="0"/>
    </xf>
    <xf numFmtId="0" fontId="15" fillId="2" borderId="0" xfId="0" applyFont="1" applyFill="1" applyAlignment="1">
      <alignment vertical="top" wrapText="1"/>
    </xf>
    <xf numFmtId="4" fontId="15" fillId="0" borderId="1" xfId="0" applyNumberFormat="1" applyFont="1" applyFill="1" applyBorder="1" applyAlignment="1" applyProtection="1">
      <alignment horizontal="center" vertical="top" wrapText="1"/>
      <protection locked="0"/>
    </xf>
    <xf numFmtId="10" fontId="15" fillId="0" borderId="1" xfId="0" applyNumberFormat="1" applyFont="1" applyFill="1" applyBorder="1" applyAlignment="1" applyProtection="1">
      <alignment horizontal="center" vertical="top" wrapText="1"/>
      <protection locked="0"/>
    </xf>
    <xf numFmtId="4" fontId="20" fillId="2" borderId="1" xfId="0" applyNumberFormat="1" applyFont="1" applyFill="1" applyBorder="1" applyAlignment="1" applyProtection="1">
      <alignment horizontal="center" vertical="top" wrapText="1"/>
      <protection locked="0"/>
    </xf>
    <xf numFmtId="10" fontId="14" fillId="2" borderId="1" xfId="0" applyNumberFormat="1" applyFont="1" applyFill="1" applyBorder="1" applyAlignment="1" applyProtection="1">
      <alignment horizontal="center" vertical="top" wrapText="1"/>
      <protection locked="0"/>
    </xf>
    <xf numFmtId="0" fontId="20" fillId="0" borderId="0" xfId="0" applyFont="1" applyFill="1" applyAlignment="1">
      <alignment horizontal="left" vertical="top" wrapText="1"/>
    </xf>
    <xf numFmtId="0" fontId="23" fillId="0" borderId="0" xfId="0" applyFont="1" applyFill="1" applyAlignment="1">
      <alignment horizontal="left" vertical="top" wrapText="1"/>
    </xf>
    <xf numFmtId="0" fontId="23" fillId="2" borderId="0" xfId="0" applyFont="1" applyFill="1" applyAlignment="1">
      <alignment horizontal="left" vertical="top" wrapText="1"/>
    </xf>
    <xf numFmtId="0" fontId="25" fillId="2" borderId="0" xfId="0" applyFont="1" applyFill="1" applyAlignment="1">
      <alignment horizontal="left" vertical="top" wrapText="1"/>
    </xf>
    <xf numFmtId="9" fontId="15" fillId="2" borderId="1" xfId="0" applyNumberFormat="1" applyFont="1" applyFill="1" applyBorder="1" applyAlignment="1" applyProtection="1">
      <alignment horizontal="center" vertical="top" wrapText="1"/>
      <protection locked="0"/>
    </xf>
    <xf numFmtId="0" fontId="23" fillId="3" borderId="0" xfId="0" applyFont="1" applyFill="1" applyAlignment="1">
      <alignment horizontal="left" vertical="top" wrapText="1"/>
    </xf>
    <xf numFmtId="0" fontId="27" fillId="3" borderId="0" xfId="0" applyFont="1" applyFill="1" applyAlignment="1">
      <alignment horizontal="left" vertical="top" wrapText="1"/>
    </xf>
    <xf numFmtId="0" fontId="25" fillId="0" borderId="0" xfId="0" applyFont="1" applyFill="1" applyAlignment="1">
      <alignment horizontal="left" vertical="top" wrapText="1"/>
    </xf>
    <xf numFmtId="0" fontId="17" fillId="0" borderId="0" xfId="0" applyFont="1" applyFill="1" applyAlignment="1">
      <alignment horizontal="left" vertical="top" wrapText="1"/>
    </xf>
    <xf numFmtId="0" fontId="20" fillId="3" borderId="0" xfId="0" applyFont="1" applyFill="1" applyAlignment="1">
      <alignment horizontal="left" vertical="top" wrapText="1"/>
    </xf>
    <xf numFmtId="4" fontId="14" fillId="2" borderId="1" xfId="0" applyNumberFormat="1" applyFont="1" applyFill="1" applyBorder="1" applyAlignment="1" applyProtection="1">
      <alignment horizontal="left" vertical="top" wrapText="1"/>
      <protection locked="0"/>
    </xf>
    <xf numFmtId="4" fontId="20" fillId="4" borderId="0" xfId="0" applyNumberFormat="1" applyFont="1" applyFill="1" applyAlignment="1">
      <alignment horizontal="left" vertical="top" wrapText="1"/>
    </xf>
    <xf numFmtId="0" fontId="20" fillId="4" borderId="0" xfId="0" applyFont="1" applyFill="1" applyAlignment="1">
      <alignment horizontal="left" vertical="top" wrapText="1"/>
    </xf>
    <xf numFmtId="4" fontId="14" fillId="0" borderId="1" xfId="0" applyNumberFormat="1" applyFont="1" applyFill="1" applyBorder="1" applyAlignment="1" applyProtection="1">
      <alignment horizontal="left" vertical="top" wrapText="1"/>
      <protection locked="0"/>
    </xf>
    <xf numFmtId="10" fontId="14" fillId="0" borderId="1" xfId="0" applyNumberFormat="1" applyFont="1" applyFill="1" applyBorder="1" applyAlignment="1" applyProtection="1">
      <alignment horizontal="left" vertical="top" wrapText="1"/>
      <protection locked="0"/>
    </xf>
    <xf numFmtId="4" fontId="15" fillId="0" borderId="1" xfId="0" applyNumberFormat="1" applyFont="1" applyFill="1" applyBorder="1" applyAlignment="1" applyProtection="1">
      <alignment horizontal="left" vertical="top" wrapText="1"/>
      <protection locked="0"/>
    </xf>
    <xf numFmtId="10" fontId="15" fillId="0" borderId="1" xfId="0" applyNumberFormat="1" applyFont="1" applyFill="1" applyBorder="1" applyAlignment="1" applyProtection="1">
      <alignment horizontal="left" vertical="top" wrapText="1"/>
      <protection locked="0"/>
    </xf>
    <xf numFmtId="4" fontId="15" fillId="2" borderId="1" xfId="0" applyNumberFormat="1" applyFont="1" applyFill="1" applyBorder="1" applyAlignment="1" applyProtection="1">
      <alignment horizontal="left" vertical="top" wrapText="1"/>
      <protection locked="0"/>
    </xf>
    <xf numFmtId="4" fontId="20" fillId="2" borderId="1" xfId="0" applyNumberFormat="1" applyFont="1" applyFill="1" applyBorder="1" applyAlignment="1" applyProtection="1">
      <alignment horizontal="left" vertical="top" wrapText="1"/>
      <protection locked="0"/>
    </xf>
    <xf numFmtId="0" fontId="15" fillId="0" borderId="0" xfId="0" applyFont="1" applyFill="1" applyAlignment="1">
      <alignment horizontal="center" vertical="top" wrapText="1"/>
    </xf>
    <xf numFmtId="0" fontId="15" fillId="0" borderId="0" xfId="0" applyFont="1" applyFill="1" applyAlignment="1">
      <alignment horizontal="justify" vertical="top" wrapText="1"/>
    </xf>
    <xf numFmtId="4" fontId="15" fillId="0" borderId="0" xfId="0" applyNumberFormat="1" applyFont="1" applyFill="1" applyAlignment="1">
      <alignment vertical="top" wrapText="1"/>
    </xf>
    <xf numFmtId="2" fontId="15" fillId="0" borderId="0" xfId="0" applyNumberFormat="1" applyFont="1" applyFill="1" applyAlignment="1">
      <alignment vertical="top" wrapText="1"/>
    </xf>
    <xf numFmtId="9" fontId="15" fillId="0" borderId="0" xfId="0" applyNumberFormat="1" applyFont="1" applyFill="1" applyAlignment="1">
      <alignment vertical="top" wrapText="1"/>
    </xf>
    <xf numFmtId="4" fontId="15" fillId="2" borderId="0" xfId="0" applyNumberFormat="1" applyFont="1" applyFill="1" applyAlignment="1">
      <alignment vertical="top" wrapText="1"/>
    </xf>
    <xf numFmtId="9" fontId="22" fillId="2" borderId="1" xfId="0" applyNumberFormat="1" applyFont="1" applyFill="1" applyBorder="1" applyAlignment="1" applyProtection="1">
      <alignment horizontal="justify" vertical="top" wrapText="1"/>
      <protection locked="0"/>
    </xf>
    <xf numFmtId="9" fontId="28" fillId="0" borderId="1" xfId="0" applyNumberFormat="1"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4" fontId="20" fillId="0" borderId="1" xfId="0" applyNumberFormat="1" applyFont="1" applyFill="1" applyBorder="1" applyAlignment="1" applyProtection="1">
      <alignment horizontal="center" vertical="top" wrapText="1"/>
      <protection locked="0"/>
    </xf>
    <xf numFmtId="10" fontId="20" fillId="0" borderId="1" xfId="0" applyNumberFormat="1" applyFont="1" applyFill="1" applyBorder="1" applyAlignment="1" applyProtection="1">
      <alignment horizontal="center" vertical="top" wrapText="1"/>
      <protection locked="0"/>
    </xf>
    <xf numFmtId="9" fontId="15" fillId="0" borderId="1" xfId="0" applyNumberFormat="1" applyFont="1" applyFill="1" applyBorder="1" applyAlignment="1" applyProtection="1">
      <alignment horizontal="center" vertical="top" wrapText="1"/>
      <protection locked="0"/>
    </xf>
    <xf numFmtId="0" fontId="14" fillId="2"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4" fontId="12" fillId="2" borderId="1" xfId="0" applyNumberFormat="1" applyFont="1" applyFill="1" applyBorder="1" applyAlignment="1" applyProtection="1">
      <alignment horizontal="center" vertical="top" wrapText="1"/>
      <protection locked="0"/>
    </xf>
    <xf numFmtId="4" fontId="12" fillId="0" borderId="1" xfId="0" applyNumberFormat="1" applyFont="1" applyFill="1" applyBorder="1" applyAlignment="1" applyProtection="1">
      <alignment horizontal="center" vertical="top" wrapText="1"/>
      <protection locked="0"/>
    </xf>
    <xf numFmtId="0" fontId="33" fillId="2" borderId="1" xfId="0" applyFont="1" applyFill="1" applyBorder="1" applyAlignment="1" applyProtection="1">
      <alignment horizontal="justify" vertical="top" wrapText="1"/>
      <protection locked="0"/>
    </xf>
    <xf numFmtId="4" fontId="34" fillId="2" borderId="1" xfId="0" applyNumberFormat="1" applyFont="1" applyFill="1" applyBorder="1" applyAlignment="1" applyProtection="1">
      <alignment horizontal="center" vertical="top" wrapText="1"/>
      <protection locked="0"/>
    </xf>
    <xf numFmtId="4" fontId="34" fillId="0" borderId="1" xfId="0" applyNumberFormat="1" applyFont="1" applyFill="1" applyBorder="1" applyAlignment="1" applyProtection="1">
      <alignment horizontal="center" vertical="top" wrapText="1"/>
      <protection locked="0"/>
    </xf>
    <xf numFmtId="0" fontId="28" fillId="2" borderId="1" xfId="0" applyFont="1" applyFill="1" applyBorder="1" applyAlignment="1" applyProtection="1">
      <alignment horizontal="justify" vertical="top" wrapText="1"/>
      <protection locked="0"/>
    </xf>
    <xf numFmtId="4" fontId="37" fillId="0" borderId="1" xfId="0" applyNumberFormat="1" applyFont="1" applyFill="1" applyBorder="1" applyAlignment="1" applyProtection="1">
      <alignment horizontal="center" vertical="top" wrapText="1"/>
      <protection locked="0"/>
    </xf>
    <xf numFmtId="49" fontId="38" fillId="2" borderId="1" xfId="0" applyNumberFormat="1" applyFont="1" applyFill="1" applyBorder="1" applyAlignment="1" applyProtection="1">
      <alignment horizontal="justify" vertical="top" wrapText="1"/>
      <protection locked="0"/>
    </xf>
    <xf numFmtId="0" fontId="38" fillId="2" borderId="1" xfId="0" applyFont="1" applyFill="1" applyBorder="1" applyAlignment="1" applyProtection="1">
      <alignment horizontal="justify" vertical="top" wrapText="1"/>
      <protection locked="0"/>
    </xf>
    <xf numFmtId="49" fontId="33" fillId="2" borderId="1" xfId="0" applyNumberFormat="1" applyFont="1" applyFill="1" applyBorder="1" applyAlignment="1" applyProtection="1">
      <alignment horizontal="justify" vertical="top" wrapText="1"/>
      <protection locked="0"/>
    </xf>
    <xf numFmtId="10" fontId="12" fillId="0" borderId="1" xfId="0" applyNumberFormat="1" applyFont="1" applyFill="1" applyBorder="1" applyAlignment="1" applyProtection="1">
      <alignment horizontal="center" vertical="top" wrapText="1"/>
      <protection locked="0"/>
    </xf>
    <xf numFmtId="10" fontId="34" fillId="0" borderId="1" xfId="0" applyNumberFormat="1" applyFont="1" applyFill="1" applyBorder="1" applyAlignment="1" applyProtection="1">
      <alignment horizontal="center" vertical="top" wrapText="1"/>
      <protection locked="0"/>
    </xf>
    <xf numFmtId="49" fontId="34" fillId="2" borderId="1" xfId="0" applyNumberFormat="1" applyFont="1" applyFill="1" applyBorder="1" applyAlignment="1" applyProtection="1">
      <alignment horizontal="justify" vertical="top" wrapText="1"/>
      <protection locked="0"/>
    </xf>
    <xf numFmtId="9" fontId="12" fillId="2" borderId="1" xfId="0" applyNumberFormat="1" applyFont="1" applyFill="1" applyBorder="1" applyAlignment="1" applyProtection="1">
      <alignment horizontal="center" vertical="top" wrapText="1"/>
      <protection locked="0"/>
    </xf>
    <xf numFmtId="49" fontId="39" fillId="2" borderId="1" xfId="0" applyNumberFormat="1" applyFont="1" applyFill="1" applyBorder="1" applyAlignment="1" applyProtection="1">
      <alignment horizontal="justify" vertical="top" wrapText="1"/>
      <protection locked="0"/>
    </xf>
    <xf numFmtId="0" fontId="39" fillId="2" borderId="1" xfId="0" applyFont="1" applyFill="1" applyBorder="1" applyAlignment="1" applyProtection="1">
      <alignment horizontal="justify" vertical="top" wrapText="1"/>
      <protection locked="0"/>
    </xf>
    <xf numFmtId="4" fontId="40" fillId="2" borderId="1" xfId="0" applyNumberFormat="1" applyFont="1" applyFill="1" applyBorder="1" applyAlignment="1" applyProtection="1">
      <alignment horizontal="center" vertical="top" wrapText="1"/>
      <protection locked="0"/>
    </xf>
    <xf numFmtId="4" fontId="40" fillId="0" borderId="1" xfId="0" applyNumberFormat="1" applyFont="1" applyFill="1" applyBorder="1" applyAlignment="1" applyProtection="1">
      <alignment horizontal="center" vertical="top" wrapText="1"/>
      <protection locked="0"/>
    </xf>
    <xf numFmtId="10" fontId="40" fillId="0" borderId="1" xfId="0" applyNumberFormat="1" applyFont="1" applyFill="1" applyBorder="1" applyAlignment="1" applyProtection="1">
      <alignment horizontal="center" vertical="top" wrapText="1"/>
      <protection locked="0"/>
    </xf>
    <xf numFmtId="49" fontId="37" fillId="2" borderId="1" xfId="0" applyNumberFormat="1" applyFont="1" applyFill="1" applyBorder="1" applyAlignment="1" applyProtection="1">
      <alignment horizontal="justify" vertical="top" wrapText="1"/>
      <protection locked="0"/>
    </xf>
    <xf numFmtId="49" fontId="34" fillId="0" borderId="1" xfId="0" applyNumberFormat="1"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9" fontId="12" fillId="0" borderId="1" xfId="0" applyNumberFormat="1" applyFont="1" applyFill="1" applyBorder="1" applyAlignment="1" applyProtection="1">
      <alignment horizontal="center" vertical="top" wrapText="1"/>
      <protection locked="0"/>
    </xf>
    <xf numFmtId="49" fontId="40" fillId="0" borderId="1" xfId="0" applyNumberFormat="1" applyFont="1" applyFill="1" applyBorder="1" applyAlignment="1" applyProtection="1">
      <alignment horizontal="justify" vertical="top" wrapText="1"/>
      <protection locked="0"/>
    </xf>
    <xf numFmtId="0" fontId="39" fillId="0" borderId="1" xfId="0" applyFont="1" applyFill="1" applyBorder="1" applyAlignment="1" applyProtection="1">
      <alignment horizontal="justify" vertical="top" wrapText="1"/>
      <protection locked="0"/>
    </xf>
    <xf numFmtId="49" fontId="37" fillId="0" borderId="1" xfId="0" applyNumberFormat="1" applyFont="1" applyFill="1" applyBorder="1" applyAlignment="1" applyProtection="1">
      <alignment horizontal="justify" vertical="top" wrapText="1"/>
      <protection locked="0"/>
    </xf>
    <xf numFmtId="0" fontId="37" fillId="0" borderId="4" xfId="0" applyFont="1" applyFill="1" applyBorder="1" applyAlignment="1" applyProtection="1">
      <alignment horizontal="justify" vertical="top" wrapText="1"/>
      <protection locked="0"/>
    </xf>
    <xf numFmtId="0" fontId="41" fillId="0" borderId="1" xfId="0" applyFont="1" applyFill="1" applyBorder="1" applyAlignment="1" applyProtection="1">
      <alignment horizontal="justify" vertical="top" wrapText="1"/>
      <protection locked="0"/>
    </xf>
    <xf numFmtId="4" fontId="37" fillId="2" borderId="1" xfId="0" applyNumberFormat="1" applyFont="1" applyFill="1" applyBorder="1" applyAlignment="1" applyProtection="1">
      <alignment horizontal="center" vertical="top" wrapText="1"/>
      <protection locked="0"/>
    </xf>
    <xf numFmtId="10" fontId="37" fillId="0" borderId="1" xfId="0" applyNumberFormat="1" applyFont="1" applyFill="1" applyBorder="1" applyAlignment="1" applyProtection="1">
      <alignment horizontal="center" vertical="top" wrapText="1"/>
      <protection locked="0"/>
    </xf>
    <xf numFmtId="0" fontId="37" fillId="0"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0" fontId="37" fillId="0" borderId="1" xfId="0" quotePrefix="1" applyFont="1" applyFill="1" applyBorder="1" applyAlignment="1" applyProtection="1">
      <alignment horizontal="justify" vertical="top" wrapText="1"/>
      <protection locked="0"/>
    </xf>
    <xf numFmtId="0" fontId="37" fillId="0" borderId="1" xfId="0" applyFont="1" applyFill="1" applyBorder="1" applyAlignment="1" applyProtection="1">
      <alignment horizontal="left" vertical="top" wrapText="1"/>
      <protection locked="0"/>
    </xf>
    <xf numFmtId="0" fontId="41" fillId="0" borderId="1" xfId="0" applyFont="1" applyFill="1" applyBorder="1" applyAlignment="1" applyProtection="1">
      <alignment horizontal="left" vertical="top" wrapText="1"/>
      <protection locked="0"/>
    </xf>
    <xf numFmtId="0" fontId="28" fillId="0" borderId="1" xfId="0" applyFont="1" applyFill="1" applyBorder="1" applyAlignment="1" applyProtection="1">
      <alignment horizontal="left" vertical="top" wrapText="1"/>
      <protection locked="0"/>
    </xf>
    <xf numFmtId="4" fontId="12" fillId="0" borderId="1" xfId="0" applyNumberFormat="1" applyFont="1" applyFill="1" applyBorder="1" applyAlignment="1" applyProtection="1">
      <alignment horizontal="left" vertical="top" wrapText="1"/>
      <protection locked="0"/>
    </xf>
    <xf numFmtId="10" fontId="12" fillId="2" borderId="1" xfId="0" applyNumberFormat="1" applyFont="1" applyFill="1" applyBorder="1" applyAlignment="1" applyProtection="1">
      <alignment horizontal="center" vertical="top" wrapText="1"/>
      <protection locked="0"/>
    </xf>
    <xf numFmtId="0" fontId="41" fillId="2" borderId="1" xfId="0" applyFont="1" applyFill="1" applyBorder="1" applyAlignment="1" applyProtection="1">
      <alignment horizontal="justify" vertical="top" wrapText="1"/>
      <protection locked="0"/>
    </xf>
    <xf numFmtId="10" fontId="37" fillId="2" borderId="1" xfId="0" applyNumberFormat="1" applyFont="1" applyFill="1" applyBorder="1" applyAlignment="1" applyProtection="1">
      <alignment horizontal="center" vertical="top" wrapText="1"/>
      <protection locked="0"/>
    </xf>
    <xf numFmtId="0" fontId="12" fillId="2" borderId="1" xfId="0" applyFont="1" applyFill="1" applyBorder="1" applyAlignment="1">
      <alignment horizontal="left" vertical="top" wrapText="1"/>
    </xf>
    <xf numFmtId="0" fontId="28" fillId="0" borderId="1" xfId="0" applyFont="1" applyFill="1" applyBorder="1" applyAlignment="1" applyProtection="1">
      <alignment horizontal="justify" vertical="top" wrapText="1"/>
      <protection locked="0"/>
    </xf>
    <xf numFmtId="0" fontId="28" fillId="0" borderId="4" xfId="0" applyFont="1" applyFill="1" applyBorder="1" applyAlignment="1" applyProtection="1">
      <alignment horizontal="justify" vertical="top" wrapText="1"/>
      <protection locked="0"/>
    </xf>
    <xf numFmtId="4" fontId="37" fillId="2" borderId="1" xfId="0" applyNumberFormat="1" applyFont="1" applyFill="1" applyBorder="1" applyAlignment="1" applyProtection="1">
      <alignment horizontal="center" vertical="top" wrapText="1"/>
      <protection locked="0"/>
    </xf>
    <xf numFmtId="0" fontId="37" fillId="0" borderId="1" xfId="0" applyFont="1" applyFill="1" applyBorder="1" applyAlignment="1" applyProtection="1">
      <alignment horizontal="justify" vertical="top" wrapText="1"/>
      <protection locked="0"/>
    </xf>
    <xf numFmtId="10" fontId="37" fillId="2" borderId="1" xfId="0" applyNumberFormat="1" applyFont="1" applyFill="1" applyBorder="1" applyAlignment="1" applyProtection="1">
      <alignment horizontal="center" vertical="top" wrapText="1"/>
      <protection locked="0"/>
    </xf>
    <xf numFmtId="0" fontId="41" fillId="0" borderId="1" xfId="0" applyFont="1" applyFill="1" applyBorder="1" applyAlignment="1" applyProtection="1">
      <alignment horizontal="justify" vertical="top" wrapText="1"/>
      <protection locked="0"/>
    </xf>
    <xf numFmtId="4" fontId="37" fillId="2" borderId="1" xfId="0" applyNumberFormat="1" applyFont="1" applyFill="1" applyBorder="1" applyAlignment="1" applyProtection="1">
      <alignment horizontal="center" vertical="top" wrapText="1"/>
      <protection locked="0"/>
    </xf>
    <xf numFmtId="10" fontId="37" fillId="2" borderId="1" xfId="0" applyNumberFormat="1" applyFont="1" applyFill="1" applyBorder="1" applyAlignment="1" applyProtection="1">
      <alignment horizontal="center" vertical="top" wrapText="1"/>
      <protection locked="0"/>
    </xf>
    <xf numFmtId="0" fontId="37" fillId="0"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2" fontId="12" fillId="0" borderId="5" xfId="0" applyNumberFormat="1" applyFont="1" applyFill="1" applyBorder="1" applyAlignment="1" applyProtection="1">
      <alignment horizontal="center" vertical="top" wrapText="1"/>
      <protection locked="0"/>
    </xf>
    <xf numFmtId="9" fontId="12" fillId="0" borderId="5" xfId="0" applyNumberFormat="1" applyFont="1" applyFill="1" applyBorder="1" applyAlignment="1" applyProtection="1">
      <alignment horizontal="center" vertical="top" wrapText="1"/>
      <protection locked="0"/>
    </xf>
    <xf numFmtId="0" fontId="28" fillId="0" borderId="2" xfId="0" applyFont="1" applyFill="1" applyBorder="1" applyAlignment="1" applyProtection="1">
      <alignment horizontal="justify" vertical="top" wrapText="1"/>
      <protection locked="0"/>
    </xf>
    <xf numFmtId="0" fontId="28" fillId="0" borderId="3" xfId="0" applyFont="1" applyFill="1" applyBorder="1" applyAlignment="1" applyProtection="1">
      <alignment horizontal="justify" vertical="top" wrapText="1"/>
      <protection locked="0"/>
    </xf>
    <xf numFmtId="2" fontId="37" fillId="0" borderId="1" xfId="0" applyNumberFormat="1" applyFont="1" applyFill="1" applyBorder="1" applyAlignment="1" applyProtection="1">
      <alignment horizontal="center" vertical="top" wrapText="1"/>
      <protection locked="0"/>
    </xf>
    <xf numFmtId="9" fontId="37" fillId="0" borderId="1" xfId="0" applyNumberFormat="1" applyFont="1" applyFill="1" applyBorder="1" applyAlignment="1" applyProtection="1">
      <alignment horizontal="center" vertical="top" wrapText="1"/>
      <protection locked="0"/>
    </xf>
    <xf numFmtId="0" fontId="37" fillId="0" borderId="0" xfId="0" applyFont="1" applyFill="1" applyAlignment="1">
      <alignment horizontal="left" vertical="top" wrapText="1"/>
    </xf>
    <xf numFmtId="0" fontId="41" fillId="0" borderId="0" xfId="0" applyFont="1" applyAlignment="1">
      <alignment horizontal="left" vertical="top" wrapText="1"/>
    </xf>
    <xf numFmtId="2" fontId="37" fillId="2" borderId="1" xfId="0" applyNumberFormat="1" applyFont="1" applyFill="1" applyBorder="1" applyAlignment="1" applyProtection="1">
      <alignment horizontal="center" vertical="top" wrapText="1"/>
      <protection locked="0"/>
    </xf>
    <xf numFmtId="9" fontId="37" fillId="2" borderId="1" xfId="0" applyNumberFormat="1" applyFont="1" applyFill="1" applyBorder="1" applyAlignment="1" applyProtection="1">
      <alignment horizontal="center" vertical="top" wrapText="1"/>
      <protection locked="0"/>
    </xf>
    <xf numFmtId="0" fontId="40" fillId="0" borderId="0" xfId="0" applyFont="1" applyFill="1" applyAlignment="1">
      <alignment horizontal="left" vertical="top" wrapText="1"/>
    </xf>
    <xf numFmtId="0" fontId="41" fillId="0" borderId="1" xfId="0" applyFont="1" applyBorder="1" applyAlignment="1">
      <alignment horizontal="left" vertical="top"/>
    </xf>
    <xf numFmtId="4" fontId="12" fillId="2" borderId="1" xfId="0" applyNumberFormat="1" applyFont="1" applyFill="1" applyBorder="1" applyAlignment="1" applyProtection="1">
      <alignment horizontal="left" vertical="top" wrapText="1"/>
      <protection locked="0"/>
    </xf>
    <xf numFmtId="2" fontId="12" fillId="2" borderId="1" xfId="0" applyNumberFormat="1" applyFont="1" applyFill="1" applyBorder="1" applyAlignment="1" applyProtection="1">
      <alignment horizontal="left" vertical="top" wrapText="1"/>
      <protection locked="0"/>
    </xf>
    <xf numFmtId="10" fontId="12" fillId="2" borderId="1" xfId="0" applyNumberFormat="1" applyFont="1" applyFill="1" applyBorder="1" applyAlignment="1" applyProtection="1">
      <alignment horizontal="left" vertical="top" wrapText="1"/>
      <protection locked="0"/>
    </xf>
    <xf numFmtId="9" fontId="12" fillId="2" borderId="1" xfId="0" applyNumberFormat="1" applyFont="1" applyFill="1" applyBorder="1" applyAlignment="1" applyProtection="1">
      <alignment horizontal="left" vertical="top" wrapText="1"/>
      <protection locked="0"/>
    </xf>
    <xf numFmtId="0" fontId="41" fillId="0" borderId="1" xfId="0" applyFont="1" applyBorder="1" applyAlignment="1">
      <alignment horizontal="left" vertical="top" wrapText="1"/>
    </xf>
    <xf numFmtId="0" fontId="37" fillId="2" borderId="4" xfId="0" applyFont="1" applyFill="1" applyBorder="1" applyAlignment="1" applyProtection="1">
      <alignment horizontal="justify" vertical="top" wrapText="1"/>
      <protection locked="0"/>
    </xf>
    <xf numFmtId="0" fontId="41" fillId="0" borderId="6" xfId="0" applyFont="1" applyBorder="1" applyAlignment="1">
      <alignment vertical="top" wrapText="1"/>
    </xf>
    <xf numFmtId="4" fontId="37" fillId="2" borderId="4" xfId="0" applyNumberFormat="1" applyFont="1" applyFill="1" applyBorder="1" applyAlignment="1" applyProtection="1">
      <alignment horizontal="center" vertical="top" wrapText="1"/>
      <protection locked="0"/>
    </xf>
    <xf numFmtId="0" fontId="34" fillId="2" borderId="0" xfId="0" applyFont="1" applyFill="1" applyAlignment="1">
      <alignment horizontal="left" vertical="top" wrapText="1"/>
    </xf>
    <xf numFmtId="4" fontId="37" fillId="2" borderId="1" xfId="0" applyNumberFormat="1" applyFont="1" applyFill="1" applyBorder="1" applyAlignment="1" applyProtection="1">
      <alignment horizontal="left" vertical="top" wrapText="1"/>
      <protection locked="0"/>
    </xf>
    <xf numFmtId="10" fontId="37" fillId="2" borderId="1" xfId="0" applyNumberFormat="1" applyFont="1" applyFill="1" applyBorder="1" applyAlignment="1" applyProtection="1">
      <alignment horizontal="left" vertical="top" wrapText="1"/>
      <protection locked="0"/>
    </xf>
    <xf numFmtId="9" fontId="37" fillId="2" borderId="1" xfId="0" applyNumberFormat="1" applyFont="1" applyFill="1" applyBorder="1" applyAlignment="1" applyProtection="1">
      <alignment horizontal="left" vertical="top" wrapText="1"/>
      <protection locked="0"/>
    </xf>
    <xf numFmtId="0" fontId="41" fillId="0" borderId="1" xfId="0" applyFont="1" applyBorder="1" applyAlignment="1">
      <alignment vertical="top" wrapText="1"/>
    </xf>
    <xf numFmtId="4" fontId="37" fillId="2" borderId="1" xfId="0" applyNumberFormat="1" applyFont="1" applyFill="1" applyBorder="1" applyAlignment="1" applyProtection="1">
      <alignment horizontal="center" vertical="top" wrapText="1"/>
      <protection locked="0"/>
    </xf>
    <xf numFmtId="10" fontId="37" fillId="2" borderId="1" xfId="0" applyNumberFormat="1" applyFont="1" applyFill="1" applyBorder="1" applyAlignment="1" applyProtection="1">
      <alignment horizontal="center" vertical="top" wrapText="1"/>
      <protection locked="0"/>
    </xf>
    <xf numFmtId="0" fontId="37" fillId="0" borderId="3"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justify" vertical="top" wrapText="1"/>
      <protection locked="0"/>
    </xf>
    <xf numFmtId="10" fontId="43" fillId="0" borderId="1" xfId="0" applyNumberFormat="1" applyFont="1" applyFill="1" applyBorder="1" applyAlignment="1" applyProtection="1">
      <alignment horizontal="center" vertical="top" wrapText="1"/>
      <protection locked="0"/>
    </xf>
    <xf numFmtId="4" fontId="43" fillId="0" borderId="1" xfId="0" applyNumberFormat="1" applyFont="1" applyFill="1" applyBorder="1" applyAlignment="1" applyProtection="1">
      <alignment horizontal="center" vertical="top" wrapText="1"/>
      <protection locked="0"/>
    </xf>
    <xf numFmtId="0" fontId="28" fillId="0" borderId="1" xfId="0" applyFont="1" applyFill="1" applyBorder="1" applyAlignment="1" applyProtection="1">
      <alignment horizontal="justify" vertical="top" wrapText="1"/>
      <protection locked="0"/>
    </xf>
    <xf numFmtId="4" fontId="37" fillId="0" borderId="1" xfId="0" applyNumberFormat="1" applyFont="1" applyFill="1" applyBorder="1" applyAlignment="1" applyProtection="1">
      <alignment horizontal="center" vertical="top" wrapText="1"/>
      <protection locked="0"/>
    </xf>
    <xf numFmtId="10" fontId="37" fillId="0" borderId="1" xfId="0" applyNumberFormat="1" applyFont="1" applyFill="1" applyBorder="1" applyAlignment="1" applyProtection="1">
      <alignment horizontal="center" vertical="top" wrapText="1"/>
      <protection locked="0"/>
    </xf>
    <xf numFmtId="0" fontId="41" fillId="0" borderId="1" xfId="0" applyFont="1" applyFill="1" applyBorder="1" applyAlignment="1" applyProtection="1">
      <alignment horizontal="justify" vertical="top" wrapText="1"/>
      <protection locked="0"/>
    </xf>
    <xf numFmtId="4" fontId="37" fillId="2" borderId="1" xfId="0" applyNumberFormat="1" applyFont="1" applyFill="1" applyBorder="1" applyAlignment="1" applyProtection="1">
      <alignment horizontal="center" vertical="top" wrapText="1"/>
      <protection locked="0"/>
    </xf>
    <xf numFmtId="4" fontId="37" fillId="0" borderId="1" xfId="0" applyNumberFormat="1" applyFont="1" applyFill="1" applyBorder="1" applyAlignment="1" applyProtection="1">
      <alignment horizontal="center" vertical="top" wrapText="1"/>
      <protection locked="0"/>
    </xf>
    <xf numFmtId="0" fontId="37" fillId="0" borderId="1" xfId="0" applyFont="1" applyFill="1" applyBorder="1" applyAlignment="1" applyProtection="1">
      <alignment horizontal="justify" vertical="top" wrapText="1"/>
      <protection locked="0"/>
    </xf>
    <xf numFmtId="10" fontId="37" fillId="0" borderId="1" xfId="0" applyNumberFormat="1" applyFont="1" applyFill="1" applyBorder="1" applyAlignment="1" applyProtection="1">
      <alignment horizontal="center" vertical="top" wrapText="1"/>
      <protection locked="0"/>
    </xf>
    <xf numFmtId="0" fontId="41" fillId="0" borderId="1" xfId="0" applyFont="1" applyFill="1" applyBorder="1" applyAlignment="1" applyProtection="1">
      <alignment horizontal="justify" vertical="top" wrapText="1"/>
      <protection locked="0"/>
    </xf>
    <xf numFmtId="4" fontId="37" fillId="0" borderId="4" xfId="0" applyNumberFormat="1" applyFont="1" applyFill="1" applyBorder="1" applyAlignment="1" applyProtection="1">
      <alignment horizontal="center" vertical="top" wrapText="1"/>
      <protection locked="0"/>
    </xf>
    <xf numFmtId="4" fontId="37" fillId="0" borderId="2" xfId="0" applyNumberFormat="1" applyFont="1" applyFill="1" applyBorder="1" applyAlignment="1" applyProtection="1">
      <alignment horizontal="center" vertical="top" wrapText="1"/>
      <protection locked="0"/>
    </xf>
    <xf numFmtId="4" fontId="37" fillId="0" borderId="3" xfId="0" applyNumberFormat="1" applyFont="1" applyFill="1" applyBorder="1" applyAlignment="1" applyProtection="1">
      <alignment horizontal="center" vertical="top" wrapText="1"/>
      <protection locked="0"/>
    </xf>
    <xf numFmtId="4" fontId="37" fillId="2" borderId="1" xfId="0" applyNumberFormat="1" applyFont="1" applyFill="1" applyBorder="1" applyAlignment="1" applyProtection="1">
      <alignment horizontal="center" vertical="top" wrapText="1"/>
      <protection locked="0"/>
    </xf>
    <xf numFmtId="0" fontId="41" fillId="0" borderId="1" xfId="0" applyFont="1" applyFill="1" applyBorder="1" applyAlignment="1" applyProtection="1">
      <alignment horizontal="left" vertical="top" wrapText="1"/>
      <protection locked="0"/>
    </xf>
    <xf numFmtId="4" fontId="37" fillId="0" borderId="1" xfId="0" applyNumberFormat="1" applyFont="1" applyFill="1" applyBorder="1" applyAlignment="1" applyProtection="1">
      <alignment horizontal="center" vertical="top" wrapText="1"/>
      <protection locked="0"/>
    </xf>
    <xf numFmtId="10" fontId="37" fillId="0" borderId="1" xfId="0" applyNumberFormat="1" applyFont="1" applyFill="1" applyBorder="1" applyAlignment="1" applyProtection="1">
      <alignment horizontal="center" vertical="top" wrapText="1"/>
      <protection locked="0"/>
    </xf>
    <xf numFmtId="10" fontId="37" fillId="2" borderId="1" xfId="0" applyNumberFormat="1" applyFont="1" applyFill="1" applyBorder="1" applyAlignment="1" applyProtection="1">
      <alignment horizontal="center" vertical="top" wrapText="1"/>
      <protection locked="0"/>
    </xf>
    <xf numFmtId="0" fontId="30" fillId="0" borderId="1" xfId="0" applyFont="1" applyFill="1" applyBorder="1" applyAlignment="1" applyProtection="1">
      <alignment horizontal="justify" vertical="top" wrapText="1"/>
      <protection locked="0"/>
    </xf>
    <xf numFmtId="0" fontId="31" fillId="0" borderId="1" xfId="0" applyFont="1" applyFill="1" applyBorder="1" applyAlignment="1" applyProtection="1">
      <alignment horizontal="justify" vertical="top" wrapText="1"/>
      <protection locked="0"/>
    </xf>
    <xf numFmtId="0" fontId="18" fillId="0"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0" fontId="31" fillId="0" borderId="4"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18" fillId="0" borderId="3" xfId="0" applyFont="1" applyFill="1" applyBorder="1" applyAlignment="1" applyProtection="1">
      <alignment horizontal="left" vertical="top" wrapText="1"/>
      <protection locked="0"/>
    </xf>
    <xf numFmtId="0" fontId="41" fillId="0" borderId="4" xfId="0" applyFont="1" applyFill="1" applyBorder="1" applyAlignment="1" applyProtection="1">
      <alignment horizontal="justify" vertical="top" wrapText="1"/>
      <protection locked="0"/>
    </xf>
    <xf numFmtId="0" fontId="41" fillId="0" borderId="2" xfId="0" applyFont="1" applyFill="1" applyBorder="1" applyAlignment="1" applyProtection="1">
      <alignment horizontal="justify" vertical="top" wrapText="1"/>
      <protection locked="0"/>
    </xf>
    <xf numFmtId="0" fontId="41" fillId="0" borderId="3" xfId="0"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top" wrapText="1"/>
      <protection locked="0"/>
    </xf>
    <xf numFmtId="0" fontId="37" fillId="0" borderId="4" xfId="0" applyFont="1" applyFill="1" applyBorder="1" applyAlignment="1" applyProtection="1">
      <alignment horizontal="justify" vertical="top" wrapText="1"/>
      <protection locked="0"/>
    </xf>
    <xf numFmtId="0" fontId="37" fillId="0" borderId="2" xfId="0" applyFont="1" applyFill="1" applyBorder="1" applyAlignment="1" applyProtection="1">
      <alignment horizontal="justify" vertical="top" wrapText="1"/>
      <protection locked="0"/>
    </xf>
    <xf numFmtId="0" fontId="37" fillId="0" borderId="3" xfId="0" applyFont="1" applyFill="1" applyBorder="1" applyAlignment="1" applyProtection="1">
      <alignment horizontal="justify" vertical="top" wrapText="1"/>
      <protection locked="0"/>
    </xf>
    <xf numFmtId="0" fontId="35" fillId="0" borderId="0" xfId="0" quotePrefix="1" applyFont="1" applyFill="1" applyBorder="1" applyAlignment="1" applyProtection="1">
      <alignment horizontal="center" vertical="top" wrapText="1"/>
      <protection locked="0"/>
    </xf>
    <xf numFmtId="165" fontId="13" fillId="0" borderId="1" xfId="0" applyNumberFormat="1" applyFont="1" applyFill="1" applyBorder="1" applyAlignment="1" applyProtection="1">
      <alignment horizontal="center" vertical="top" wrapText="1"/>
      <protection locked="0"/>
    </xf>
    <xf numFmtId="0" fontId="15" fillId="0" borderId="1"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center" vertical="top" wrapText="1"/>
      <protection locked="0"/>
    </xf>
    <xf numFmtId="4" fontId="13" fillId="0" borderId="1" xfId="0" applyNumberFormat="1" applyFont="1" applyFill="1" applyBorder="1" applyAlignment="1" applyProtection="1">
      <alignment horizontal="center" vertical="top" wrapText="1"/>
      <protection locked="0"/>
    </xf>
    <xf numFmtId="4" fontId="13" fillId="0" borderId="1" xfId="0" quotePrefix="1" applyNumberFormat="1" applyFont="1" applyFill="1" applyBorder="1" applyAlignment="1" applyProtection="1">
      <alignment horizontal="center" vertical="top" wrapText="1"/>
      <protection locked="0"/>
    </xf>
    <xf numFmtId="0" fontId="13" fillId="0" borderId="1" xfId="0" applyFont="1" applyFill="1" applyBorder="1" applyAlignment="1" applyProtection="1">
      <alignment horizontal="center" vertical="top" wrapText="1"/>
      <protection locked="0"/>
    </xf>
    <xf numFmtId="2" fontId="13" fillId="0" borderId="1" xfId="0" applyNumberFormat="1" applyFont="1" applyFill="1" applyBorder="1" applyAlignment="1" applyProtection="1">
      <alignment horizontal="center" vertical="top" wrapText="1"/>
      <protection locked="0"/>
    </xf>
    <xf numFmtId="165" fontId="13" fillId="0" borderId="1" xfId="0" quotePrefix="1" applyNumberFormat="1" applyFont="1" applyFill="1" applyBorder="1" applyAlignment="1" applyProtection="1">
      <alignment horizontal="center" vertical="top" wrapText="1"/>
      <protection locked="0"/>
    </xf>
    <xf numFmtId="4" fontId="21" fillId="0" borderId="1" xfId="0" applyNumberFormat="1" applyFont="1" applyFill="1" applyBorder="1" applyAlignment="1" applyProtection="1">
      <alignment horizontal="justify" vertical="top" wrapText="1"/>
      <protection locked="0"/>
    </xf>
    <xf numFmtId="10" fontId="37" fillId="0" borderId="4" xfId="0" applyNumberFormat="1" applyFont="1" applyFill="1" applyBorder="1" applyAlignment="1" applyProtection="1">
      <alignment horizontal="center" vertical="top" wrapText="1"/>
      <protection locked="0"/>
    </xf>
    <xf numFmtId="10" fontId="37" fillId="0" borderId="2" xfId="0" applyNumberFormat="1" applyFont="1" applyFill="1" applyBorder="1" applyAlignment="1" applyProtection="1">
      <alignment horizontal="center" vertical="top" wrapText="1"/>
      <protection locked="0"/>
    </xf>
    <xf numFmtId="10" fontId="37" fillId="0" borderId="3" xfId="0" applyNumberFormat="1" applyFont="1" applyFill="1" applyBorder="1" applyAlignment="1" applyProtection="1">
      <alignment horizontal="center" vertical="top" wrapText="1"/>
      <protection locked="0"/>
    </xf>
    <xf numFmtId="49" fontId="28" fillId="0" borderId="1" xfId="0" applyNumberFormat="1" applyFont="1" applyFill="1" applyBorder="1" applyAlignment="1" applyProtection="1">
      <alignment horizontal="left" vertical="top" wrapText="1"/>
      <protection locked="0"/>
    </xf>
    <xf numFmtId="0" fontId="42" fillId="0" borderId="1" xfId="0" applyFont="1" applyFill="1" applyBorder="1" applyAlignment="1" applyProtection="1">
      <alignment horizontal="justify" vertical="top" wrapText="1"/>
      <protection locked="0"/>
    </xf>
    <xf numFmtId="0" fontId="30" fillId="0" borderId="4" xfId="0" applyFont="1" applyFill="1" applyBorder="1" applyAlignment="1" applyProtection="1">
      <alignment horizontal="left" vertical="top" wrapText="1"/>
      <protection locked="0"/>
    </xf>
    <xf numFmtId="0" fontId="36" fillId="0" borderId="2" xfId="0" applyFont="1" applyBorder="1" applyAlignment="1">
      <alignment horizontal="left" vertical="top" wrapText="1"/>
    </xf>
    <xf numFmtId="0" fontId="36" fillId="0" borderId="3" xfId="0" applyFont="1" applyBorder="1" applyAlignment="1">
      <alignment horizontal="left" vertical="top" wrapText="1"/>
    </xf>
    <xf numFmtId="9" fontId="28" fillId="0" borderId="1" xfId="0" applyNumberFormat="1" applyFont="1" applyFill="1" applyBorder="1" applyAlignment="1" applyProtection="1">
      <alignment horizontal="justify" vertical="top" wrapText="1"/>
      <protection locked="0"/>
    </xf>
    <xf numFmtId="9" fontId="22" fillId="0" borderId="1" xfId="0" applyNumberFormat="1" applyFont="1" applyFill="1" applyBorder="1" applyAlignment="1" applyProtection="1">
      <alignment horizontal="justify" vertical="top" wrapText="1"/>
      <protection locked="0"/>
    </xf>
    <xf numFmtId="0" fontId="28" fillId="0" borderId="4" xfId="0" applyFont="1" applyFill="1" applyBorder="1" applyAlignment="1" applyProtection="1">
      <alignment horizontal="justify" vertical="top" wrapText="1"/>
      <protection locked="0"/>
    </xf>
    <xf numFmtId="0" fontId="31" fillId="0" borderId="3" xfId="0" applyFont="1" applyFill="1" applyBorder="1" applyAlignment="1" applyProtection="1">
      <alignment horizontal="justify" vertical="top" wrapText="1"/>
      <protection locked="0"/>
    </xf>
    <xf numFmtId="9" fontId="18" fillId="2" borderId="1" xfId="0" applyNumberFormat="1" applyFont="1" applyFill="1" applyBorder="1" applyAlignment="1" applyProtection="1">
      <alignment horizontal="justify" vertical="top" wrapText="1"/>
      <protection locked="0"/>
    </xf>
    <xf numFmtId="9" fontId="22" fillId="2" borderId="1" xfId="0" applyNumberFormat="1" applyFont="1" applyFill="1" applyBorder="1" applyAlignment="1" applyProtection="1">
      <alignment horizontal="justify" vertical="top" wrapText="1"/>
      <protection locked="0"/>
    </xf>
    <xf numFmtId="9" fontId="28" fillId="2" borderId="4" xfId="0" applyNumberFormat="1" applyFont="1" applyFill="1" applyBorder="1" applyAlignment="1" applyProtection="1">
      <alignment horizontal="justify" vertical="top" wrapText="1"/>
      <protection locked="0"/>
    </xf>
    <xf numFmtId="9" fontId="28" fillId="2" borderId="2" xfId="0" applyNumberFormat="1" applyFont="1" applyFill="1" applyBorder="1" applyAlignment="1" applyProtection="1">
      <alignment horizontal="justify" vertical="top" wrapText="1"/>
      <protection locked="0"/>
    </xf>
    <xf numFmtId="9" fontId="28" fillId="2" borderId="3" xfId="0" applyNumberFormat="1" applyFont="1" applyFill="1" applyBorder="1" applyAlignment="1" applyProtection="1">
      <alignment horizontal="justify" vertical="top" wrapText="1"/>
      <protection locked="0"/>
    </xf>
    <xf numFmtId="9" fontId="28" fillId="0" borderId="4" xfId="0" applyNumberFormat="1" applyFont="1" applyFill="1" applyBorder="1" applyAlignment="1" applyProtection="1">
      <alignment horizontal="justify" vertical="top" wrapText="1"/>
      <protection locked="0"/>
    </xf>
    <xf numFmtId="9" fontId="28" fillId="0" borderId="2" xfId="0" applyNumberFormat="1" applyFont="1" applyFill="1" applyBorder="1" applyAlignment="1" applyProtection="1">
      <alignment horizontal="justify" vertical="top" wrapText="1"/>
      <protection locked="0"/>
    </xf>
    <xf numFmtId="9" fontId="28" fillId="0" borderId="3" xfId="0" applyNumberFormat="1" applyFont="1" applyFill="1" applyBorder="1" applyAlignment="1" applyProtection="1">
      <alignment horizontal="justify"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D5C30DB-5906-4299-B682-83C895186BA1}" diskRevisions="1" revisionId="590" version="13">
  <header guid="{5EDC64F8-9130-4C8E-B07E-CD7D09871C7A}" dateTime="2019-04-09T16:53:03" maxSheetId="2" userName="Перевощикова Анна Васильевна" r:id="rId1">
    <sheetIdMap count="1">
      <sheetId val="1"/>
    </sheetIdMap>
  </header>
  <header guid="{0448A3FF-0440-4AE3-957A-3C6B378BBD17}" dateTime="2019-04-09T16:55:15" maxSheetId="2" userName="Фесик Светлана Викторовна" r:id="rId2" minRId="1">
    <sheetIdMap count="1">
      <sheetId val="1"/>
    </sheetIdMap>
  </header>
  <header guid="{0B09B0F9-6932-42DA-BA99-7E0F449AEEE5}" dateTime="2019-04-09T16:57:39" maxSheetId="2" userName="Фесик Светлана Викторовна" r:id="rId3" minRId="2">
    <sheetIdMap count="1">
      <sheetId val="1"/>
    </sheetIdMap>
  </header>
  <header guid="{77C5FF74-3699-4FF1-A0A9-22EE5A85D36F}" dateTime="2019-04-09T16:59:15" maxSheetId="2" userName="Перевощикова Анна Васильевна" r:id="rId4" minRId="3">
    <sheetIdMap count="1">
      <sheetId val="1"/>
    </sheetIdMap>
  </header>
  <header guid="{0CEC9C2A-74FB-48C6-A3C2-9ED7A8FE36D1}" dateTime="2019-04-09T17:02:57" maxSheetId="2" userName="Шулепова Ольга Анатольевна" r:id="rId5" minRId="4" maxRId="5">
    <sheetIdMap count="1">
      <sheetId val="1"/>
    </sheetIdMap>
  </header>
  <header guid="{B200BA4C-34C7-45BA-A6E0-BFC90067E6EC}" dateTime="2019-04-10T08:53:11" maxSheetId="2" userName="Залецкая Ольга Генадьевна" r:id="rId6" minRId="10" maxRId="11">
    <sheetIdMap count="1">
      <sheetId val="1"/>
    </sheetIdMap>
  </header>
  <header guid="{4124D145-F736-458E-9225-4B4EA6BEAD84}" dateTime="2019-04-10T08:56:21" maxSheetId="2" userName="Астахова Анна Владимировна" r:id="rId7" minRId="12">
    <sheetIdMap count="1">
      <sheetId val="1"/>
    </sheetIdMap>
  </header>
  <header guid="{A3DFB26E-0299-4E0C-9F2B-43D547FFAE01}" dateTime="2019-04-10T09:18:50" maxSheetId="2" userName="Залецкая Ольга Генадьевна" r:id="rId8">
    <sheetIdMap count="1">
      <sheetId val="1"/>
    </sheetIdMap>
  </header>
  <header guid="{A54E89D1-5591-4A51-9B4E-DC2A1252D84B}" dateTime="2019-04-11T11:33:05" maxSheetId="2" userName="Залецкая Ольга Генадьевна" r:id="rId9" minRId="13">
    <sheetIdMap count="1">
      <sheetId val="1"/>
    </sheetIdMap>
  </header>
  <header guid="{B0304CF9-97C6-497A-A70B-842EA335449A}" dateTime="2019-04-11T12:25:14" maxSheetId="2" userName="Рогожина Ольга Сергеевна" r:id="rId10">
    <sheetIdMap count="1">
      <sheetId val="1"/>
    </sheetIdMap>
  </header>
  <header guid="{75E5AC34-CA74-4511-900E-067A0C4E4EED}" dateTime="2019-04-11T13:08:16" maxSheetId="2" userName="Залецкая Ольга Генадьевна" r:id="rId11" minRId="20">
    <sheetIdMap count="1">
      <sheetId val="1"/>
    </sheetIdMap>
  </header>
  <header guid="{A6695B20-F45E-46E7-A6A3-58DF46CD24EA}" dateTime="2019-04-11T14:29:51" maxSheetId="2" userName="Рогожина Ольга Сергеевна" r:id="rId12">
    <sheetIdMap count="1">
      <sheetId val="1"/>
    </sheetIdMap>
  </header>
  <header guid="{6D5C30DB-5906-4299-B682-83C895186BA1}" dateTime="2019-04-15T17:13:09" maxSheetId="2" userName="Вершинина Мария Игоревна" r:id="rId13" minRId="24" maxRId="587">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01.04.2019'!$A$1:$J$198</formula>
    <oldFormula>'на 01.04.2019'!$A$1:$J$198</oldFormula>
  </rdn>
  <rdn rId="0" localSheetId="1" customView="1" name="Z_BEA0FDBA_BB07_4C19_8BBD_5E57EE395C09_.wvu.PrintTitles" hidden="1" oldHidden="1">
    <formula>'на 01.04.2019'!$5:$8</formula>
    <oldFormula>'на 01.04.2019'!$5:$8</oldFormula>
  </rdn>
  <rdn rId="0" localSheetId="1" customView="1" name="Z_BEA0FDBA_BB07_4C19_8BBD_5E57EE395C09_.wvu.FilterData" hidden="1" oldHidden="1">
    <formula>'на 01.04.2019'!$A$7:$J$399</formula>
    <oldFormula>'на 01.04.2019'!$A$7:$J$399</oldFormula>
  </rdn>
  <rcv guid="{BEA0FDBA-BB07-4C19-8BBD-5E57EE395C09}"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1">
    <oc r="J135" t="inlineStr">
      <is>
        <r>
          <rPr>
            <u/>
            <sz val="16"/>
            <rFont val="Times New Roman"/>
            <family val="1"/>
            <charset val="204"/>
          </rPr>
          <t>ДАиГ:</t>
        </r>
        <r>
          <rPr>
            <sz val="16"/>
            <rFont val="Times New Roman"/>
            <family val="1"/>
            <charset val="204"/>
          </rPr>
          <t xml:space="preserve"> Размещение муниципальной закупки на приобретение жилого помещения для участника программы запланировано на апрель 2019 года.</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01.01.2019 числится 402 человека.
     По состоянию на 01.04.2019 на основании приказа Департамента строительства от 18.01.2019 № 5-п в список получателей субсидии включено 22 льготополучателя. С учетом доведенных лимитов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в 2019 году планируется предоставить субсидии всем льготополучателям, включенным в список, подтвердившим право на обеспечение жильем за счет средств федерального бюджета.
     По состоянию на 01.04.2019: 
     - 14 гражданам выданы гарантийные письма на получение субсидии; 
     - в отношении 4 граждан проводится работа по подтверждению права на получение субсидии; 
     - 3 гражданам отказано в предоставлении субсидии в связи с утратой права на обеспечение жильем за счет средств федерального бюджета;
     - 1 гражданин не предоставил документы для принятия решения о выдаче гарантийного письма.  
       По состоянию на 01.01.2019 в списке участников Великой Отечественной войны, имеющих право на обеспечение жильём за счет средств федерального бюджета, состоит 1 ветеран. Согласно доведенных плановых лимитов, планируется предоставить ветерану, состоящему на учете, единовременную денежную выплату согласно выбранной форме обеспечения.</t>
        </r>
        <r>
          <rPr>
            <sz val="16"/>
            <color rgb="FFFF0000"/>
            <rFont val="Times New Roman"/>
            <family val="2"/>
            <charset val="204"/>
          </rPr>
          <t xml:space="preserve">
</t>
        </r>
      </is>
    </oc>
    <nc r="J135" t="inlineStr">
      <is>
        <r>
          <rPr>
            <u/>
            <sz val="16"/>
            <rFont val="Times New Roman"/>
            <family val="1"/>
            <charset val="204"/>
          </rPr>
          <t>ДАиГ:</t>
        </r>
        <r>
          <rPr>
            <sz val="16"/>
            <rFont val="Times New Roman"/>
            <family val="1"/>
            <charset val="204"/>
          </rPr>
          <t xml:space="preserve"> Размещение муниципальной закупки на приобретение жилого помещения для участника программы запланировано на апрель 2019 года.</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01.04.2019 на основании приказа Департамента строительства от 18.01.2019 № 5-п в список получателей субсидии включено 22 льготополучателя. С учетом доведенных лимитов федерального бюджета в 2019 году планируется предоставить субсидию всем льготополучателям, включенным в список, подтвердившим право на обеспечение жильем за счет средств федерального бюджета.
     По состоянию на 01.04.2019: 
     - 14 гражданам выданы гарантийные письма на получение субсидии; 
     - в отношении 4 граждан проводится работа по подтверждению права на получение субсидии; 
     - 3 гражданам отказано в предоставлении субсидии в связи с утратой права на обеспечение жильем за счет средств федерального бюджета;
     - 1 гражданин не предоставил документы для принятия решения о выдаче гарантийного письма.  
       По состоянию на 01.01.2019 в списке участников Великой Отечественной войны, имеющих право на обеспечение жильём за счет средств федерального бюджета, состоит 1 ветеран. Согласно доведенных плановых лимитов, планируется предоставить ветерану, состоящему на учете, единовременную денежную выплату согласно выбранной форме обеспечения.</t>
        </r>
        <r>
          <rPr>
            <sz val="16"/>
            <color rgb="FFFF0000"/>
            <rFont val="Times New Roman"/>
            <family val="2"/>
            <charset val="204"/>
          </rPr>
          <t xml:space="preserve">
</t>
        </r>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01.04.2019'!$A$1:$J$198</formula>
    <oldFormula>'на 01.04.2019'!$A$1:$J$198</oldFormula>
  </rdn>
  <rdn rId="0" localSheetId="1" customView="1" name="Z_BEA0FDBA_BB07_4C19_8BBD_5E57EE395C09_.wvu.PrintTitles" hidden="1" oldHidden="1">
    <formula>'на 01.04.2019'!$5:$8</formula>
    <oldFormula>'на 01.04.2019'!$5:$8</oldFormula>
  </rdn>
  <rdn rId="0" localSheetId="1" customView="1" name="Z_BEA0FDBA_BB07_4C19_8BBD_5E57EE395C09_.wvu.FilterData" hidden="1" oldHidden="1">
    <formula>'на 01.04.2019'!$A$7:$J$399</formula>
    <oldFormula>'на 01.04.2019'!$A$7:$J$399</oldFormula>
  </rdn>
  <rcv guid="{BEA0FDBA-BB07-4C19-8BBD-5E57EE395C09}"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 sId="1">
    <oc r="K9">
      <f>D9-I9</f>
    </oc>
    <nc r="K9"/>
  </rcc>
  <rcc rId="25" sId="1">
    <oc r="L9">
      <f>D9-I9</f>
    </oc>
    <nc r="L9"/>
  </rcc>
  <rcc rId="26" sId="1">
    <oc r="K10">
      <f>D10-I10</f>
    </oc>
    <nc r="K10"/>
  </rcc>
  <rcc rId="27" sId="1">
    <oc r="L10">
      <f>D10-I10</f>
    </oc>
    <nc r="L10"/>
  </rcc>
  <rcc rId="28" sId="1">
    <oc r="K11">
      <f>D11-I11</f>
    </oc>
    <nc r="K11"/>
  </rcc>
  <rcc rId="29" sId="1">
    <oc r="L11">
      <f>D11-I11</f>
    </oc>
    <nc r="L11"/>
  </rcc>
  <rcc rId="30" sId="1">
    <oc r="K12">
      <f>D12-I12</f>
    </oc>
    <nc r="K12"/>
  </rcc>
  <rcc rId="31" sId="1">
    <oc r="L12">
      <f>D12-I12</f>
    </oc>
    <nc r="L12"/>
  </rcc>
  <rcc rId="32" sId="1">
    <oc r="M12">
      <f>E12-G12</f>
    </oc>
    <nc r="M12"/>
  </rcc>
  <rcc rId="33" sId="1">
    <oc r="K13">
      <f>D13-I13</f>
    </oc>
    <nc r="K13"/>
  </rcc>
  <rcc rId="34" sId="1">
    <oc r="L13">
      <f>D13-I13</f>
    </oc>
    <nc r="L13"/>
  </rcc>
  <rcc rId="35" sId="1">
    <oc r="M13">
      <f>E13-G13</f>
    </oc>
    <nc r="M13"/>
  </rcc>
  <rcc rId="36" sId="1">
    <oc r="K14">
      <f>D14-I14</f>
    </oc>
    <nc r="K14"/>
  </rcc>
  <rcc rId="37" sId="1">
    <oc r="L14">
      <f>D14-I14</f>
    </oc>
    <nc r="L14"/>
  </rcc>
  <rcc rId="38" sId="1">
    <oc r="M14">
      <f>E14-G14</f>
    </oc>
    <nc r="M14"/>
  </rcc>
  <rcc rId="39" sId="1">
    <oc r="K15">
      <f>D15-I15</f>
    </oc>
    <nc r="K15"/>
  </rcc>
  <rcc rId="40" sId="1">
    <oc r="L15">
      <f>D15-I15</f>
    </oc>
    <nc r="L15"/>
  </rcc>
  <rcc rId="41" sId="1">
    <oc r="M15">
      <f>E15-G15</f>
    </oc>
    <nc r="M15"/>
  </rcc>
  <rcc rId="42" sId="1">
    <oc r="K16">
      <f>D16-I16</f>
    </oc>
    <nc r="K16"/>
  </rcc>
  <rcc rId="43" sId="1">
    <oc r="L16">
      <f>D16-I16</f>
    </oc>
    <nc r="L16"/>
  </rcc>
  <rcc rId="44" sId="1">
    <oc r="M16">
      <f>E16-G16</f>
    </oc>
    <nc r="M16"/>
  </rcc>
  <rcc rId="45" sId="1">
    <oc r="K17">
      <f>D17-I17</f>
    </oc>
    <nc r="K17"/>
  </rcc>
  <rcc rId="46" sId="1">
    <oc r="L17">
      <f>D17-I17</f>
    </oc>
    <nc r="L17"/>
  </rcc>
  <rcc rId="47" sId="1">
    <oc r="M17">
      <f>E17-G17</f>
    </oc>
    <nc r="M17"/>
  </rcc>
  <rcc rId="48" sId="1">
    <oc r="K18">
      <f>D18-I18</f>
    </oc>
    <nc r="K18"/>
  </rcc>
  <rcc rId="49" sId="1">
    <oc r="L18">
      <f>D18-I18</f>
    </oc>
    <nc r="L18"/>
  </rcc>
  <rcc rId="50" sId="1">
    <oc r="M18">
      <f>E18-G18</f>
    </oc>
    <nc r="M18"/>
  </rcc>
  <rcc rId="51" sId="1">
    <oc r="K19">
      <f>D19-I19</f>
    </oc>
    <nc r="K19"/>
  </rcc>
  <rcc rId="52" sId="1">
    <oc r="L19">
      <f>D19-I19</f>
    </oc>
    <nc r="L19"/>
  </rcc>
  <rcc rId="53" sId="1">
    <oc r="M19">
      <f>E19-G19</f>
    </oc>
    <nc r="M19"/>
  </rcc>
  <rcc rId="54" sId="1">
    <oc r="K20">
      <f>D20-I20</f>
    </oc>
    <nc r="K20"/>
  </rcc>
  <rcc rId="55" sId="1">
    <oc r="L20">
      <f>D20-I20</f>
    </oc>
    <nc r="L20"/>
  </rcc>
  <rcc rId="56" sId="1">
    <oc r="M20">
      <f>E20-G20</f>
    </oc>
    <nc r="M20"/>
  </rcc>
  <rcc rId="57" sId="1">
    <oc r="K21">
      <f>D21-I21</f>
    </oc>
    <nc r="K21"/>
  </rcc>
  <rcc rId="58" sId="1">
    <oc r="L21">
      <f>D21-I21</f>
    </oc>
    <nc r="L21"/>
  </rcc>
  <rcc rId="59" sId="1">
    <oc r="M21">
      <f>E21-G21</f>
    </oc>
    <nc r="M21"/>
  </rcc>
  <rcc rId="60" sId="1">
    <oc r="K22">
      <f>D22-I22</f>
    </oc>
    <nc r="K22"/>
  </rcc>
  <rcc rId="61" sId="1">
    <oc r="L22">
      <f>D22-I22</f>
    </oc>
    <nc r="L22"/>
  </rcc>
  <rcc rId="62" sId="1">
    <oc r="M22">
      <f>E22-G22</f>
    </oc>
    <nc r="M22"/>
  </rcc>
  <rcc rId="63" sId="1">
    <oc r="K23">
      <f>D23-I23</f>
    </oc>
    <nc r="K23"/>
  </rcc>
  <rcc rId="64" sId="1">
    <oc r="L23">
      <f>D23-I23</f>
    </oc>
    <nc r="L23"/>
  </rcc>
  <rcc rId="65" sId="1">
    <oc r="M23">
      <f>E23-G23</f>
    </oc>
    <nc r="M23"/>
  </rcc>
  <rcc rId="66" sId="1">
    <oc r="K24">
      <f>D24-I24</f>
    </oc>
    <nc r="K24"/>
  </rcc>
  <rcc rId="67" sId="1">
    <oc r="L24">
      <f>D24-I24</f>
    </oc>
    <nc r="L24"/>
  </rcc>
  <rcc rId="68" sId="1">
    <oc r="M24">
      <f>E24-G24</f>
    </oc>
    <nc r="M24"/>
  </rcc>
  <rcc rId="69" sId="1">
    <oc r="K25">
      <f>D25-I25</f>
    </oc>
    <nc r="K25"/>
  </rcc>
  <rcc rId="70" sId="1">
    <oc r="L25">
      <f>D25-I25</f>
    </oc>
    <nc r="L25"/>
  </rcc>
  <rcc rId="71" sId="1">
    <oc r="M25">
      <f>E25-G25</f>
    </oc>
    <nc r="M25"/>
  </rcc>
  <rcc rId="72" sId="1">
    <oc r="K26">
      <f>D26-I26</f>
    </oc>
    <nc r="K26"/>
  </rcc>
  <rcc rId="73" sId="1">
    <oc r="L26">
      <f>D26-I26</f>
    </oc>
    <nc r="L26"/>
  </rcc>
  <rcc rId="74" sId="1">
    <oc r="M26">
      <f>E26-G26</f>
    </oc>
    <nc r="M26"/>
  </rcc>
  <rcc rId="75" sId="1">
    <oc r="K27">
      <f>D27-I27</f>
    </oc>
    <nc r="K27"/>
  </rcc>
  <rcc rId="76" sId="1">
    <oc r="L27">
      <f>D27-I27</f>
    </oc>
    <nc r="L27"/>
  </rcc>
  <rcc rId="77" sId="1">
    <oc r="M27">
      <f>E27-G27</f>
    </oc>
    <nc r="M27"/>
  </rcc>
  <rcc rId="78" sId="1">
    <oc r="K28">
      <f>D28-I28</f>
    </oc>
    <nc r="K28"/>
  </rcc>
  <rcc rId="79" sId="1">
    <oc r="L28">
      <f>D28-I28</f>
    </oc>
    <nc r="L28"/>
  </rcc>
  <rcc rId="80" sId="1">
    <oc r="M28">
      <f>E28-G28</f>
    </oc>
    <nc r="M28"/>
  </rcc>
  <rcc rId="81" sId="1">
    <oc r="K29">
      <f>D29-I29</f>
    </oc>
    <nc r="K29"/>
  </rcc>
  <rcc rId="82" sId="1">
    <oc r="L29">
      <f>D29-I29</f>
    </oc>
    <nc r="L29"/>
  </rcc>
  <rcc rId="83" sId="1">
    <oc r="M29">
      <f>E29-G29</f>
    </oc>
    <nc r="M29"/>
  </rcc>
  <rcc rId="84" sId="1">
    <oc r="K30">
      <f>D30-I30</f>
    </oc>
    <nc r="K30"/>
  </rcc>
  <rcc rId="85" sId="1">
    <oc r="L30">
      <f>D30-I30</f>
    </oc>
    <nc r="L30"/>
  </rcc>
  <rcc rId="86" sId="1">
    <oc r="M30">
      <f>E30-G30</f>
    </oc>
    <nc r="M30"/>
  </rcc>
  <rcc rId="87" sId="1">
    <oc r="K31">
      <f>D31-I31</f>
    </oc>
    <nc r="K31"/>
  </rcc>
  <rcc rId="88" sId="1">
    <oc r="L31">
      <f>D31-I31</f>
    </oc>
    <nc r="L31"/>
  </rcc>
  <rcc rId="89" sId="1">
    <oc r="M31">
      <f>E31-G31</f>
    </oc>
    <nc r="M31"/>
  </rcc>
  <rcc rId="90" sId="1">
    <oc r="K32">
      <f>D32-I32</f>
    </oc>
    <nc r="K32"/>
  </rcc>
  <rcc rId="91" sId="1">
    <oc r="L32">
      <f>D32-I32</f>
    </oc>
    <nc r="L32"/>
  </rcc>
  <rcc rId="92" sId="1">
    <oc r="M32">
      <f>E32-G32</f>
    </oc>
    <nc r="M32"/>
  </rcc>
  <rcc rId="93" sId="1">
    <oc r="K33">
      <f>D33-I33</f>
    </oc>
    <nc r="K33"/>
  </rcc>
  <rcc rId="94" sId="1">
    <oc r="L33">
      <f>D33-I33</f>
    </oc>
    <nc r="L33"/>
  </rcc>
  <rcc rId="95" sId="1">
    <oc r="M33">
      <f>E33-G33</f>
    </oc>
    <nc r="M33"/>
  </rcc>
  <rcc rId="96" sId="1">
    <oc r="K34">
      <f>D34-I34</f>
    </oc>
    <nc r="K34"/>
  </rcc>
  <rcc rId="97" sId="1">
    <oc r="L34">
      <f>D34-I34</f>
    </oc>
    <nc r="L34"/>
  </rcc>
  <rcc rId="98" sId="1">
    <oc r="M34">
      <f>E34-G34</f>
    </oc>
    <nc r="M34"/>
  </rcc>
  <rcc rId="99" sId="1">
    <oc r="K35">
      <f>D35-I35</f>
    </oc>
    <nc r="K35"/>
  </rcc>
  <rcc rId="100" sId="1">
    <oc r="L35">
      <f>D35-I35</f>
    </oc>
    <nc r="L35"/>
  </rcc>
  <rcc rId="101" sId="1">
    <oc r="M35">
      <f>E35-G35</f>
    </oc>
    <nc r="M35"/>
  </rcc>
  <rcc rId="102" sId="1">
    <oc r="K36">
      <f>D36-I36</f>
    </oc>
    <nc r="K36"/>
  </rcc>
  <rcc rId="103" sId="1">
    <oc r="L36">
      <f>D36-I36</f>
    </oc>
    <nc r="L36"/>
  </rcc>
  <rcc rId="104" sId="1">
    <oc r="M36">
      <f>E36-G36</f>
    </oc>
    <nc r="M36"/>
  </rcc>
  <rcc rId="105" sId="1">
    <oc r="K37">
      <f>D37-I37</f>
    </oc>
    <nc r="K37"/>
  </rcc>
  <rcc rId="106" sId="1">
    <oc r="L37">
      <f>D37-I37</f>
    </oc>
    <nc r="L37"/>
  </rcc>
  <rcc rId="107" sId="1">
    <oc r="M37">
      <f>E37-G37</f>
    </oc>
    <nc r="M37"/>
  </rcc>
  <rcc rId="108" sId="1">
    <oc r="K38">
      <f>D38-I38</f>
    </oc>
    <nc r="K38"/>
  </rcc>
  <rcc rId="109" sId="1">
    <oc r="L38">
      <f>D38-I38</f>
    </oc>
    <nc r="L38"/>
  </rcc>
  <rcc rId="110" sId="1">
    <oc r="M38">
      <f>E38-G38</f>
    </oc>
    <nc r="M38"/>
  </rcc>
  <rcc rId="111" sId="1">
    <oc r="K39">
      <f>D39-I39</f>
    </oc>
    <nc r="K39"/>
  </rcc>
  <rcc rId="112" sId="1">
    <oc r="L39">
      <f>D39-I39</f>
    </oc>
    <nc r="L39"/>
  </rcc>
  <rcc rId="113" sId="1">
    <oc r="M39">
      <f>E39-G39</f>
    </oc>
    <nc r="M39"/>
  </rcc>
  <rcc rId="114" sId="1">
    <oc r="K40">
      <f>D40-I40</f>
    </oc>
    <nc r="K40"/>
  </rcc>
  <rcc rId="115" sId="1">
    <oc r="L40">
      <f>D40-I40</f>
    </oc>
    <nc r="L40"/>
  </rcc>
  <rcc rId="116" sId="1">
    <oc r="M40">
      <f>E40-G40</f>
    </oc>
    <nc r="M40"/>
  </rcc>
  <rcc rId="117" sId="1">
    <oc r="K41">
      <f>D41-I41</f>
    </oc>
    <nc r="K41"/>
  </rcc>
  <rcc rId="118" sId="1">
    <oc r="L41">
      <f>D41-I41</f>
    </oc>
    <nc r="L41"/>
  </rcc>
  <rcc rId="119" sId="1">
    <oc r="M41">
      <f>E41-G41</f>
    </oc>
    <nc r="M41"/>
  </rcc>
  <rcc rId="120" sId="1">
    <oc r="K42">
      <f>D42-I42</f>
    </oc>
    <nc r="K42"/>
  </rcc>
  <rcc rId="121" sId="1">
    <oc r="L42">
      <f>D42-I42</f>
    </oc>
    <nc r="L42"/>
  </rcc>
  <rcc rId="122" sId="1">
    <oc r="M42">
      <f>E42-G42</f>
    </oc>
    <nc r="M42"/>
  </rcc>
  <rcc rId="123" sId="1">
    <oc r="K43">
      <f>D43-I43</f>
    </oc>
    <nc r="K43"/>
  </rcc>
  <rcc rId="124" sId="1">
    <oc r="L43">
      <f>D43-I43</f>
    </oc>
    <nc r="L43"/>
  </rcc>
  <rcc rId="125" sId="1">
    <oc r="M43">
      <f>E43-G43</f>
    </oc>
    <nc r="M43"/>
  </rcc>
  <rcc rId="126" sId="1">
    <oc r="K44">
      <f>D44-I44</f>
    </oc>
    <nc r="K44"/>
  </rcc>
  <rcc rId="127" sId="1">
    <oc r="L44">
      <f>D44-I44</f>
    </oc>
    <nc r="L44"/>
  </rcc>
  <rcc rId="128" sId="1">
    <oc r="M44">
      <f>E44-G44</f>
    </oc>
    <nc r="M44"/>
  </rcc>
  <rcc rId="129" sId="1">
    <oc r="K45">
      <f>D45-I45</f>
    </oc>
    <nc r="K45"/>
  </rcc>
  <rcc rId="130" sId="1">
    <oc r="L45">
      <f>D45-I45</f>
    </oc>
    <nc r="L45"/>
  </rcc>
  <rcc rId="131" sId="1">
    <oc r="M45">
      <f>E45-G45</f>
    </oc>
    <nc r="M45"/>
  </rcc>
  <rcc rId="132" sId="1">
    <oc r="K46">
      <f>D46-I46</f>
    </oc>
    <nc r="K46"/>
  </rcc>
  <rcc rId="133" sId="1">
    <oc r="L46">
      <f>D46-I46</f>
    </oc>
    <nc r="L46"/>
  </rcc>
  <rcc rId="134" sId="1">
    <oc r="M46">
      <f>E46-G46</f>
    </oc>
    <nc r="M46"/>
  </rcc>
  <rcc rId="135" sId="1">
    <oc r="K47">
      <f>D47-I47</f>
    </oc>
    <nc r="K47"/>
  </rcc>
  <rcc rId="136" sId="1">
    <oc r="L47">
      <f>D47-I47</f>
    </oc>
    <nc r="L47"/>
  </rcc>
  <rcc rId="137" sId="1">
    <oc r="M47">
      <f>E47-G47</f>
    </oc>
    <nc r="M47"/>
  </rcc>
  <rcc rId="138" sId="1">
    <oc r="K48">
      <f>D48-I48</f>
    </oc>
    <nc r="K48"/>
  </rcc>
  <rcc rId="139" sId="1">
    <oc r="L48">
      <f>D48-I48</f>
    </oc>
    <nc r="L48"/>
  </rcc>
  <rcc rId="140" sId="1">
    <oc r="M48">
      <f>E48-G48</f>
    </oc>
    <nc r="M48"/>
  </rcc>
  <rcc rId="141" sId="1">
    <oc r="K49">
      <f>D49-I49</f>
    </oc>
    <nc r="K49"/>
  </rcc>
  <rcc rId="142" sId="1">
    <oc r="L49">
      <f>D49-I49</f>
    </oc>
    <nc r="L49"/>
  </rcc>
  <rcc rId="143" sId="1">
    <oc r="M49">
      <f>E49-G49</f>
    </oc>
    <nc r="M49"/>
  </rcc>
  <rcc rId="144" sId="1">
    <oc r="K50">
      <f>D50-I50</f>
    </oc>
    <nc r="K50"/>
  </rcc>
  <rcc rId="145" sId="1">
    <oc r="L50">
      <f>D50-I50</f>
    </oc>
    <nc r="L50"/>
  </rcc>
  <rcc rId="146" sId="1">
    <oc r="M50">
      <f>E50-G50</f>
    </oc>
    <nc r="M50"/>
  </rcc>
  <rcc rId="147" sId="1">
    <oc r="K51">
      <f>D51-I51</f>
    </oc>
    <nc r="K51"/>
  </rcc>
  <rcc rId="148" sId="1">
    <oc r="L51">
      <f>D51-I51</f>
    </oc>
    <nc r="L51"/>
  </rcc>
  <rcc rId="149" sId="1">
    <oc r="M51">
      <f>E51-G51</f>
    </oc>
    <nc r="M51"/>
  </rcc>
  <rcc rId="150" sId="1">
    <oc r="K52">
      <f>D52-I52</f>
    </oc>
    <nc r="K52"/>
  </rcc>
  <rcc rId="151" sId="1">
    <oc r="L52">
      <f>D52-I52</f>
    </oc>
    <nc r="L52"/>
  </rcc>
  <rcc rId="152" sId="1">
    <oc r="M52">
      <f>E52-G52</f>
    </oc>
    <nc r="M52"/>
  </rcc>
  <rcc rId="153" sId="1">
    <oc r="K53">
      <f>D53-I53</f>
    </oc>
    <nc r="K53"/>
  </rcc>
  <rcc rId="154" sId="1">
    <oc r="L53">
      <f>D53-I53</f>
    </oc>
    <nc r="L53"/>
  </rcc>
  <rcc rId="155" sId="1">
    <oc r="M53">
      <f>E53-G53</f>
    </oc>
    <nc r="M53"/>
  </rcc>
  <rcc rId="156" sId="1">
    <oc r="K54">
      <f>D54-I54</f>
    </oc>
    <nc r="K54"/>
  </rcc>
  <rcc rId="157" sId="1">
    <oc r="L54">
      <f>D54-I54</f>
    </oc>
    <nc r="L54"/>
  </rcc>
  <rcc rId="158" sId="1">
    <oc r="M54">
      <f>E54-G54</f>
    </oc>
    <nc r="M54"/>
  </rcc>
  <rcc rId="159" sId="1">
    <oc r="K55">
      <f>D55-I55</f>
    </oc>
    <nc r="K55"/>
  </rcc>
  <rcc rId="160" sId="1">
    <oc r="L55">
      <f>D55-I55</f>
    </oc>
    <nc r="L55"/>
  </rcc>
  <rcc rId="161" sId="1">
    <oc r="M55">
      <f>E55-G55</f>
    </oc>
    <nc r="M55"/>
  </rcc>
  <rcc rId="162" sId="1">
    <oc r="K56">
      <f>D56-I56</f>
    </oc>
    <nc r="K56"/>
  </rcc>
  <rcc rId="163" sId="1">
    <oc r="L56">
      <f>D56-I56</f>
    </oc>
    <nc r="L56"/>
  </rcc>
  <rcc rId="164" sId="1">
    <oc r="M56">
      <f>E56-G56</f>
    </oc>
    <nc r="M56"/>
  </rcc>
  <rcc rId="165" sId="1">
    <oc r="K57">
      <f>D57-I57</f>
    </oc>
    <nc r="K57"/>
  </rcc>
  <rcc rId="166" sId="1">
    <oc r="L57">
      <f>D57-I57</f>
    </oc>
    <nc r="L57"/>
  </rcc>
  <rcc rId="167" sId="1">
    <oc r="M57">
      <f>E57-G57</f>
    </oc>
    <nc r="M57"/>
  </rcc>
  <rcc rId="168" sId="1">
    <oc r="K58">
      <f>D58-I58</f>
    </oc>
    <nc r="K58"/>
  </rcc>
  <rcc rId="169" sId="1">
    <oc r="L58">
      <f>D58-I58</f>
    </oc>
    <nc r="L58"/>
  </rcc>
  <rcc rId="170" sId="1">
    <oc r="M58">
      <f>E58-G58</f>
    </oc>
    <nc r="M58"/>
  </rcc>
  <rcc rId="171" sId="1">
    <oc r="K59">
      <f>D59-I59</f>
    </oc>
    <nc r="K59"/>
  </rcc>
  <rcc rId="172" sId="1">
    <oc r="L59">
      <f>D59-I59</f>
    </oc>
    <nc r="L59"/>
  </rcc>
  <rcc rId="173" sId="1">
    <oc r="M59">
      <f>E59-G59</f>
    </oc>
    <nc r="M59"/>
  </rcc>
  <rcc rId="174" sId="1">
    <oc r="K60">
      <f>D60-I60</f>
    </oc>
    <nc r="K60"/>
  </rcc>
  <rcc rId="175" sId="1">
    <oc r="L60">
      <f>D60-I60</f>
    </oc>
    <nc r="L60"/>
  </rcc>
  <rcc rId="176" sId="1">
    <oc r="M60">
      <f>E60-G60</f>
    </oc>
    <nc r="M60"/>
  </rcc>
  <rcc rId="177" sId="1">
    <oc r="K61">
      <f>D61-I61</f>
    </oc>
    <nc r="K61"/>
  </rcc>
  <rcc rId="178" sId="1">
    <oc r="L61">
      <f>D61-I61</f>
    </oc>
    <nc r="L61"/>
  </rcc>
  <rcc rId="179" sId="1">
    <oc r="M61">
      <f>E61-G61</f>
    </oc>
    <nc r="M61"/>
  </rcc>
  <rcc rId="180" sId="1">
    <oc r="K62">
      <f>D62-I62</f>
    </oc>
    <nc r="K62"/>
  </rcc>
  <rcc rId="181" sId="1">
    <oc r="L62">
      <f>D62-I62</f>
    </oc>
    <nc r="L62"/>
  </rcc>
  <rcc rId="182" sId="1">
    <oc r="M62">
      <f>E62-G62</f>
    </oc>
    <nc r="M62"/>
  </rcc>
  <rcc rId="183" sId="1">
    <oc r="K64">
      <f>D64-I64</f>
    </oc>
    <nc r="K64"/>
  </rcc>
  <rcc rId="184" sId="1">
    <oc r="L64">
      <f>D64-I64</f>
    </oc>
    <nc r="L64"/>
  </rcc>
  <rcc rId="185" sId="1">
    <oc r="M64">
      <f>E64-G64</f>
    </oc>
    <nc r="M64"/>
  </rcc>
  <rcc rId="186" sId="1">
    <oc r="K65">
      <f>D65-I65</f>
    </oc>
    <nc r="K65"/>
  </rcc>
  <rcc rId="187" sId="1">
    <oc r="L65">
      <f>D65-I65</f>
    </oc>
    <nc r="L65"/>
  </rcc>
  <rcc rId="188" sId="1">
    <oc r="M65">
      <f>E65-G65</f>
    </oc>
    <nc r="M65"/>
  </rcc>
  <rcc rId="189" sId="1">
    <oc r="K66">
      <f>D66-I66</f>
    </oc>
    <nc r="K66"/>
  </rcc>
  <rcc rId="190" sId="1">
    <oc r="L66">
      <f>D66-I66</f>
    </oc>
    <nc r="L66"/>
  </rcc>
  <rcc rId="191" sId="1">
    <oc r="M66">
      <f>E66-G66</f>
    </oc>
    <nc r="M66"/>
  </rcc>
  <rcc rId="192" sId="1">
    <oc r="K67">
      <f>D67-I67</f>
    </oc>
    <nc r="K67"/>
  </rcc>
  <rcc rId="193" sId="1">
    <oc r="L67">
      <f>D67-I67</f>
    </oc>
    <nc r="L67"/>
  </rcc>
  <rcc rId="194" sId="1">
    <oc r="M67">
      <f>E67-G67</f>
    </oc>
    <nc r="M67"/>
  </rcc>
  <rcc rId="195" sId="1">
    <oc r="K68">
      <f>D68-I68</f>
    </oc>
    <nc r="K68"/>
  </rcc>
  <rcc rId="196" sId="1">
    <oc r="L68">
      <f>D68-I68</f>
    </oc>
    <nc r="L68"/>
  </rcc>
  <rcc rId="197" sId="1">
    <oc r="M68">
      <f>E68-G68</f>
    </oc>
    <nc r="M68"/>
  </rcc>
  <rcc rId="198" sId="1">
    <oc r="K69">
      <f>D69-I69</f>
    </oc>
    <nc r="K69"/>
  </rcc>
  <rcc rId="199" sId="1">
    <oc r="L69">
      <f>D69-I69</f>
    </oc>
    <nc r="L69"/>
  </rcc>
  <rcc rId="200" sId="1">
    <oc r="M69">
      <f>E69-G69</f>
    </oc>
    <nc r="M69"/>
  </rcc>
  <rcc rId="201" sId="1">
    <oc r="K70">
      <f>D70-I70</f>
    </oc>
    <nc r="K70"/>
  </rcc>
  <rcc rId="202" sId="1">
    <oc r="L70">
      <f>D70-I70</f>
    </oc>
    <nc r="L70"/>
  </rcc>
  <rcc rId="203" sId="1">
    <oc r="M70">
      <f>E70-G70</f>
    </oc>
    <nc r="M70"/>
  </rcc>
  <rcc rId="204" sId="1">
    <oc r="K71">
      <f>D71-I71</f>
    </oc>
    <nc r="K71"/>
  </rcc>
  <rcc rId="205" sId="1">
    <oc r="L71">
      <f>D71-I71</f>
    </oc>
    <nc r="L71"/>
  </rcc>
  <rcc rId="206" sId="1">
    <oc r="M71">
      <f>E71-G71</f>
    </oc>
    <nc r="M71"/>
  </rcc>
  <rcc rId="207" sId="1">
    <oc r="K72">
      <f>D72-I72</f>
    </oc>
    <nc r="K72"/>
  </rcc>
  <rcc rId="208" sId="1">
    <oc r="L72">
      <f>D72-I72</f>
    </oc>
    <nc r="L72"/>
  </rcc>
  <rcc rId="209" sId="1">
    <oc r="M72">
      <f>E72-G72</f>
    </oc>
    <nc r="M72"/>
  </rcc>
  <rcc rId="210" sId="1">
    <oc r="K73">
      <f>D73-I73</f>
    </oc>
    <nc r="K73"/>
  </rcc>
  <rcc rId="211" sId="1">
    <oc r="L73">
      <f>D73-I73</f>
    </oc>
    <nc r="L73"/>
  </rcc>
  <rcc rId="212" sId="1">
    <oc r="M73">
      <f>E73-G73</f>
    </oc>
    <nc r="M73"/>
  </rcc>
  <rcc rId="213" sId="1">
    <oc r="K74">
      <f>D74-I74</f>
    </oc>
    <nc r="K74"/>
  </rcc>
  <rcc rId="214" sId="1">
    <oc r="L74">
      <f>D74-I74</f>
    </oc>
    <nc r="L74"/>
  </rcc>
  <rcc rId="215" sId="1">
    <oc r="M74">
      <f>E74-G74</f>
    </oc>
    <nc r="M74"/>
  </rcc>
  <rcc rId="216" sId="1">
    <oc r="K75">
      <f>D75-I75</f>
    </oc>
    <nc r="K75"/>
  </rcc>
  <rcc rId="217" sId="1">
    <oc r="L75">
      <f>D75-I75</f>
    </oc>
    <nc r="L75"/>
  </rcc>
  <rcc rId="218" sId="1">
    <oc r="M75">
      <f>E75-G75</f>
    </oc>
    <nc r="M75"/>
  </rcc>
  <rcc rId="219" sId="1">
    <oc r="K76">
      <f>D76-I76</f>
    </oc>
    <nc r="K76"/>
  </rcc>
  <rcc rId="220" sId="1">
    <oc r="L76">
      <f>D76-I76</f>
    </oc>
    <nc r="L76"/>
  </rcc>
  <rcc rId="221" sId="1">
    <oc r="M76">
      <f>E76-G76</f>
    </oc>
    <nc r="M76"/>
  </rcc>
  <rcc rId="222" sId="1">
    <oc r="K77">
      <f>D77-I77</f>
    </oc>
    <nc r="K77"/>
  </rcc>
  <rcc rId="223" sId="1">
    <oc r="L77">
      <f>D77-I77</f>
    </oc>
    <nc r="L77"/>
  </rcc>
  <rcc rId="224" sId="1">
    <oc r="M77">
      <f>E77-G77</f>
    </oc>
    <nc r="M77"/>
  </rcc>
  <rcc rId="225" sId="1">
    <oc r="K78">
      <f>D78-I78</f>
    </oc>
    <nc r="K78"/>
  </rcc>
  <rcc rId="226" sId="1">
    <oc r="L78">
      <f>D78-I78</f>
    </oc>
    <nc r="L78"/>
  </rcc>
  <rcc rId="227" sId="1">
    <oc r="M78">
      <f>E78-G78</f>
    </oc>
    <nc r="M78"/>
  </rcc>
  <rcc rId="228" sId="1">
    <oc r="K79">
      <f>D79-I79</f>
    </oc>
    <nc r="K79"/>
  </rcc>
  <rcc rId="229" sId="1">
    <oc r="L79">
      <f>D79-I79</f>
    </oc>
    <nc r="L79"/>
  </rcc>
  <rcc rId="230" sId="1">
    <oc r="M79">
      <f>E79-G79</f>
    </oc>
    <nc r="M79"/>
  </rcc>
  <rcc rId="231" sId="1">
    <oc r="K80">
      <f>D80-I80</f>
    </oc>
    <nc r="K80"/>
  </rcc>
  <rcc rId="232" sId="1">
    <oc r="L80">
      <f>D80-I80</f>
    </oc>
    <nc r="L80"/>
  </rcc>
  <rcc rId="233" sId="1">
    <oc r="M80">
      <f>E80-G80</f>
    </oc>
    <nc r="M80"/>
  </rcc>
  <rcc rId="234" sId="1">
    <oc r="K81">
      <f>D81-I81</f>
    </oc>
    <nc r="K81"/>
  </rcc>
  <rcc rId="235" sId="1">
    <oc r="L81">
      <f>D81-I81</f>
    </oc>
    <nc r="L81"/>
  </rcc>
  <rcc rId="236" sId="1">
    <oc r="M81">
      <f>E81-G81</f>
    </oc>
    <nc r="M81"/>
  </rcc>
  <rcc rId="237" sId="1">
    <oc r="K82">
      <f>D82-I82</f>
    </oc>
    <nc r="K82"/>
  </rcc>
  <rcc rId="238" sId="1">
    <oc r="L82">
      <f>D82-I82</f>
    </oc>
    <nc r="L82"/>
  </rcc>
  <rcc rId="239" sId="1">
    <oc r="M82">
      <f>E82-G82</f>
    </oc>
    <nc r="M82"/>
  </rcc>
  <rcc rId="240" sId="1">
    <oc r="K83">
      <f>D83-I83</f>
    </oc>
    <nc r="K83"/>
  </rcc>
  <rcc rId="241" sId="1">
    <oc r="L83">
      <f>D83-I83</f>
    </oc>
    <nc r="L83"/>
  </rcc>
  <rcc rId="242" sId="1">
    <oc r="M83">
      <f>E83-G83</f>
    </oc>
    <nc r="M83"/>
  </rcc>
  <rcc rId="243" sId="1">
    <oc r="K84">
      <f>D84-I84</f>
    </oc>
    <nc r="K84"/>
  </rcc>
  <rcc rId="244" sId="1">
    <oc r="L84">
      <f>D84-I84</f>
    </oc>
    <nc r="L84"/>
  </rcc>
  <rcc rId="245" sId="1">
    <oc r="M84">
      <f>E84-G84</f>
    </oc>
    <nc r="M84"/>
  </rcc>
  <rcc rId="246" sId="1">
    <oc r="K85">
      <f>D85-I85</f>
    </oc>
    <nc r="K85"/>
  </rcc>
  <rcc rId="247" sId="1">
    <oc r="L85">
      <f>D85-I85</f>
    </oc>
    <nc r="L85"/>
  </rcc>
  <rcc rId="248" sId="1">
    <oc r="M85">
      <f>E85-G85</f>
    </oc>
    <nc r="M85"/>
  </rcc>
  <rcc rId="249" sId="1">
    <oc r="K86">
      <f>D86-I86</f>
    </oc>
    <nc r="K86"/>
  </rcc>
  <rcc rId="250" sId="1">
    <oc r="L86">
      <f>D86-I86</f>
    </oc>
    <nc r="L86"/>
  </rcc>
  <rcc rId="251" sId="1">
    <oc r="M86">
      <f>E86-G86</f>
    </oc>
    <nc r="M86"/>
  </rcc>
  <rcc rId="252" sId="1">
    <oc r="K87">
      <f>D87-I87</f>
    </oc>
    <nc r="K87"/>
  </rcc>
  <rcc rId="253" sId="1">
    <oc r="L87">
      <f>D87-I87</f>
    </oc>
    <nc r="L87"/>
  </rcc>
  <rcc rId="254" sId="1">
    <oc r="M87">
      <f>E87-G87</f>
    </oc>
    <nc r="M87"/>
  </rcc>
  <rcc rId="255" sId="1">
    <oc r="K88">
      <f>D88-I88</f>
    </oc>
    <nc r="K88"/>
  </rcc>
  <rcc rId="256" sId="1">
    <oc r="L88">
      <f>D88-I88</f>
    </oc>
    <nc r="L88"/>
  </rcc>
  <rcc rId="257" sId="1">
    <oc r="M88">
      <f>E88-G88</f>
    </oc>
    <nc r="M88"/>
  </rcc>
  <rcc rId="258" sId="1">
    <oc r="K89">
      <f>D89-I89</f>
    </oc>
    <nc r="K89"/>
  </rcc>
  <rcc rId="259" sId="1">
    <oc r="L89">
      <f>D89-I89</f>
    </oc>
    <nc r="L89"/>
  </rcc>
  <rcc rId="260" sId="1">
    <oc r="M89">
      <f>E89-G89</f>
    </oc>
    <nc r="M89"/>
  </rcc>
  <rcc rId="261" sId="1">
    <oc r="K90">
      <f>D90-I90</f>
    </oc>
    <nc r="K90"/>
  </rcc>
  <rcc rId="262" sId="1">
    <oc r="L90">
      <f>D90-I90</f>
    </oc>
    <nc r="L90"/>
  </rcc>
  <rcc rId="263" sId="1">
    <oc r="M90">
      <f>E90-G90</f>
    </oc>
    <nc r="M90"/>
  </rcc>
  <rcc rId="264" sId="1">
    <oc r="K91">
      <f>D91-I91</f>
    </oc>
    <nc r="K91"/>
  </rcc>
  <rcc rId="265" sId="1">
    <oc r="L91">
      <f>D91-I91</f>
    </oc>
    <nc r="L91"/>
  </rcc>
  <rcc rId="266" sId="1">
    <oc r="M91">
      <f>E91-G91</f>
    </oc>
    <nc r="M91"/>
  </rcc>
  <rcc rId="267" sId="1">
    <oc r="K92">
      <f>D92-I92</f>
    </oc>
    <nc r="K92"/>
  </rcc>
  <rcc rId="268" sId="1">
    <oc r="L92">
      <f>D92-I92</f>
    </oc>
    <nc r="L92"/>
  </rcc>
  <rcc rId="269" sId="1">
    <oc r="M92">
      <f>E92-G92</f>
    </oc>
    <nc r="M92"/>
  </rcc>
  <rcc rId="270" sId="1">
    <oc r="K93">
      <f>D93-I93</f>
    </oc>
    <nc r="K93"/>
  </rcc>
  <rcc rId="271" sId="1">
    <oc r="L93">
      <f>D93-I93</f>
    </oc>
    <nc r="L93"/>
  </rcc>
  <rcc rId="272" sId="1">
    <oc r="M93">
      <f>E93-G93</f>
    </oc>
    <nc r="M93"/>
  </rcc>
  <rcc rId="273" sId="1">
    <oc r="K94">
      <f>D94-I94</f>
    </oc>
    <nc r="K94"/>
  </rcc>
  <rcc rId="274" sId="1">
    <oc r="L94">
      <f>D94-I94</f>
    </oc>
    <nc r="L94"/>
  </rcc>
  <rcc rId="275" sId="1">
    <oc r="M94">
      <f>E94-G94</f>
    </oc>
    <nc r="M94"/>
  </rcc>
  <rcc rId="276" sId="1">
    <oc r="K95">
      <f>D95-I95</f>
    </oc>
    <nc r="K95"/>
  </rcc>
  <rcc rId="277" sId="1">
    <oc r="L95">
      <f>D95-I95</f>
    </oc>
    <nc r="L95"/>
  </rcc>
  <rcc rId="278" sId="1">
    <oc r="M95">
      <f>E95-G95</f>
    </oc>
    <nc r="M95"/>
  </rcc>
  <rcc rId="279" sId="1">
    <oc r="K96">
      <f>D96-I96</f>
    </oc>
    <nc r="K96"/>
  </rcc>
  <rcc rId="280" sId="1">
    <oc r="L96">
      <f>D96-I96</f>
    </oc>
    <nc r="L96"/>
  </rcc>
  <rcc rId="281" sId="1">
    <oc r="M96">
      <f>E96-G96</f>
    </oc>
    <nc r="M96"/>
  </rcc>
  <rcc rId="282" sId="1">
    <oc r="K97">
      <f>D97-I97</f>
    </oc>
    <nc r="K97"/>
  </rcc>
  <rcc rId="283" sId="1">
    <oc r="L97">
      <f>D97-I97</f>
    </oc>
    <nc r="L97"/>
  </rcc>
  <rcc rId="284" sId="1">
    <oc r="M97">
      <f>E97-G97</f>
    </oc>
    <nc r="M97"/>
  </rcc>
  <rcc rId="285" sId="1">
    <oc r="K98">
      <f>D98-I98</f>
    </oc>
    <nc r="K98"/>
  </rcc>
  <rcc rId="286" sId="1">
    <oc r="L98">
      <f>D98-I98</f>
    </oc>
    <nc r="L98"/>
  </rcc>
  <rcc rId="287" sId="1">
    <oc r="M98">
      <f>E98-G98</f>
    </oc>
    <nc r="M98"/>
  </rcc>
  <rcc rId="288" sId="1">
    <oc r="K99">
      <f>D99-I99</f>
    </oc>
    <nc r="K99"/>
  </rcc>
  <rcc rId="289" sId="1">
    <oc r="L99">
      <f>D99-I99</f>
    </oc>
    <nc r="L99"/>
  </rcc>
  <rcc rId="290" sId="1">
    <oc r="M99">
      <f>E99-G99</f>
    </oc>
    <nc r="M99"/>
  </rcc>
  <rcc rId="291" sId="1">
    <oc r="K100">
      <f>D100-I100</f>
    </oc>
    <nc r="K100"/>
  </rcc>
  <rcc rId="292" sId="1">
    <oc r="L100">
      <f>D100-I100</f>
    </oc>
    <nc r="L100"/>
  </rcc>
  <rcc rId="293" sId="1">
    <oc r="M100">
      <f>E100-G100</f>
    </oc>
    <nc r="M100"/>
  </rcc>
  <rcc rId="294" sId="1">
    <oc r="K101">
      <f>D101-I101</f>
    </oc>
    <nc r="K101"/>
  </rcc>
  <rcc rId="295" sId="1">
    <oc r="L101">
      <f>D101-I101</f>
    </oc>
    <nc r="L101"/>
  </rcc>
  <rcc rId="296" sId="1">
    <oc r="M101">
      <f>E101-G101</f>
    </oc>
    <nc r="M101"/>
  </rcc>
  <rcc rId="297" sId="1">
    <oc r="K102">
      <f>D102-I102</f>
    </oc>
    <nc r="K102"/>
  </rcc>
  <rcc rId="298" sId="1">
    <oc r="L102">
      <f>D102-I102</f>
    </oc>
    <nc r="L102"/>
  </rcc>
  <rcc rId="299" sId="1">
    <oc r="M102">
      <f>E102-G102</f>
    </oc>
    <nc r="M102"/>
  </rcc>
  <rcc rId="300" sId="1">
    <oc r="K103">
      <f>D103-I103</f>
    </oc>
    <nc r="K103"/>
  </rcc>
  <rcc rId="301" sId="1">
    <oc r="L103">
      <f>D103-I103</f>
    </oc>
    <nc r="L103"/>
  </rcc>
  <rcc rId="302" sId="1">
    <oc r="M103">
      <f>E103-G103</f>
    </oc>
    <nc r="M103"/>
  </rcc>
  <rcc rId="303" sId="1">
    <oc r="K104">
      <f>D104-I104</f>
    </oc>
    <nc r="K104"/>
  </rcc>
  <rcc rId="304" sId="1">
    <oc r="L104">
      <f>D104-I104</f>
    </oc>
    <nc r="L104"/>
  </rcc>
  <rcc rId="305" sId="1">
    <oc r="M104">
      <f>E104-G104</f>
    </oc>
    <nc r="M104"/>
  </rcc>
  <rcc rId="306" sId="1">
    <oc r="K105">
      <f>D105-I105</f>
    </oc>
    <nc r="K105"/>
  </rcc>
  <rcc rId="307" sId="1">
    <oc r="L105">
      <f>D105-I105</f>
    </oc>
    <nc r="L105"/>
  </rcc>
  <rcc rId="308" sId="1">
    <oc r="M105">
      <f>E105-G105</f>
    </oc>
    <nc r="M105"/>
  </rcc>
  <rcc rId="309" sId="1">
    <oc r="K106">
      <f>D106-I106</f>
    </oc>
    <nc r="K106"/>
  </rcc>
  <rcc rId="310" sId="1">
    <oc r="L106">
      <f>D106-I106</f>
    </oc>
    <nc r="L106"/>
  </rcc>
  <rcc rId="311" sId="1">
    <oc r="M106">
      <f>E106-G106</f>
    </oc>
    <nc r="M106"/>
  </rcc>
  <rcc rId="312" sId="1">
    <oc r="K107">
      <f>D107-I107</f>
    </oc>
    <nc r="K107"/>
  </rcc>
  <rcc rId="313" sId="1">
    <oc r="L107">
      <f>D107-I107</f>
    </oc>
    <nc r="L107"/>
  </rcc>
  <rcc rId="314" sId="1">
    <oc r="M107">
      <f>E107-G107</f>
    </oc>
    <nc r="M107"/>
  </rcc>
  <rcc rId="315" sId="1">
    <oc r="K108">
      <f>D108-I108</f>
    </oc>
    <nc r="K108"/>
  </rcc>
  <rcc rId="316" sId="1">
    <oc r="L108">
      <f>D108-I108</f>
    </oc>
    <nc r="L108"/>
  </rcc>
  <rcc rId="317" sId="1">
    <oc r="M108">
      <f>E108-G108</f>
    </oc>
    <nc r="M108"/>
  </rcc>
  <rcc rId="318" sId="1">
    <oc r="K109">
      <f>D109-I109</f>
    </oc>
    <nc r="K109"/>
  </rcc>
  <rcc rId="319" sId="1">
    <oc r="L109">
      <f>D109-I109</f>
    </oc>
    <nc r="L109"/>
  </rcc>
  <rcc rId="320" sId="1">
    <oc r="M109">
      <f>E109-G109</f>
    </oc>
    <nc r="M109"/>
  </rcc>
  <rcc rId="321" sId="1">
    <oc r="K110">
      <f>D110-I110</f>
    </oc>
    <nc r="K110"/>
  </rcc>
  <rcc rId="322" sId="1">
    <oc r="L110">
      <f>D110-I110</f>
    </oc>
    <nc r="L110"/>
  </rcc>
  <rcc rId="323" sId="1">
    <oc r="M110">
      <f>E110-G110</f>
    </oc>
    <nc r="M110"/>
  </rcc>
  <rcc rId="324" sId="1">
    <oc r="K111">
      <f>D111-I111</f>
    </oc>
    <nc r="K111"/>
  </rcc>
  <rcc rId="325" sId="1">
    <oc r="L111">
      <f>D111-I111</f>
    </oc>
    <nc r="L111"/>
  </rcc>
  <rcc rId="326" sId="1">
    <oc r="M111">
      <f>E111-G111</f>
    </oc>
    <nc r="M111"/>
  </rcc>
  <rcc rId="327" sId="1">
    <oc r="K112">
      <f>D112-I112</f>
    </oc>
    <nc r="K112"/>
  </rcc>
  <rcc rId="328" sId="1">
    <oc r="L112">
      <f>D112-I112</f>
    </oc>
    <nc r="L112"/>
  </rcc>
  <rcc rId="329" sId="1">
    <oc r="M112">
      <f>E112-G112</f>
    </oc>
    <nc r="M112"/>
  </rcc>
  <rcc rId="330" sId="1">
    <oc r="K113">
      <f>D113-I113</f>
    </oc>
    <nc r="K113"/>
  </rcc>
  <rcc rId="331" sId="1">
    <oc r="L113">
      <f>D113-I113</f>
    </oc>
    <nc r="L113"/>
  </rcc>
  <rcc rId="332" sId="1">
    <oc r="M113">
      <f>E113-G113</f>
    </oc>
    <nc r="M113"/>
  </rcc>
  <rcc rId="333" sId="1">
    <oc r="K114">
      <f>D114-I114</f>
    </oc>
    <nc r="K114"/>
  </rcc>
  <rcc rId="334" sId="1">
    <oc r="L114">
      <f>D114-I114</f>
    </oc>
    <nc r="L114"/>
  </rcc>
  <rcc rId="335" sId="1">
    <oc r="M114">
      <f>E114-G114</f>
    </oc>
    <nc r="M114"/>
  </rcc>
  <rcc rId="336" sId="1">
    <oc r="K115">
      <f>D115-I115</f>
    </oc>
    <nc r="K115"/>
  </rcc>
  <rcc rId="337" sId="1">
    <oc r="L115">
      <f>D115-I115</f>
    </oc>
    <nc r="L115"/>
  </rcc>
  <rcc rId="338" sId="1">
    <oc r="M115">
      <f>E115-G115</f>
    </oc>
    <nc r="M115"/>
  </rcc>
  <rcc rId="339" sId="1">
    <oc r="K116">
      <f>D116-I116</f>
    </oc>
    <nc r="K116"/>
  </rcc>
  <rcc rId="340" sId="1">
    <oc r="L116">
      <f>D116-I116</f>
    </oc>
    <nc r="L116"/>
  </rcc>
  <rcc rId="341" sId="1">
    <oc r="M116">
      <f>E116-G116</f>
    </oc>
    <nc r="M116"/>
  </rcc>
  <rcc rId="342" sId="1">
    <oc r="K117">
      <f>D117-I117</f>
    </oc>
    <nc r="K117"/>
  </rcc>
  <rcc rId="343" sId="1">
    <oc r="L117">
      <f>D117-I117</f>
    </oc>
    <nc r="L117"/>
  </rcc>
  <rcc rId="344" sId="1">
    <oc r="M117">
      <f>E117-G117</f>
    </oc>
    <nc r="M117"/>
  </rcc>
  <rcc rId="345" sId="1">
    <oc r="K118">
      <f>D118-I118</f>
    </oc>
    <nc r="K118"/>
  </rcc>
  <rcc rId="346" sId="1">
    <oc r="L118">
      <f>D118-I118</f>
    </oc>
    <nc r="L118"/>
  </rcc>
  <rcc rId="347" sId="1">
    <oc r="M118">
      <f>E118-G118</f>
    </oc>
    <nc r="M118"/>
  </rcc>
  <rcc rId="348" sId="1">
    <oc r="K119">
      <f>D119-I119</f>
    </oc>
    <nc r="K119"/>
  </rcc>
  <rcc rId="349" sId="1">
    <oc r="L119">
      <f>D119-I119</f>
    </oc>
    <nc r="L119"/>
  </rcc>
  <rcc rId="350" sId="1">
    <oc r="M119">
      <f>E119-G119</f>
    </oc>
    <nc r="M119"/>
  </rcc>
  <rcc rId="351" sId="1">
    <oc r="K120">
      <f>D120-I120</f>
    </oc>
    <nc r="K120"/>
  </rcc>
  <rcc rId="352" sId="1">
    <oc r="L120">
      <f>D120-I120</f>
    </oc>
    <nc r="L120"/>
  </rcc>
  <rcc rId="353" sId="1">
    <oc r="M120">
      <f>E120-G120</f>
    </oc>
    <nc r="M120"/>
  </rcc>
  <rcc rId="354" sId="1">
    <oc r="K121">
      <f>D121-I121</f>
    </oc>
    <nc r="K121"/>
  </rcc>
  <rcc rId="355" sId="1">
    <oc r="L121">
      <f>D121-I121</f>
    </oc>
    <nc r="L121"/>
  </rcc>
  <rcc rId="356" sId="1">
    <oc r="M121">
      <f>E121-G121</f>
    </oc>
    <nc r="M121"/>
  </rcc>
  <rcc rId="357" sId="1">
    <oc r="K122">
      <f>D122-I122</f>
    </oc>
    <nc r="K122"/>
  </rcc>
  <rcc rId="358" sId="1">
    <oc r="L122">
      <f>D122-I122</f>
    </oc>
    <nc r="L122"/>
  </rcc>
  <rcc rId="359" sId="1">
    <oc r="M122">
      <f>E122-G122</f>
    </oc>
    <nc r="M122"/>
  </rcc>
  <rcc rId="360" sId="1">
    <oc r="K123">
      <f>D123-I123</f>
    </oc>
    <nc r="K123"/>
  </rcc>
  <rcc rId="361" sId="1">
    <oc r="L123">
      <f>D123-I123</f>
    </oc>
    <nc r="L123"/>
  </rcc>
  <rcc rId="362" sId="1">
    <oc r="M123">
      <f>E123-G123</f>
    </oc>
    <nc r="M123"/>
  </rcc>
  <rcc rId="363" sId="1">
    <oc r="K124">
      <f>D124-I124</f>
    </oc>
    <nc r="K124"/>
  </rcc>
  <rcc rId="364" sId="1">
    <oc r="L124">
      <f>D124-I124</f>
    </oc>
    <nc r="L124"/>
  </rcc>
  <rcc rId="365" sId="1">
    <oc r="M124">
      <f>E124-G124</f>
    </oc>
    <nc r="M124"/>
  </rcc>
  <rcc rId="366" sId="1">
    <oc r="K125">
      <f>D125-I125</f>
    </oc>
    <nc r="K125"/>
  </rcc>
  <rcc rId="367" sId="1">
    <oc r="L125">
      <f>D125-I125</f>
    </oc>
    <nc r="L125"/>
  </rcc>
  <rcc rId="368" sId="1">
    <oc r="M125">
      <f>E125-G125</f>
    </oc>
    <nc r="M125"/>
  </rcc>
  <rcc rId="369" sId="1">
    <oc r="K126">
      <f>D126-I126</f>
    </oc>
    <nc r="K126"/>
  </rcc>
  <rcc rId="370" sId="1">
    <oc r="L126">
      <f>D126-I126</f>
    </oc>
    <nc r="L126"/>
  </rcc>
  <rcc rId="371" sId="1">
    <oc r="M126">
      <f>E126-G126</f>
    </oc>
    <nc r="M126"/>
  </rcc>
  <rcc rId="372" sId="1">
    <oc r="K127">
      <f>D127-I127</f>
    </oc>
    <nc r="K127"/>
  </rcc>
  <rcc rId="373" sId="1">
    <oc r="L127">
      <f>D127-I127</f>
    </oc>
    <nc r="L127"/>
  </rcc>
  <rcc rId="374" sId="1">
    <oc r="M127">
      <f>E127-G127</f>
    </oc>
    <nc r="M127"/>
  </rcc>
  <rcc rId="375" sId="1">
    <oc r="K128">
      <f>D128-I128</f>
    </oc>
    <nc r="K128"/>
  </rcc>
  <rcc rId="376" sId="1">
    <oc r="L128">
      <f>D128-I128</f>
    </oc>
    <nc r="L128"/>
  </rcc>
  <rcc rId="377" sId="1">
    <oc r="M128">
      <f>E128-G128</f>
    </oc>
    <nc r="M128"/>
  </rcc>
  <rcc rId="378" sId="1">
    <oc r="K129">
      <f>D129-I129</f>
    </oc>
    <nc r="K129"/>
  </rcc>
  <rcc rId="379" sId="1">
    <oc r="L129">
      <f>D129-I129</f>
    </oc>
    <nc r="L129"/>
  </rcc>
  <rcc rId="380" sId="1">
    <oc r="M129">
      <f>E129-G129</f>
    </oc>
    <nc r="M129"/>
  </rcc>
  <rcc rId="381" sId="1">
    <oc r="K130">
      <f>D130-I130</f>
    </oc>
    <nc r="K130"/>
  </rcc>
  <rcc rId="382" sId="1">
    <oc r="L130">
      <f>D130-I130</f>
    </oc>
    <nc r="L130"/>
  </rcc>
  <rcc rId="383" sId="1">
    <oc r="M130">
      <f>E130-G130</f>
    </oc>
    <nc r="M130"/>
  </rcc>
  <rcc rId="384" sId="1">
    <oc r="K131">
      <f>D131-I131</f>
    </oc>
    <nc r="K131"/>
  </rcc>
  <rcc rId="385" sId="1">
    <oc r="L131">
      <f>D131-I131</f>
    </oc>
    <nc r="L131"/>
  </rcc>
  <rcc rId="386" sId="1">
    <oc r="M131">
      <f>E131-G131</f>
    </oc>
    <nc r="M131"/>
  </rcc>
  <rcc rId="387" sId="1">
    <oc r="K132">
      <f>D132-I132</f>
    </oc>
    <nc r="K132"/>
  </rcc>
  <rcc rId="388" sId="1">
    <oc r="L132">
      <f>D132-I132</f>
    </oc>
    <nc r="L132"/>
  </rcc>
  <rcc rId="389" sId="1">
    <oc r="M132">
      <f>E132-G132</f>
    </oc>
    <nc r="M132"/>
  </rcc>
  <rcc rId="390" sId="1">
    <oc r="K133">
      <f>D133-I133</f>
    </oc>
    <nc r="K133"/>
  </rcc>
  <rcc rId="391" sId="1">
    <oc r="L133">
      <f>D133-I133</f>
    </oc>
    <nc r="L133"/>
  </rcc>
  <rcc rId="392" sId="1">
    <oc r="M133">
      <f>E133-G133</f>
    </oc>
    <nc r="M133"/>
  </rcc>
  <rcc rId="393" sId="1">
    <oc r="K134">
      <f>D134-I134</f>
    </oc>
    <nc r="K134"/>
  </rcc>
  <rcc rId="394" sId="1">
    <oc r="L134">
      <f>D134-I134</f>
    </oc>
    <nc r="L134"/>
  </rcc>
  <rcc rId="395" sId="1">
    <oc r="M134">
      <f>E134-G134</f>
    </oc>
    <nc r="M134"/>
  </rcc>
  <rcc rId="396" sId="1">
    <oc r="K135">
      <f>D135-I135</f>
    </oc>
    <nc r="K135"/>
  </rcc>
  <rcc rId="397" sId="1">
    <oc r="L135">
      <f>D135-I135</f>
    </oc>
    <nc r="L135"/>
  </rcc>
  <rcc rId="398" sId="1">
    <oc r="M135">
      <f>E135-G135</f>
    </oc>
    <nc r="M135"/>
  </rcc>
  <rcc rId="399" sId="1">
    <oc r="K136">
      <f>D136-I136</f>
    </oc>
    <nc r="K136"/>
  </rcc>
  <rcc rId="400" sId="1">
    <oc r="L136">
      <f>D136-I136</f>
    </oc>
    <nc r="L136"/>
  </rcc>
  <rcc rId="401" sId="1">
    <oc r="M136">
      <f>E136-G136</f>
    </oc>
    <nc r="M136"/>
  </rcc>
  <rcc rId="402" sId="1">
    <oc r="K137">
      <f>D137-I137</f>
    </oc>
    <nc r="K137"/>
  </rcc>
  <rcc rId="403" sId="1">
    <oc r="L137">
      <f>D137-I137</f>
    </oc>
    <nc r="L137"/>
  </rcc>
  <rcc rId="404" sId="1">
    <oc r="M137">
      <f>E137-G137</f>
    </oc>
    <nc r="M137"/>
  </rcc>
  <rcc rId="405" sId="1">
    <oc r="K138">
      <f>D138-I138</f>
    </oc>
    <nc r="K138"/>
  </rcc>
  <rcc rId="406" sId="1">
    <oc r="L138">
      <f>D138-I138</f>
    </oc>
    <nc r="L138"/>
  </rcc>
  <rcc rId="407" sId="1">
    <oc r="M138">
      <f>E138-G138</f>
    </oc>
    <nc r="M138"/>
  </rcc>
  <rcc rId="408" sId="1">
    <oc r="K139">
      <f>D139-I139</f>
    </oc>
    <nc r="K139"/>
  </rcc>
  <rcc rId="409" sId="1">
    <oc r="L139">
      <f>D139-I139</f>
    </oc>
    <nc r="L139"/>
  </rcc>
  <rcc rId="410" sId="1">
    <oc r="M139">
      <f>E139-G139</f>
    </oc>
    <nc r="M139"/>
  </rcc>
  <rcc rId="411" sId="1">
    <oc r="K140">
      <f>D140-I140</f>
    </oc>
    <nc r="K140"/>
  </rcc>
  <rcc rId="412" sId="1">
    <oc r="L140">
      <f>D140-I140</f>
    </oc>
    <nc r="L140"/>
  </rcc>
  <rcc rId="413" sId="1">
    <oc r="M140">
      <f>E140-G140</f>
    </oc>
    <nc r="M140"/>
  </rcc>
  <rcc rId="414" sId="1">
    <oc r="K141">
      <f>D141-I141</f>
    </oc>
    <nc r="K141"/>
  </rcc>
  <rcc rId="415" sId="1">
    <oc r="L141">
      <f>D141-I141</f>
    </oc>
    <nc r="L141"/>
  </rcc>
  <rcc rId="416" sId="1">
    <oc r="M141">
      <f>E141-G141</f>
    </oc>
    <nc r="M141"/>
  </rcc>
  <rcc rId="417" sId="1">
    <oc r="K142">
      <f>D142-I142</f>
    </oc>
    <nc r="K142"/>
  </rcc>
  <rcc rId="418" sId="1">
    <oc r="L142">
      <f>D142-I142</f>
    </oc>
    <nc r="L142"/>
  </rcc>
  <rcc rId="419" sId="1">
    <oc r="M142">
      <f>E142-G142</f>
    </oc>
    <nc r="M142"/>
  </rcc>
  <rcc rId="420" sId="1">
    <oc r="K143">
      <f>D143-I143</f>
    </oc>
    <nc r="K143"/>
  </rcc>
  <rcc rId="421" sId="1">
    <oc r="L143">
      <f>D143-I143</f>
    </oc>
    <nc r="L143"/>
  </rcc>
  <rcc rId="422" sId="1">
    <oc r="M143">
      <f>E143-G143</f>
    </oc>
    <nc r="M143"/>
  </rcc>
  <rcc rId="423" sId="1">
    <oc r="K144">
      <f>D144-I144</f>
    </oc>
    <nc r="K144"/>
  </rcc>
  <rcc rId="424" sId="1">
    <oc r="L144">
      <f>D144-I144</f>
    </oc>
    <nc r="L144"/>
  </rcc>
  <rcc rId="425" sId="1">
    <oc r="M144">
      <f>E144-G144</f>
    </oc>
    <nc r="M144"/>
  </rcc>
  <rcc rId="426" sId="1">
    <oc r="K145">
      <f>D145-I145</f>
    </oc>
    <nc r="K145"/>
  </rcc>
  <rcc rId="427" sId="1">
    <oc r="L145">
      <f>D145-I145</f>
    </oc>
    <nc r="L145"/>
  </rcc>
  <rcc rId="428" sId="1">
    <oc r="M145">
      <f>E145-G145</f>
    </oc>
    <nc r="M145"/>
  </rcc>
  <rcc rId="429" sId="1">
    <oc r="K146">
      <f>D146-I146</f>
    </oc>
    <nc r="K146"/>
  </rcc>
  <rcc rId="430" sId="1">
    <oc r="L146">
      <f>D146-I146</f>
    </oc>
    <nc r="L146"/>
  </rcc>
  <rcc rId="431" sId="1">
    <oc r="M146">
      <f>E146-G146</f>
    </oc>
    <nc r="M146"/>
  </rcc>
  <rcc rId="432" sId="1">
    <oc r="K147">
      <f>D147-I147</f>
    </oc>
    <nc r="K147"/>
  </rcc>
  <rcc rId="433" sId="1">
    <oc r="L147">
      <f>D147-I147</f>
    </oc>
    <nc r="L147"/>
  </rcc>
  <rcc rId="434" sId="1">
    <oc r="M147">
      <f>E147-G147</f>
    </oc>
    <nc r="M147"/>
  </rcc>
  <rcc rId="435" sId="1">
    <oc r="K148">
      <f>D148-I148</f>
    </oc>
    <nc r="K148"/>
  </rcc>
  <rcc rId="436" sId="1">
    <oc r="L148">
      <f>D148-I148</f>
    </oc>
    <nc r="L148"/>
  </rcc>
  <rcc rId="437" sId="1">
    <oc r="M148">
      <f>E148-G148</f>
    </oc>
    <nc r="M148"/>
  </rcc>
  <rcc rId="438" sId="1">
    <oc r="K149">
      <f>D149-I149</f>
    </oc>
    <nc r="K149"/>
  </rcc>
  <rcc rId="439" sId="1">
    <oc r="L149">
      <f>D149-I149</f>
    </oc>
    <nc r="L149"/>
  </rcc>
  <rcc rId="440" sId="1">
    <oc r="M149">
      <f>E149-G149</f>
    </oc>
    <nc r="M149"/>
  </rcc>
  <rcc rId="441" sId="1">
    <oc r="K150">
      <f>D150-I150</f>
    </oc>
    <nc r="K150"/>
  </rcc>
  <rcc rId="442" sId="1">
    <oc r="L150">
      <f>D150-I150</f>
    </oc>
    <nc r="L150"/>
  </rcc>
  <rcc rId="443" sId="1">
    <oc r="M150">
      <f>E150-G150</f>
    </oc>
    <nc r="M150"/>
  </rcc>
  <rcc rId="444" sId="1">
    <oc r="K151">
      <f>D151-I151</f>
    </oc>
    <nc r="K151"/>
  </rcc>
  <rcc rId="445" sId="1">
    <oc r="L151">
      <f>D151-I151</f>
    </oc>
    <nc r="L151"/>
  </rcc>
  <rcc rId="446" sId="1">
    <oc r="M151">
      <f>E151-G151</f>
    </oc>
    <nc r="M151"/>
  </rcc>
  <rcc rId="447" sId="1">
    <oc r="K152">
      <f>D152-I152</f>
    </oc>
    <nc r="K152"/>
  </rcc>
  <rcc rId="448" sId="1">
    <oc r="L152">
      <f>D152-I152</f>
    </oc>
    <nc r="L152"/>
  </rcc>
  <rcc rId="449" sId="1">
    <oc r="M152">
      <f>E152-G152</f>
    </oc>
    <nc r="M152"/>
  </rcc>
  <rcc rId="450" sId="1">
    <oc r="K153">
      <f>D153-I153</f>
    </oc>
    <nc r="K153"/>
  </rcc>
  <rcc rId="451" sId="1">
    <oc r="L153">
      <f>D153-I153</f>
    </oc>
    <nc r="L153"/>
  </rcc>
  <rcc rId="452" sId="1">
    <oc r="M153">
      <f>E153-G153</f>
    </oc>
    <nc r="M153"/>
  </rcc>
  <rcc rId="453" sId="1">
    <oc r="K154">
      <f>D154-I154</f>
    </oc>
    <nc r="K154"/>
  </rcc>
  <rcc rId="454" sId="1">
    <oc r="L154">
      <f>D154-I154</f>
    </oc>
    <nc r="L154"/>
  </rcc>
  <rcc rId="455" sId="1">
    <oc r="M154">
      <f>E154-G154</f>
    </oc>
    <nc r="M154"/>
  </rcc>
  <rcc rId="456" sId="1">
    <oc r="K155">
      <f>D155-I155</f>
    </oc>
    <nc r="K155"/>
  </rcc>
  <rcc rId="457" sId="1">
    <oc r="L155">
      <f>D155-I155</f>
    </oc>
    <nc r="L155"/>
  </rcc>
  <rcc rId="458" sId="1">
    <oc r="M155">
      <f>E155-G155</f>
    </oc>
    <nc r="M155"/>
  </rcc>
  <rcc rId="459" sId="1">
    <oc r="K156">
      <f>D156-I156</f>
    </oc>
    <nc r="K156"/>
  </rcc>
  <rcc rId="460" sId="1">
    <oc r="L156">
      <f>D156-I156</f>
    </oc>
    <nc r="L156"/>
  </rcc>
  <rcc rId="461" sId="1">
    <oc r="M156">
      <f>E156-G156</f>
    </oc>
    <nc r="M156"/>
  </rcc>
  <rcc rId="462" sId="1">
    <oc r="K157">
      <f>D157-I157</f>
    </oc>
    <nc r="K157"/>
  </rcc>
  <rcc rId="463" sId="1">
    <oc r="L157">
      <f>D157-I157</f>
    </oc>
    <nc r="L157"/>
  </rcc>
  <rcc rId="464" sId="1">
    <oc r="M157">
      <f>E157-G157</f>
    </oc>
    <nc r="M157"/>
  </rcc>
  <rcc rId="465" sId="1">
    <oc r="K158">
      <f>D158-I158</f>
    </oc>
    <nc r="K158"/>
  </rcc>
  <rcc rId="466" sId="1">
    <oc r="L158">
      <f>D158-I158</f>
    </oc>
    <nc r="L158"/>
  </rcc>
  <rcc rId="467" sId="1">
    <oc r="M158">
      <f>E158-G158</f>
    </oc>
    <nc r="M158"/>
  </rcc>
  <rcc rId="468" sId="1">
    <oc r="K159">
      <f>D159-I159</f>
    </oc>
    <nc r="K159"/>
  </rcc>
  <rcc rId="469" sId="1">
    <oc r="L159">
      <f>D159-I159</f>
    </oc>
    <nc r="L159"/>
  </rcc>
  <rcc rId="470" sId="1">
    <oc r="M159">
      <f>E159-G159</f>
    </oc>
    <nc r="M159"/>
  </rcc>
  <rcc rId="471" sId="1">
    <oc r="K160">
      <f>D160-I160</f>
    </oc>
    <nc r="K160"/>
  </rcc>
  <rcc rId="472" sId="1">
    <oc r="L160">
      <f>D160-I160</f>
    </oc>
    <nc r="L160"/>
  </rcc>
  <rcc rId="473" sId="1">
    <oc r="M160">
      <f>E160-G160</f>
    </oc>
    <nc r="M160"/>
  </rcc>
  <rcc rId="474" sId="1">
    <oc r="K161">
      <f>D161-I161</f>
    </oc>
    <nc r="K161"/>
  </rcc>
  <rcc rId="475" sId="1">
    <oc r="L161">
      <f>D161-I161</f>
    </oc>
    <nc r="L161"/>
  </rcc>
  <rcc rId="476" sId="1">
    <oc r="M161">
      <f>E161-G161</f>
    </oc>
    <nc r="M161"/>
  </rcc>
  <rcc rId="477" sId="1">
    <oc r="K162">
      <f>D162-I162</f>
    </oc>
    <nc r="K162"/>
  </rcc>
  <rcc rId="478" sId="1">
    <oc r="L162">
      <f>D162-I162</f>
    </oc>
    <nc r="L162"/>
  </rcc>
  <rcc rId="479" sId="1">
    <oc r="M162">
      <f>E162-G162</f>
    </oc>
    <nc r="M162"/>
  </rcc>
  <rcc rId="480" sId="1">
    <oc r="K163">
      <f>D163-I163</f>
    </oc>
    <nc r="K163"/>
  </rcc>
  <rcc rId="481" sId="1">
    <oc r="L163">
      <f>D163-I163</f>
    </oc>
    <nc r="L163"/>
  </rcc>
  <rcc rId="482" sId="1">
    <oc r="M163">
      <f>E163-G163</f>
    </oc>
    <nc r="M163"/>
  </rcc>
  <rcc rId="483" sId="1">
    <oc r="K164">
      <f>D164-I164</f>
    </oc>
    <nc r="K164"/>
  </rcc>
  <rcc rId="484" sId="1">
    <oc r="L164">
      <f>D164-I164</f>
    </oc>
    <nc r="L164"/>
  </rcc>
  <rcc rId="485" sId="1">
    <oc r="M164">
      <f>E164-G164</f>
    </oc>
    <nc r="M164"/>
  </rcc>
  <rcc rId="486" sId="1">
    <oc r="K165">
      <f>D165-I165</f>
    </oc>
    <nc r="K165"/>
  </rcc>
  <rcc rId="487" sId="1">
    <oc r="L165">
      <f>D165-I165</f>
    </oc>
    <nc r="L165"/>
  </rcc>
  <rcc rId="488" sId="1">
    <oc r="M165">
      <f>E165-G165</f>
    </oc>
    <nc r="M165"/>
  </rcc>
  <rcc rId="489" sId="1">
    <oc r="K166">
      <f>D166-I166</f>
    </oc>
    <nc r="K166"/>
  </rcc>
  <rcc rId="490" sId="1">
    <oc r="L166">
      <f>D166-I166</f>
    </oc>
    <nc r="L166"/>
  </rcc>
  <rcc rId="491" sId="1">
    <oc r="M166">
      <f>E166-G166</f>
    </oc>
    <nc r="M166"/>
  </rcc>
  <rcc rId="492" sId="1">
    <oc r="K167">
      <f>D167-I167</f>
    </oc>
    <nc r="K167"/>
  </rcc>
  <rcc rId="493" sId="1">
    <oc r="L167">
      <f>D167-I167</f>
    </oc>
    <nc r="L167"/>
  </rcc>
  <rcc rId="494" sId="1">
    <oc r="M167">
      <f>E167-G167</f>
    </oc>
    <nc r="M167"/>
  </rcc>
  <rcc rId="495" sId="1">
    <oc r="K168">
      <f>D168-I168</f>
    </oc>
    <nc r="K168"/>
  </rcc>
  <rcc rId="496" sId="1">
    <oc r="L168">
      <f>D168-I168</f>
    </oc>
    <nc r="L168"/>
  </rcc>
  <rcc rId="497" sId="1">
    <oc r="M168">
      <f>E168-G168</f>
    </oc>
    <nc r="M168"/>
  </rcc>
  <rcc rId="498" sId="1">
    <oc r="K169">
      <f>D169-I169</f>
    </oc>
    <nc r="K169"/>
  </rcc>
  <rcc rId="499" sId="1">
    <oc r="L169">
      <f>D169-I169</f>
    </oc>
    <nc r="L169"/>
  </rcc>
  <rcc rId="500" sId="1">
    <oc r="M169">
      <f>E169-G169</f>
    </oc>
    <nc r="M169"/>
  </rcc>
  <rcc rId="501" sId="1">
    <oc r="K170">
      <f>D170-I170</f>
    </oc>
    <nc r="K170"/>
  </rcc>
  <rcc rId="502" sId="1">
    <oc r="L170">
      <f>D170-I170</f>
    </oc>
    <nc r="L170"/>
  </rcc>
  <rcc rId="503" sId="1">
    <oc r="M170">
      <f>E170-G170</f>
    </oc>
    <nc r="M170"/>
  </rcc>
  <rcc rId="504" sId="1">
    <oc r="K171">
      <f>D171-I171</f>
    </oc>
    <nc r="K171"/>
  </rcc>
  <rcc rId="505" sId="1">
    <oc r="L171">
      <f>D171-I171</f>
    </oc>
    <nc r="L171"/>
  </rcc>
  <rcc rId="506" sId="1">
    <oc r="M171">
      <f>E171-G171</f>
    </oc>
    <nc r="M171"/>
  </rcc>
  <rcc rId="507" sId="1">
    <oc r="K172">
      <f>D172-I172</f>
    </oc>
    <nc r="K172"/>
  </rcc>
  <rcc rId="508" sId="1">
    <oc r="L172">
      <f>D172-I172</f>
    </oc>
    <nc r="L172"/>
  </rcc>
  <rcc rId="509" sId="1">
    <oc r="M172">
      <f>E172-G172</f>
    </oc>
    <nc r="M172"/>
  </rcc>
  <rcc rId="510" sId="1">
    <oc r="K173">
      <f>D173-I173</f>
    </oc>
    <nc r="K173"/>
  </rcc>
  <rcc rId="511" sId="1">
    <oc r="L173">
      <f>D173-I173</f>
    </oc>
    <nc r="L173"/>
  </rcc>
  <rcc rId="512" sId="1">
    <oc r="M173">
      <f>E173-G173</f>
    </oc>
    <nc r="M173"/>
  </rcc>
  <rcc rId="513" sId="1">
    <oc r="K174">
      <f>D174-I174</f>
    </oc>
    <nc r="K174"/>
  </rcc>
  <rcc rId="514" sId="1">
    <oc r="L174">
      <f>D174-I174</f>
    </oc>
    <nc r="L174"/>
  </rcc>
  <rcc rId="515" sId="1">
    <oc r="M174">
      <f>E174-G174</f>
    </oc>
    <nc r="M174"/>
  </rcc>
  <rcc rId="516" sId="1">
    <oc r="K175">
      <f>D175-I175</f>
    </oc>
    <nc r="K175"/>
  </rcc>
  <rcc rId="517" sId="1">
    <oc r="L175">
      <f>D175-I175</f>
    </oc>
    <nc r="L175"/>
  </rcc>
  <rcc rId="518" sId="1">
    <oc r="M175">
      <f>E175-G175</f>
    </oc>
    <nc r="M175"/>
  </rcc>
  <rcc rId="519" sId="1">
    <oc r="K176">
      <f>D176-I176</f>
    </oc>
    <nc r="K176"/>
  </rcc>
  <rcc rId="520" sId="1">
    <oc r="L176">
      <f>D176-I176</f>
    </oc>
    <nc r="L176"/>
  </rcc>
  <rcc rId="521" sId="1">
    <oc r="M176">
      <f>E176-G176</f>
    </oc>
    <nc r="M176"/>
  </rcc>
  <rcc rId="522" sId="1">
    <oc r="K177">
      <f>D177-I177</f>
    </oc>
    <nc r="K177"/>
  </rcc>
  <rcc rId="523" sId="1">
    <oc r="L177">
      <f>D177-I177</f>
    </oc>
    <nc r="L177"/>
  </rcc>
  <rcc rId="524" sId="1">
    <oc r="M177">
      <f>E177-G177</f>
    </oc>
    <nc r="M177"/>
  </rcc>
  <rcc rId="525" sId="1">
    <oc r="K178">
      <f>D178-I178</f>
    </oc>
    <nc r="K178"/>
  </rcc>
  <rcc rId="526" sId="1">
    <oc r="L178">
      <f>D178-I178</f>
    </oc>
    <nc r="L178"/>
  </rcc>
  <rcc rId="527" sId="1">
    <oc r="M178">
      <f>E178-G178</f>
    </oc>
    <nc r="M178"/>
  </rcc>
  <rcc rId="528" sId="1">
    <oc r="K179">
      <f>D179-I179</f>
    </oc>
    <nc r="K179"/>
  </rcc>
  <rcc rId="529" sId="1">
    <oc r="L179">
      <f>D179-I179</f>
    </oc>
    <nc r="L179"/>
  </rcc>
  <rcc rId="530" sId="1">
    <oc r="M179">
      <f>E179-G179</f>
    </oc>
    <nc r="M179"/>
  </rcc>
  <rcc rId="531" sId="1">
    <oc r="K180">
      <f>D180-I180</f>
    </oc>
    <nc r="K180"/>
  </rcc>
  <rcc rId="532" sId="1">
    <oc r="L180">
      <f>D180-I180</f>
    </oc>
    <nc r="L180"/>
  </rcc>
  <rcc rId="533" sId="1">
    <oc r="M180">
      <f>E180-G180</f>
    </oc>
    <nc r="M180"/>
  </rcc>
  <rcc rId="534" sId="1">
    <oc r="K181">
      <f>D181-I181</f>
    </oc>
    <nc r="K181"/>
  </rcc>
  <rcc rId="535" sId="1">
    <oc r="L181">
      <f>D181-I181</f>
    </oc>
    <nc r="L181"/>
  </rcc>
  <rcc rId="536" sId="1">
    <oc r="M181">
      <f>E181-G181</f>
    </oc>
    <nc r="M181"/>
  </rcc>
  <rcc rId="537" sId="1">
    <oc r="K182">
      <f>D182-I182</f>
    </oc>
    <nc r="K182"/>
  </rcc>
  <rcc rId="538" sId="1">
    <oc r="L182">
      <f>D182-I182</f>
    </oc>
    <nc r="L182"/>
  </rcc>
  <rcc rId="539" sId="1">
    <oc r="M182">
      <f>E182-G182</f>
    </oc>
    <nc r="M182"/>
  </rcc>
  <rcc rId="540" sId="1">
    <oc r="K183">
      <f>D183-I183</f>
    </oc>
    <nc r="K183"/>
  </rcc>
  <rcc rId="541" sId="1">
    <oc r="L183">
      <f>D183-I183</f>
    </oc>
    <nc r="L183"/>
  </rcc>
  <rcc rId="542" sId="1">
    <oc r="M183">
      <f>E183-G183</f>
    </oc>
    <nc r="M183"/>
  </rcc>
  <rcc rId="543" sId="1">
    <oc r="K184">
      <f>D184-I184</f>
    </oc>
    <nc r="K184"/>
  </rcc>
  <rcc rId="544" sId="1">
    <oc r="L184">
      <f>D184-I184</f>
    </oc>
    <nc r="L184"/>
  </rcc>
  <rcc rId="545" sId="1">
    <oc r="M184">
      <f>E184-G184</f>
    </oc>
    <nc r="M184"/>
  </rcc>
  <rcc rId="546" sId="1">
    <oc r="K185">
      <f>D185-I185</f>
    </oc>
    <nc r="K185"/>
  </rcc>
  <rcc rId="547" sId="1">
    <oc r="L185">
      <f>D185-I185</f>
    </oc>
    <nc r="L185"/>
  </rcc>
  <rcc rId="548" sId="1">
    <oc r="M185">
      <f>E185-G185</f>
    </oc>
    <nc r="M185"/>
  </rcc>
  <rcc rId="549" sId="1">
    <oc r="K186">
      <f>D186-I186</f>
    </oc>
    <nc r="K186"/>
  </rcc>
  <rcc rId="550" sId="1">
    <oc r="L186">
      <f>D186-I186</f>
    </oc>
    <nc r="L186"/>
  </rcc>
  <rcc rId="551" sId="1">
    <oc r="M186">
      <f>E186-G186</f>
    </oc>
    <nc r="M186"/>
  </rcc>
  <rcc rId="552" sId="1">
    <oc r="K187">
      <f>D187-I187</f>
    </oc>
    <nc r="K187"/>
  </rcc>
  <rcc rId="553" sId="1">
    <oc r="L187">
      <f>D187-I187</f>
    </oc>
    <nc r="L187"/>
  </rcc>
  <rcc rId="554" sId="1">
    <oc r="M187">
      <f>E187-G187</f>
    </oc>
    <nc r="M187"/>
  </rcc>
  <rcc rId="555" sId="1">
    <oc r="K188">
      <f>D188-I188</f>
    </oc>
    <nc r="K188"/>
  </rcc>
  <rcc rId="556" sId="1">
    <oc r="L188">
      <f>D188-I188</f>
    </oc>
    <nc r="L188"/>
  </rcc>
  <rcc rId="557" sId="1">
    <oc r="M188">
      <f>E188-G188</f>
    </oc>
    <nc r="M188"/>
  </rcc>
  <rcc rId="558" sId="1">
    <oc r="K189">
      <f>D189-I189</f>
    </oc>
    <nc r="K189"/>
  </rcc>
  <rcc rId="559" sId="1">
    <oc r="L189">
      <f>D189-I189</f>
    </oc>
    <nc r="L189"/>
  </rcc>
  <rcc rId="560" sId="1">
    <oc r="M189">
      <f>E189-G189</f>
    </oc>
    <nc r="M189"/>
  </rcc>
  <rcc rId="561" sId="1">
    <oc r="K190">
      <f>D190-I190</f>
    </oc>
    <nc r="K190"/>
  </rcc>
  <rcc rId="562" sId="1">
    <oc r="L190">
      <f>D190-I190</f>
    </oc>
    <nc r="L190"/>
  </rcc>
  <rcc rId="563" sId="1">
    <oc r="M190">
      <f>E190-G190</f>
    </oc>
    <nc r="M190"/>
  </rcc>
  <rcc rId="564" sId="1">
    <oc r="K191">
      <f>D191-I191</f>
    </oc>
    <nc r="K191"/>
  </rcc>
  <rcc rId="565" sId="1">
    <oc r="L191">
      <f>D191-I191</f>
    </oc>
    <nc r="L191"/>
  </rcc>
  <rcc rId="566" sId="1">
    <oc r="M191">
      <f>E191-G191</f>
    </oc>
    <nc r="M191"/>
  </rcc>
  <rcc rId="567" sId="1">
    <oc r="K192">
      <f>D192-I192</f>
    </oc>
    <nc r="K192"/>
  </rcc>
  <rcc rId="568" sId="1">
    <oc r="L192">
      <f>D192-I192</f>
    </oc>
    <nc r="L192"/>
  </rcc>
  <rcc rId="569" sId="1">
    <oc r="M192">
      <f>E192-G192</f>
    </oc>
    <nc r="M192"/>
  </rcc>
  <rcc rId="570" sId="1">
    <oc r="K193">
      <f>D193-I193</f>
    </oc>
    <nc r="K193"/>
  </rcc>
  <rcc rId="571" sId="1">
    <oc r="L193">
      <f>D193-I193</f>
    </oc>
    <nc r="L193"/>
  </rcc>
  <rcc rId="572" sId="1">
    <oc r="M193">
      <f>E193-G193</f>
    </oc>
    <nc r="M193"/>
  </rcc>
  <rcc rId="573" sId="1">
    <oc r="K194">
      <f>D194-I194</f>
    </oc>
    <nc r="K194"/>
  </rcc>
  <rcc rId="574" sId="1">
    <oc r="L194">
      <f>D194-I194</f>
    </oc>
    <nc r="L194"/>
  </rcc>
  <rcc rId="575" sId="1">
    <oc r="M194">
      <f>E194-G194</f>
    </oc>
    <nc r="M194"/>
  </rcc>
  <rcc rId="576" sId="1">
    <oc r="K195">
      <f>D195-I195</f>
    </oc>
    <nc r="K195"/>
  </rcc>
  <rcc rId="577" sId="1">
    <oc r="L195">
      <f>D195-I195</f>
    </oc>
    <nc r="L195"/>
  </rcc>
  <rcc rId="578" sId="1">
    <oc r="M195">
      <f>E195-G195</f>
    </oc>
    <nc r="M195"/>
  </rcc>
  <rcc rId="579" sId="1">
    <oc r="K196">
      <f>D196-I196</f>
    </oc>
    <nc r="K196"/>
  </rcc>
  <rcc rId="580" sId="1">
    <oc r="L196">
      <f>D196-I196</f>
    </oc>
    <nc r="L196"/>
  </rcc>
  <rcc rId="581" sId="1">
    <oc r="M196">
      <f>E196-G196</f>
    </oc>
    <nc r="M196"/>
  </rcc>
  <rcc rId="582" sId="1">
    <oc r="K197">
      <f>D197-I197</f>
    </oc>
    <nc r="K197"/>
  </rcc>
  <rcc rId="583" sId="1">
    <oc r="L197">
      <f>D197-I197</f>
    </oc>
    <nc r="L197"/>
  </rcc>
  <rcc rId="584" sId="1">
    <oc r="M197">
      <f>E197-G197</f>
    </oc>
    <nc r="M197"/>
  </rcc>
  <rcc rId="585" sId="1">
    <oc r="K198">
      <f>D198-I198</f>
    </oc>
    <nc r="K198"/>
  </rcc>
  <rcc rId="586" sId="1">
    <oc r="L198">
      <f>D198-I198</f>
    </oc>
    <nc r="L198"/>
  </rcc>
  <rcc rId="587" sId="1">
    <oc r="M198">
      <f>E198-G198</f>
    </oc>
    <nc r="M198"/>
  </rcc>
  <rcv guid="{A0A3CD9B-2436-40D7-91DB-589A95FBBF00}" action="delete"/>
  <rdn rId="0" localSheetId="1" customView="1" name="Z_A0A3CD9B_2436_40D7_91DB_589A95FBBF00_.wvu.PrintArea" hidden="1" oldHidden="1">
    <formula>'на 01.04.2019'!$A$1:$J$198</formula>
    <oldFormula>'на 01.04.2019'!$A$1:$J$198</oldFormula>
  </rdn>
  <rdn rId="0" localSheetId="1" customView="1" name="Z_A0A3CD9B_2436_40D7_91DB_589A95FBBF00_.wvu.PrintTitles" hidden="1" oldHidden="1">
    <formula>'на 01.04.2019'!$5:$8</formula>
    <oldFormula>'на 01.04.2019'!$5:$8</oldFormula>
  </rdn>
  <rdn rId="0" localSheetId="1" customView="1" name="Z_A0A3CD9B_2436_40D7_91DB_589A95FBBF00_.wvu.FilterData" hidden="1" oldHidden="1">
    <formula>'на 01.04.2019'!$A$7:$J$399</formula>
    <oldFormula>'на 01.04.2019'!$A$7:$J$399</oldFormula>
  </rdn>
  <rcv guid="{A0A3CD9B-2436-40D7-91DB-589A95FBBF00}"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J81" t="inlineStr">
      <is>
        <t>Размещение закупок на приобретение жилых помещений для участников программы запланировано на апрель-май 2019 года. Произведена оплата за счет средст местного бюджета по муниципальному контракту №166/2018 от 21.12.2018 на приобретение жилых помещений. Направлена заявка на  произведение выплаты средств окружного бюджета. Оплата будет произведена в следующем отчетном периоде.</t>
      </is>
    </oc>
    <nc r="J81" t="inlineStr">
      <is>
        <t>Размещение закупок на приобретение жилых помещений для участников программы запланировано на апрель-май 2019 года. Произведена оплата за счет средст местного бюджета по муниципальному контракту №166/2018 от 21.12.2018 на приобретение жилых помещений. Направлена заявка в отраслевой департамент ХМАО-Югры на  предоставление субсидии из бюджета автономного округа. Оплата будет произведена в следующем отчетном периоде.</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oc r="J147"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К75-К73-К72-К71-К70-К69-К68-до К20. Участок К34-К33-К29-К25-К20-К19-К18-К17-К13-К7";
- "Сети водоснабжения. Участок от ВВ-33 по Нефтеюганскому шоссе до вторых фланцевых соединений перед узлами учета №1, 2 в тепловом пункте по ул. Монтажная";
- "Котельная № 1 пос.Юность. Капитальный ремонт оборудования котельной";
- "Реконструкция котельной в пос. Лунный. Капитальный ремонт оборудования котельной".</t>
        </r>
        <r>
          <rPr>
            <sz val="16"/>
            <color rgb="FFFF0000"/>
            <rFont val="Times New Roman"/>
            <family val="2"/>
            <charset val="204"/>
          </rPr>
          <t xml:space="preserve">
</t>
        </r>
        <r>
          <rPr>
            <sz val="16"/>
            <rFont val="Times New Roman"/>
            <family val="1"/>
            <charset val="204"/>
          </rPr>
          <t>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По результатам поступившей заявки 13.02.2019 от АО "Сжиженный газ Север" на 2019 год заключено соглашение от 21.03.2019 № 2  на сумму 7 536,2 тыс.руб., также зарегистрированы бюджетные обязательства на погашение кредиторской задолженности за 2018 год в сумме 74,8 тыс.руб.</t>
        </r>
        <r>
          <rPr>
            <sz val="16"/>
            <color rgb="FFFF0000"/>
            <rFont val="Times New Roman"/>
            <family val="2"/>
            <charset val="204"/>
          </rPr>
          <t xml:space="preserve">
</t>
        </r>
        <r>
          <rPr>
            <sz val="16"/>
            <rFont val="Times New Roman"/>
            <family val="1"/>
            <charset val="204"/>
          </rPr>
          <t>2) УБУиО: расходы на оплату труда для осуществления переданного государственного полномочия.</t>
        </r>
        <r>
          <rPr>
            <sz val="16"/>
            <color rgb="FFFF0000"/>
            <rFont val="Times New Roman"/>
            <family val="2"/>
            <charset val="204"/>
          </rPr>
          <t xml:space="preserve">
</t>
        </r>
        <r>
          <rPr>
            <sz val="16"/>
            <rFont val="Times New Roman"/>
            <family val="1"/>
            <charset val="204"/>
          </rPr>
          <t>3. "Повышение энергоэффективности в отраслях экономики" запланированы:
1) ДГХ: установка (замена) АУРТЭ в 3 учреждений,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rFont val="Times New Roman"/>
            <family val="1"/>
            <charset val="204"/>
          </rPr>
          <t>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t>
        </r>
        <r>
          <rPr>
            <sz val="16"/>
            <color rgb="FFFF0000"/>
            <rFont val="Times New Roman"/>
            <family val="2"/>
            <charset val="204"/>
          </rPr>
          <t xml:space="preserve">
</t>
        </r>
        <r>
          <rPr>
            <sz val="16"/>
            <rFont val="Times New Roman"/>
            <family val="1"/>
            <charset val="204"/>
          </rPr>
          <t>4. "Формирование комфортной городской среды" предусмотрено:
1) ДГХ: благоустройство дворовых территорий многоквартирных домов в г. Сургуте по 6 адресам. Планируемая площадь выполнения работ 11 846,9 м2.
Расходы запланированы на 3 квартал 2019 года.</t>
        </r>
        <r>
          <rPr>
            <sz val="16"/>
            <color rgb="FFFF0000"/>
            <rFont val="Times New Roman"/>
            <family val="2"/>
            <charset val="204"/>
          </rPr>
          <t xml:space="preserve">
</t>
        </r>
        <r>
          <rPr>
            <sz val="16"/>
            <rFont val="Times New Roman"/>
            <family val="1"/>
            <charset val="204"/>
          </rPr>
          <t xml:space="preserve">2) УЛПХиЭБ: планируется "Благоустройство в районе СурГУ в г. Сургуте". </t>
        </r>
        <r>
          <rPr>
            <sz val="16"/>
            <color rgb="FFFF0000"/>
            <rFont val="Times New Roman"/>
            <family val="2"/>
            <charset val="204"/>
          </rPr>
          <t xml:space="preserve">
</t>
        </r>
        <r>
          <rPr>
            <sz val="16"/>
            <rFont val="Times New Roman"/>
            <family val="1"/>
            <charset val="204"/>
          </rPr>
          <t>3) ДАиГ:  строительство объекта "Пешеходный мост в сквере "Старожилов" в г.Сургуте" Ориентировочный срок  размещения извещения о проведении закупки на корректировку ПСД - март 2019 г. В целях проведения корректировки сметной документации заключен договор №07П/2019 от 25.02.2019. Завершение корректировки - апрель 2019 года. Закупка на выполнение работ по строительству объекта будет размещена после выполнения корректировки сметной документации</t>
        </r>
        <r>
          <rPr>
            <sz val="16"/>
            <color rgb="FFFF0000"/>
            <rFont val="Times New Roman"/>
            <family val="2"/>
            <charset val="204"/>
          </rPr>
          <t xml:space="preserve">
                                                                                                            </t>
        </r>
      </is>
    </oc>
    <nc r="J147"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К75-К73-К72-К71-К70-К69-К68-до К20. Участок К34-К33-К29-К25-К20-К19-К18-К17-К13-К7";
- "Сети водоснабжения. Участок от ВВ-33 по Нефтеюганскому шоссе до вторых фланцевых соединений перед узлами учета №1, 2 в тепловом пункте по ул. Монтажная";
- "Котельная № 1 пос.Юность. Капитальный ремонт оборудования котельной";
- "Реконструкция котельной в пос. Лунный. Капитальный ремонт оборудования котельной".</t>
        </r>
        <r>
          <rPr>
            <sz val="16"/>
            <color rgb="FFFF0000"/>
            <rFont val="Times New Roman"/>
            <family val="2"/>
            <charset val="204"/>
          </rPr>
          <t xml:space="preserve">
</t>
        </r>
        <r>
          <rPr>
            <sz val="16"/>
            <rFont val="Times New Roman"/>
            <family val="1"/>
            <charset val="204"/>
          </rPr>
          <t>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По результатам поступившей заявки 13.02.2019 от АО "Сжиженный газ Север" на 2019 год заключено соглашение от 21.03.2019 № 2  на сумму 7 536,2 тыс.руб., также зарегистрированы бюджетные обязательства на погашение кредиторской задолженности за 2018 год в сумме 74,8 тыс.руб.</t>
        </r>
        <r>
          <rPr>
            <sz val="16"/>
            <color rgb="FFFF0000"/>
            <rFont val="Times New Roman"/>
            <family val="2"/>
            <charset val="204"/>
          </rPr>
          <t xml:space="preserve">
</t>
        </r>
        <r>
          <rPr>
            <sz val="16"/>
            <rFont val="Times New Roman"/>
            <family val="1"/>
            <charset val="204"/>
          </rPr>
          <t>2) УБУиО: расходы на оплату труда для осуществления переданного государственного полномочия.</t>
        </r>
        <r>
          <rPr>
            <sz val="16"/>
            <color rgb="FFFF0000"/>
            <rFont val="Times New Roman"/>
            <family val="2"/>
            <charset val="204"/>
          </rPr>
          <t xml:space="preserve">
</t>
        </r>
        <r>
          <rPr>
            <sz val="16"/>
            <rFont val="Times New Roman"/>
            <family val="1"/>
            <charset val="204"/>
          </rPr>
          <t>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rFont val="Times New Roman"/>
            <family val="1"/>
            <charset val="204"/>
          </rPr>
          <t>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t>
        </r>
        <r>
          <rPr>
            <sz val="16"/>
            <color rgb="FFFF0000"/>
            <rFont val="Times New Roman"/>
            <family val="2"/>
            <charset val="204"/>
          </rPr>
          <t xml:space="preserve">
</t>
        </r>
        <r>
          <rPr>
            <sz val="16"/>
            <rFont val="Times New Roman"/>
            <family val="1"/>
            <charset val="204"/>
          </rPr>
          <t>4. "Формирование комфортной городской среды" предусмотрено:
1) ДГХ: благоустройство дворовых территорий многоквартирных домов в г. Сургуте по 6 адресам. Планируемая площадь выполнения работ 11 846,9 м2.
Расходы запланированы на 3 квартал 2019 года.</t>
        </r>
        <r>
          <rPr>
            <sz val="16"/>
            <color rgb="FFFF0000"/>
            <rFont val="Times New Roman"/>
            <family val="2"/>
            <charset val="204"/>
          </rPr>
          <t xml:space="preserve">
</t>
        </r>
        <r>
          <rPr>
            <sz val="16"/>
            <rFont val="Times New Roman"/>
            <family val="1"/>
            <charset val="204"/>
          </rPr>
          <t xml:space="preserve">2) УЛПХиЭБ: планируется "Благоустройство в районе СурГУ в г. Сургуте". </t>
        </r>
        <r>
          <rPr>
            <sz val="16"/>
            <color rgb="FFFF0000"/>
            <rFont val="Times New Roman"/>
            <family val="2"/>
            <charset val="204"/>
          </rPr>
          <t xml:space="preserve">
</t>
        </r>
        <r>
          <rPr>
            <sz val="16"/>
            <rFont val="Times New Roman"/>
            <family val="1"/>
            <charset val="204"/>
          </rPr>
          <t>3) ДАиГ:  строительство объекта "Пешеходный мост в сквере "Старожилов" в г.Сургуте". В целях проведения корректировки сметной документации заключен договор №07П/2019 от 25.02.2019. Завершение корректировки - апрель 2019 года. Закупка на выполнение работ по строительству объекта будет размещена после выполнения корректировки сметной документации</t>
        </r>
        <r>
          <rPr>
            <sz val="16"/>
            <color rgb="FFFF0000"/>
            <rFont val="Times New Roman"/>
            <family val="2"/>
            <charset val="204"/>
          </rPr>
          <t xml:space="preserve">
                                                                                                            </t>
        </r>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1">
    <o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Сургуте. 
Денежные средства будут освоены в течение года.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oc>
    <n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Сургуте. Заключение договоров и выполнение работ планируется во 2 квартале 2019 года. Оплата расходов будет произведена после проведения всех этапов обработки (план 3 квартал 2019 года).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oc r="J43" t="inlineStr">
      <is>
        <r>
          <rPr>
            <sz val="16"/>
            <rFont val="Times New Roman"/>
            <family val="1"/>
            <charset val="204"/>
          </rPr>
          <t xml:space="preserve">АГ(ДК):  Соглашение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до конца 2019 года.               </t>
        </r>
        <r>
          <rPr>
            <sz val="16"/>
            <color rgb="FFFF0000"/>
            <rFont val="Times New Roman"/>
            <family val="2"/>
            <charset val="204"/>
          </rPr>
          <t xml:space="preserve">          </t>
        </r>
      </is>
    </oc>
    <nc r="J43" t="inlineStr">
      <is>
        <r>
          <rPr>
            <sz val="16"/>
            <rFont val="Times New Roman"/>
            <family val="1"/>
            <charset val="204"/>
          </rPr>
          <t xml:space="preserve">АГ(ДК):  Соглашение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Бюджетные ассигнования будут исполнены до конца  2019 года.               </t>
        </r>
        <r>
          <rPr>
            <sz val="16"/>
            <color rgb="FFFF0000"/>
            <rFont val="Times New Roman"/>
            <family val="2"/>
            <charset val="204"/>
          </rPr>
          <t xml:space="preserve">          </t>
        </r>
      </is>
    </nc>
  </rcc>
  <rcc rId="5" sId="1">
    <oc r="J49" t="inlineStr">
      <is>
        <r>
          <rPr>
            <u/>
            <sz val="16"/>
            <rFont val="Times New Roman"/>
            <family val="1"/>
            <charset val="204"/>
          </rPr>
          <t>АГ:</t>
        </r>
        <r>
          <rPr>
            <sz val="16"/>
            <rFont val="Times New Roman"/>
            <family val="1"/>
            <charset val="204"/>
          </rPr>
          <t xml:space="preserve"> 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письмами КУ ХМАО-Югры "Сургутский центр занятости населения" от 21.01.2019 № 17/11-Исх-199, от 21.03.2019 №17/11-Исх-1329,  от 29.03.2019 №17/11-Исх-1499  в реализации мероприятий государственной программы участвуют 17 образовательных учреждений, подведомственных департаменту образования.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sz val="16"/>
            <color rgb="FFFF0000"/>
            <rFont val="Times New Roman"/>
            <family val="2"/>
            <charset val="204"/>
          </rPr>
          <t xml:space="preserve">
</t>
        </r>
        <r>
          <rPr>
            <u/>
            <sz val="16"/>
            <rFont val="Times New Roman"/>
            <family val="1"/>
            <charset val="204"/>
          </rPr>
          <t>АГ (ДК)</t>
        </r>
        <r>
          <rPr>
            <sz val="16"/>
            <rFont val="Times New Roman"/>
            <family val="1"/>
            <charset val="204"/>
          </rPr>
          <t xml:space="preserve">: В соответствии с письмами КУ ХМАО-Югры "Сургутский центр занятости населения" от 21.01.2019  № 17/11-Исх-199, от 21.03.2019 №17/11-Исх-1329,  от 29.03.2019 №17/11-Исх-1499  в реализации мероприятий государственной программы участвуют 3 спортивных учреждения и 1 учреждение культуры, подведомственные Администрации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учреждения.
</t>
        </r>
        <r>
          <rPr>
            <u/>
            <sz val="16"/>
            <color rgb="FFFF0000"/>
            <rFont val="Times New Roman"/>
            <family val="2"/>
            <charset val="204"/>
          </rPr>
          <t/>
        </r>
      </is>
    </oc>
    <nc r="J49" t="inlineStr">
      <is>
        <r>
          <rPr>
            <u/>
            <sz val="16"/>
            <rFont val="Times New Roman"/>
            <family val="1"/>
            <charset val="204"/>
          </rPr>
          <t>АГ:</t>
        </r>
        <r>
          <rPr>
            <sz val="16"/>
            <rFont val="Times New Roman"/>
            <family val="1"/>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письмами КУ ХМАО-Югры "Сургутский центр занятости населения" от 21.01.2019 № 17/11-Исх-199, от 21.03.2019 №17/11-Исх-1329,  от 29.03.2019 №17/11-Исх-1499  в реализации мероприятий государственной программы участвуют 17 образовательных учреждений, подведомственных департаменту образования.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sz val="16"/>
            <color rgb="FFFF0000"/>
            <rFont val="Times New Roman"/>
            <family val="2"/>
            <charset val="204"/>
          </rPr>
          <t xml:space="preserve">
</t>
        </r>
        <r>
          <rPr>
            <u/>
            <sz val="16"/>
            <rFont val="Times New Roman"/>
            <family val="1"/>
            <charset val="204"/>
          </rPr>
          <t>АГ (ДК)</t>
        </r>
        <r>
          <rPr>
            <sz val="16"/>
            <rFont val="Times New Roman"/>
            <family val="1"/>
            <charset val="204"/>
          </rPr>
          <t xml:space="preserve">: В соответствии с письмами КУ ХМАО-Югры "Сургутский центр занятости населения" от 21.01.2019  № 17/11-Исх-199, от 21.03.2019 №17/11-Исх-1329,  от 29.03.2019 №17/11-Исх-1499  в реализации мероприятий государственной программы участвуют 3 спортивных учреждения и 1 учреждение культуры, подведомственные Администрации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учреждения.
</t>
        </r>
        <r>
          <rPr>
            <u/>
            <sz val="16"/>
            <color rgb="FFFF0000"/>
            <rFont val="Times New Roman"/>
            <family val="2"/>
            <charset val="204"/>
          </rPr>
          <t/>
        </r>
      </is>
    </nc>
  </rcc>
  <rcv guid="{67ADFAE6-A9AF-44D7-8539-93CD0F6B7849}" action="delete"/>
  <rdn rId="0" localSheetId="1" customView="1" name="Z_67ADFAE6_A9AF_44D7_8539_93CD0F6B7849_.wvu.PrintArea" hidden="1" oldHidden="1">
    <formula>'на 01.04.2019'!$A$1:$J$198</formula>
    <oldFormula>'на 01.04.2019'!$A$1:$J$198</oldFormula>
  </rdn>
  <rdn rId="0" localSheetId="1" customView="1" name="Z_67ADFAE6_A9AF_44D7_8539_93CD0F6B7849_.wvu.PrintTitles" hidden="1" oldHidden="1">
    <formula>'на 01.04.2019'!$5:$8</formula>
    <oldFormula>'на 01.04.2019'!$5:$8</oldFormula>
  </rdn>
  <rdn rId="0" localSheetId="1" customView="1" name="Z_67ADFAE6_A9AF_44D7_8539_93CD0F6B7849_.wvu.Rows" hidden="1" oldHidden="1">
    <formula>'на 01.04.2019'!$18:$19,'на 01.04.2019'!$27:$28,'на 01.04.2019'!$141:$146</formula>
    <oldFormula>'на 01.04.2019'!$18:$20,'на 01.04.2019'!$27:$28,'на 01.04.2019'!$141:$146</oldFormula>
  </rdn>
  <rdn rId="0" localSheetId="1" customView="1" name="Z_67ADFAE6_A9AF_44D7_8539_93CD0F6B7849_.wvu.FilterData" hidden="1" oldHidden="1">
    <formula>'на 01.04.2019'!$A$7:$J$399</formula>
    <oldFormula>'на 01.04.2019'!$A$7:$J$399</oldFormula>
  </rdn>
  <rcv guid="{67ADFAE6-A9AF-44D7-8539-93CD0F6B7849}"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oc r="J123" t="inlineStr">
      <is>
        <t xml:space="preserve">   На 01.04.2019 участниками мероприятия числится 52 молодые семьи. Соглашение между Департаментом строительства ХМАО - Югры и Администрацией города о предоставлении в 2019 году субсидии из бюджета Ханты-Мансийского автономного округа - Югры бюджету муниципального образования ХМАО-Югры город Сургут на софинансирование расходных обязательств муниципального образования ХМАО-Югры город Сургут на предоставление социальных выплат молодым семьям по состоянию на отчетную дату не заключено. Согласно выписке из Приказа Департамента строительства ХМАО-Югры от 20.12.2018 № 401-п, в список молодых семей-претендентов на получение социальных выплат в 2019 году включено 4 семьи. 
По состоянию на 01.04.2019:
- 1 молодой семье выдано свидетельство о праве на получение социальной выплаты;
- в отношении 3 молодых семей проводится работа по подтверждению права на получение социальной выплатыдля принятия решения о выдаче Свидетельств.
</t>
      </is>
    </oc>
    <nc r="J123" t="inlineStr">
      <is>
        <t xml:space="preserve">   На 01.04.2019 участниками мероприятия числится 52 молодые семьи. Соглашение между Департаментом строительства ХМАО - Югры и Администрацией города о предоставлении в 2019 году субсидии из бюджета Ханты-Мансийского автономного округа - Югры бюджету муниципального образования ХМАО-Югры город Сургут на софинансирование расходных обязательств муниципального образования ХМАО-Югры город Сургут на предоставление социальных выплат молодым семьям на стадии заключения. Согласно выписке из Приказа Департамента строительства ХМАО-Югры от 20.12.2018 № 401-п, в список молодых семей-претендентов на получение социальных выплат в 2019 году включено 4 семьи. 
По состоянию на 01.04.2019:
- 1 молодой семье выдано свидетельство о праве на получение социальной выплаты;
- в отношении 3 молодых семей проводится работа по подтверждению права на получение социальной выплатыдля принятия решения о выдаче Свидетельств.
</t>
      </is>
    </nc>
  </rcc>
  <rcc rId="11" sId="1">
    <oc r="J161"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2019 года.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Средства планируется направить на расходы по приобретению мебели, оборудования и программного обеспечения.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запланирован на апрель - май 2019 года в связи с необходимостью приведения порядков предоставления субсидий субъектам малого и среднего предпринимательства в соответствие с приказом Департамента экономического развития ХМАО - Югры от 27.03.2019 № 62.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 
</t>
        </r>
        <r>
          <rPr>
            <u/>
            <sz val="16"/>
            <rFont val="Times New Roman"/>
            <family val="1"/>
            <charset val="204"/>
          </rPr>
          <t>ДГХ:</t>
        </r>
        <r>
          <rPr>
            <sz val="16"/>
            <rFont val="Times New Roman"/>
            <family val="1"/>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В соотвествии с планом закупок планируемый срок начала осуществления закупки - май 2019, срок окончания исполнения контракта - декабрь 2019.
</t>
        </r>
      </is>
    </oc>
    <nc r="J161"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2019 года.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t>
        </r>
        <r>
          <rPr>
            <sz val="16"/>
            <color rgb="FFFF0000"/>
            <rFont val="Times New Roman"/>
            <family val="1"/>
            <charset val="204"/>
          </rPr>
          <t>Согласно плану графику средства планируется направить на расходы по приобретению мебели, оборудования и программного обеспечения во 2 квартале 2019 года.</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запланирован на апрель - май 2019 года в связи с необходимостью приведения порядков предоставления субсидий субъектам малого и среднего предпринимательства в соответствие с приказом Департамента экономического развития ХМАО - Югры от 27.03.2019 № 62.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 
</t>
        </r>
        <r>
          <rPr>
            <u/>
            <sz val="16"/>
            <rFont val="Times New Roman"/>
            <family val="1"/>
            <charset val="204"/>
          </rPr>
          <t>ДГХ:</t>
        </r>
        <r>
          <rPr>
            <sz val="16"/>
            <rFont val="Times New Roman"/>
            <family val="1"/>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В соотвествии с планом закупок планируемый срок начала осуществления закупки - май 2019, срок окончания исполнения контракта - декабрь 2019.
</t>
        </r>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1">
    <oc r="J43" t="inlineStr">
      <is>
        <r>
          <rPr>
            <sz val="16"/>
            <rFont val="Times New Roman"/>
            <family val="1"/>
            <charset val="204"/>
          </rPr>
          <t xml:space="preserve">АГ(ДК):  Соглашение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Бюджетные ассигнования будут исполнены до конца  2019 года.               </t>
        </r>
        <r>
          <rPr>
            <sz val="16"/>
            <color rgb="FFFF0000"/>
            <rFont val="Times New Roman"/>
            <family val="2"/>
            <charset val="204"/>
          </rPr>
          <t xml:space="preserve">          </t>
        </r>
      </is>
    </oc>
    <nc r="J43" t="inlineStr">
      <is>
        <r>
          <rPr>
            <sz val="16"/>
            <rFont val="Times New Roman"/>
            <family val="1"/>
            <charset val="204"/>
          </rPr>
          <t xml:space="preserve">АГ(ДК):  Соглашение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Бюджетные ассигнования будут использованы до конца  2019 года.               </t>
        </r>
        <r>
          <rPr>
            <sz val="16"/>
            <color rgb="FFFF0000"/>
            <rFont val="Times New Roman"/>
            <family val="2"/>
            <charset val="204"/>
          </rPr>
          <t xml:space="preserve">          </t>
        </r>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61:J166" start="0" length="2147483647">
    <dxf>
      <font>
        <color auto="1"/>
      </font>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 sId="1">
    <oc r="J135" t="inlineStr">
      <is>
        <r>
          <rPr>
            <u/>
            <sz val="16"/>
            <rFont val="Times New Roman"/>
            <family val="1"/>
            <charset val="204"/>
          </rPr>
          <t>ДАиГ:</t>
        </r>
        <r>
          <rPr>
            <sz val="16"/>
            <rFont val="Times New Roman"/>
            <family val="1"/>
            <charset val="204"/>
          </rPr>
          <t xml:space="preserve"> Размещение муниципальной закупки на приобретение жилого помещения для участника программы запланировано на апрель 2019 года.</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По состоянию на 01.01.2019 в списке участников Великой Отечественной войны, имеющих право на обеспечение жильём за счет средств федерального бюджета, состоит 1 ветеран. Согласно доведенных плановых лимитов, планируется предоставить ветерану, состоящему на учете, единовременную денежную выплату согласно выбранной форме обеспечения.</t>
        </r>
        <r>
          <rPr>
            <sz val="16"/>
            <color rgb="FFFF0000"/>
            <rFont val="Times New Roman"/>
            <family val="2"/>
            <charset val="204"/>
          </rPr>
          <t xml:space="preserve">
</t>
        </r>
      </is>
    </oc>
    <nc r="J135" t="inlineStr">
      <is>
        <r>
          <rPr>
            <u/>
            <sz val="16"/>
            <rFont val="Times New Roman"/>
            <family val="1"/>
            <charset val="204"/>
          </rPr>
          <t>ДАиГ:</t>
        </r>
        <r>
          <rPr>
            <sz val="16"/>
            <rFont val="Times New Roman"/>
            <family val="1"/>
            <charset val="204"/>
          </rPr>
          <t xml:space="preserve"> Размещение муниципальной закупки на приобретение жилого помещения для участника программы запланировано на апрель 2019 года.</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01.01.2019 числится 402 человека.
     По состоянию на 01.04.2019 на основании приказа Департамента строительства от 18.01.2019 № 5-п в список получателей субсидии включено 22 льготополучателя. С учетом доведенных лимитов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в 2019 году планируется предоставить субсидии всем льготополучателям, включенным в список, подтвердившим право на обеспечение жильем за счет средств федерального бюджета.
     По состоянию на 01.04.2019: 
     - 14 гражданам выданы гарантийные письма на получение субсидии; 
     - в отношении 4 граждан проводится работа по подтверждению права на получение субсидии; 
     - 3 гражданам отказано в предоставлении субсидии в связи с утратой права на обеспечение жильем за счет средств федерального бюджета;
     - 1 гражданин не предоставил документы для принятия решения о выдаче гарантийного письма.  
       По состоянию на 01.01.2019 в списке участников Великой Отечественной войны, имеющих право на обеспечение жильём за счет средств федерального бюджета, состоит 1 ветеран. Согласно доведенных плановых лимитов, планируется предоставить ветерану, состоящему на учете, единовременную денежную выплату согласно выбранной форме обеспечения.</t>
        </r>
        <r>
          <rPr>
            <sz val="16"/>
            <color rgb="FFFF0000"/>
            <rFont val="Times New Roman"/>
            <family val="2"/>
            <charset val="204"/>
          </rPr>
          <t xml:space="preserve">
</t>
        </r>
      </is>
    </nc>
  </rcc>
  <rcv guid="{6E4A7295-8CE0-4D28-ABEF-D38EBAE7C204}" action="delete"/>
  <rdn rId="0" localSheetId="1" customView="1" name="Z_6E4A7295_8CE0_4D28_ABEF_D38EBAE7C204_.wvu.PrintArea" hidden="1" oldHidden="1">
    <formula>'на 01.04.2019'!$A$1:$J$199</formula>
    <oldFormula>'на 01.04.2019'!$A$1:$J$199</oldFormula>
  </rdn>
  <rdn rId="0" localSheetId="1" customView="1" name="Z_6E4A7295_8CE0_4D28_ABEF_D38EBAE7C204_.wvu.PrintTitles" hidden="1" oldHidden="1">
    <formula>'на 01.04.2019'!$5:$8</formula>
    <oldFormula>'на 01.04.2019'!$5:$8</oldFormula>
  </rdn>
  <rdn rId="0" localSheetId="1" customView="1" name="Z_6E4A7295_8CE0_4D28_ABEF_D38EBAE7C204_.wvu.FilterData" hidden="1" oldHidden="1">
    <formula>'на 01.04.2019'!$A$7:$J$399</formula>
    <oldFormula>'на 01.04.2019'!$A$7:$J$399</oldFormula>
  </rdn>
  <rcv guid="{6E4A7295-8CE0-4D28-ABEF-D38EBAE7C20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14"/>
  <sheetViews>
    <sheetView showZeros="0" tabSelected="1" showOutlineSymbols="0" view="pageBreakPreview" zoomScale="50" zoomScaleNormal="50" zoomScaleSheetLayoutView="50" zoomScalePageLayoutView="75" workbookViewId="0">
      <pane xSplit="2" ySplit="7" topLeftCell="K25" activePane="bottomRight" state="frozen"/>
      <selection pane="topRight" activeCell="C1" sqref="C1"/>
      <selection pane="bottomLeft" activeCell="A8" sqref="A8"/>
      <selection pane="bottomRight" activeCell="S28" sqref="S28"/>
    </sheetView>
  </sheetViews>
  <sheetFormatPr defaultRowHeight="26.25" outlineLevelRow="1" outlineLevelCol="2" x14ac:dyDescent="0.25"/>
  <cols>
    <col min="1" max="1" width="13" style="69" customWidth="1"/>
    <col min="2" max="2" width="108" style="70" customWidth="1"/>
    <col min="3" max="3" width="23.875" style="71" customWidth="1"/>
    <col min="4" max="4" width="26.125" style="71" customWidth="1"/>
    <col min="5" max="5" width="22.625" style="72" customWidth="1" outlineLevel="2"/>
    <col min="6" max="6" width="18.625" style="73" customWidth="1" outlineLevel="2"/>
    <col min="7" max="7" width="21.25" style="74" customWidth="1" outlineLevel="2"/>
    <col min="8" max="8" width="19.375" style="73" customWidth="1" outlineLevel="2"/>
    <col min="9" max="9" width="27.875" style="73" customWidth="1" outlineLevel="2"/>
    <col min="10" max="10" width="184.625" style="70" customWidth="1"/>
    <col min="11" max="12" width="21.5" style="3" customWidth="1"/>
    <col min="13" max="13" width="22.75" style="23" customWidth="1"/>
    <col min="14" max="66" width="9" style="23" customWidth="1"/>
    <col min="67" max="16384" width="9" style="23"/>
  </cols>
  <sheetData>
    <row r="1" spans="1:13" ht="30.75" x14ac:dyDescent="0.25">
      <c r="A1" s="16"/>
      <c r="B1" s="17"/>
      <c r="C1" s="18"/>
      <c r="D1" s="18"/>
      <c r="E1" s="19"/>
      <c r="F1" s="20"/>
      <c r="G1" s="21"/>
      <c r="H1" s="20"/>
      <c r="I1" s="20"/>
      <c r="J1" s="22"/>
    </row>
    <row r="2" spans="1:13" ht="2.25" customHeight="1" x14ac:dyDescent="0.25">
      <c r="A2" s="16"/>
      <c r="B2" s="17"/>
      <c r="C2" s="18"/>
      <c r="D2" s="18"/>
      <c r="E2" s="19"/>
      <c r="F2" s="20"/>
      <c r="G2" s="21"/>
      <c r="H2" s="20"/>
      <c r="I2" s="20"/>
      <c r="J2" s="22"/>
    </row>
    <row r="3" spans="1:13" ht="63.75" customHeight="1" x14ac:dyDescent="0.25">
      <c r="A3" s="197" t="s">
        <v>91</v>
      </c>
      <c r="B3" s="197"/>
      <c r="C3" s="197"/>
      <c r="D3" s="197"/>
      <c r="E3" s="197"/>
      <c r="F3" s="197"/>
      <c r="G3" s="197"/>
      <c r="H3" s="197"/>
      <c r="I3" s="197"/>
      <c r="J3" s="197"/>
    </row>
    <row r="4" spans="1:13" s="32" customFormat="1" x14ac:dyDescent="0.25">
      <c r="A4" s="24"/>
      <c r="B4" s="25"/>
      <c r="C4" s="26"/>
      <c r="D4" s="26"/>
      <c r="E4" s="26"/>
      <c r="F4" s="26"/>
      <c r="G4" s="27"/>
      <c r="H4" s="28"/>
      <c r="I4" s="29"/>
      <c r="J4" s="30" t="s">
        <v>31</v>
      </c>
      <c r="K4" s="31"/>
      <c r="L4" s="31"/>
    </row>
    <row r="5" spans="1:13" s="3" customFormat="1" ht="75" customHeight="1" x14ac:dyDescent="0.25">
      <c r="A5" s="200" t="s">
        <v>3</v>
      </c>
      <c r="B5" s="203" t="s">
        <v>8</v>
      </c>
      <c r="C5" s="201" t="s">
        <v>59</v>
      </c>
      <c r="D5" s="201"/>
      <c r="E5" s="205" t="s">
        <v>90</v>
      </c>
      <c r="F5" s="205"/>
      <c r="G5" s="205"/>
      <c r="H5" s="205"/>
      <c r="I5" s="204" t="s">
        <v>62</v>
      </c>
      <c r="J5" s="203" t="s">
        <v>45</v>
      </c>
    </row>
    <row r="6" spans="1:13" s="3" customFormat="1" ht="52.5" customHeight="1" x14ac:dyDescent="0.25">
      <c r="A6" s="200"/>
      <c r="B6" s="203"/>
      <c r="C6" s="202" t="s">
        <v>60</v>
      </c>
      <c r="D6" s="201" t="s">
        <v>61</v>
      </c>
      <c r="E6" s="198" t="s">
        <v>7</v>
      </c>
      <c r="F6" s="198"/>
      <c r="G6" s="198" t="s">
        <v>6</v>
      </c>
      <c r="H6" s="198"/>
      <c r="I6" s="204"/>
      <c r="J6" s="203"/>
    </row>
    <row r="7" spans="1:13" s="3" customFormat="1" ht="100.5" customHeight="1" x14ac:dyDescent="0.25">
      <c r="A7" s="200"/>
      <c r="B7" s="203"/>
      <c r="C7" s="202"/>
      <c r="D7" s="201"/>
      <c r="E7" s="12" t="s">
        <v>0</v>
      </c>
      <c r="F7" s="13" t="s">
        <v>12</v>
      </c>
      <c r="G7" s="14" t="s">
        <v>9</v>
      </c>
      <c r="H7" s="13" t="s">
        <v>2</v>
      </c>
      <c r="I7" s="204"/>
      <c r="J7" s="203"/>
    </row>
    <row r="8" spans="1:13" s="15" customFormat="1" ht="36.75" customHeight="1" x14ac:dyDescent="0.25">
      <c r="A8" s="33">
        <v>1</v>
      </c>
      <c r="B8" s="34">
        <v>2</v>
      </c>
      <c r="C8" s="35">
        <v>3</v>
      </c>
      <c r="D8" s="35">
        <v>4</v>
      </c>
      <c r="E8" s="36">
        <v>5</v>
      </c>
      <c r="F8" s="35">
        <v>6</v>
      </c>
      <c r="G8" s="37">
        <v>7</v>
      </c>
      <c r="H8" s="37">
        <v>8</v>
      </c>
      <c r="I8" s="37">
        <v>9</v>
      </c>
      <c r="J8" s="35">
        <v>10</v>
      </c>
      <c r="K8" s="38"/>
      <c r="L8" s="38"/>
    </row>
    <row r="9" spans="1:13" s="2" customFormat="1" ht="40.5" x14ac:dyDescent="0.25">
      <c r="A9" s="199"/>
      <c r="B9" s="169" t="s">
        <v>30</v>
      </c>
      <c r="C9" s="167">
        <f>SUM(C10:C14)</f>
        <v>14918335.92</v>
      </c>
      <c r="D9" s="167">
        <f>SUM(D10:D14)</f>
        <v>16604368.800000001</v>
      </c>
      <c r="E9" s="167">
        <f>SUM(E10:E14)</f>
        <v>1468131.18</v>
      </c>
      <c r="F9" s="168">
        <f>E9/D9</f>
        <v>8.8400000000000006E-2</v>
      </c>
      <c r="G9" s="167">
        <f t="shared" ref="G9" si="0">SUM(G10:G14)</f>
        <v>1118966.71</v>
      </c>
      <c r="H9" s="168">
        <f>G9/D9</f>
        <v>6.7400000000000002E-2</v>
      </c>
      <c r="I9" s="167">
        <f>SUM(I10:I14)</f>
        <v>16593242.880000001</v>
      </c>
      <c r="J9" s="206"/>
      <c r="K9" s="39"/>
      <c r="L9" s="1"/>
      <c r="M9" s="1"/>
    </row>
    <row r="10" spans="1:13" s="3" customFormat="1" x14ac:dyDescent="0.25">
      <c r="A10" s="199"/>
      <c r="B10" s="166" t="s">
        <v>4</v>
      </c>
      <c r="C10" s="167">
        <f>C16+C24+C31+C38+C44+C50+C56+C64+C149+C156+C162+C169+C179+C188+C194</f>
        <v>238265.3</v>
      </c>
      <c r="D10" s="167">
        <f t="shared" ref="D10:E10" si="1">D16+D24+D31+D38+D44+D50+D56+D64+D149+D156+D162+D169+D179+D188+D194</f>
        <v>889773.77</v>
      </c>
      <c r="E10" s="167">
        <f t="shared" si="1"/>
        <v>6994.76</v>
      </c>
      <c r="F10" s="168">
        <f t="shared" ref="F10:F14" si="2">E10/D10</f>
        <v>7.9000000000000008E-3</v>
      </c>
      <c r="G10" s="167">
        <f t="shared" ref="G10" si="3">G16+G24+G31+G38+G44+G50+G56+G64+G149+G156+G162+G169+G179+G188+G194</f>
        <v>6994.76</v>
      </c>
      <c r="H10" s="168">
        <f>G10/D10</f>
        <v>7.9000000000000008E-3</v>
      </c>
      <c r="I10" s="167">
        <f t="shared" ref="I10" si="4">I16+I24+I31+I38+I44+I50+I56+I64+I149+I156+I162+I169+I179+I188+I194</f>
        <v>889773.77</v>
      </c>
      <c r="J10" s="206"/>
      <c r="K10" s="39"/>
      <c r="L10" s="1"/>
      <c r="M10" s="1"/>
    </row>
    <row r="11" spans="1:13" s="3" customFormat="1" x14ac:dyDescent="0.25">
      <c r="A11" s="199"/>
      <c r="B11" s="166" t="s">
        <v>16</v>
      </c>
      <c r="C11" s="167">
        <f t="shared" ref="C11:E11" si="5">C17+C25+C32+C39+C45+C51+C57+C65+C150+C157+C163+C170+C180+C189+C195</f>
        <v>14292924.5</v>
      </c>
      <c r="D11" s="167">
        <f t="shared" si="5"/>
        <v>15303369.68</v>
      </c>
      <c r="E11" s="167">
        <f t="shared" si="5"/>
        <v>1442481.52</v>
      </c>
      <c r="F11" s="168">
        <f t="shared" si="2"/>
        <v>9.4299999999999995E-2</v>
      </c>
      <c r="G11" s="167">
        <f t="shared" ref="G11" si="6">G17+G25+G32+G39+G45+G51+G57+G65+G150+G157+G163+G170+G180+G189+G195</f>
        <v>1093317.05</v>
      </c>
      <c r="H11" s="168">
        <f t="shared" ref="H11:H15" si="7">G11/D11</f>
        <v>7.1400000000000005E-2</v>
      </c>
      <c r="I11" s="167">
        <f t="shared" ref="I11" si="8">I17+I25+I32+I39+I45+I51+I57+I65+I150+I157+I163+I170+I180+I189+I195</f>
        <v>15297323.539999999</v>
      </c>
      <c r="J11" s="206"/>
      <c r="K11" s="39"/>
      <c r="L11" s="1"/>
      <c r="M11" s="1"/>
    </row>
    <row r="12" spans="1:13" s="3" customFormat="1" x14ac:dyDescent="0.25">
      <c r="A12" s="199"/>
      <c r="B12" s="166" t="s">
        <v>11</v>
      </c>
      <c r="C12" s="167">
        <f t="shared" ref="C12:E12" si="9">C18+C26+C33+C40+C46+C52+C58+C66+C151+C158+C164+C171+C181+C190+C196</f>
        <v>330116.7</v>
      </c>
      <c r="D12" s="167">
        <f t="shared" si="9"/>
        <v>354195.93</v>
      </c>
      <c r="E12" s="170">
        <f t="shared" si="9"/>
        <v>18654.900000000001</v>
      </c>
      <c r="F12" s="168">
        <f t="shared" si="2"/>
        <v>5.2699999999999997E-2</v>
      </c>
      <c r="G12" s="170">
        <f t="shared" ref="G12" si="10">G18+G26+G33+G40+G46+G52+G58+G66+G151+G158+G164+G171+G181+G190+G196</f>
        <v>18654.900000000001</v>
      </c>
      <c r="H12" s="168">
        <f t="shared" si="7"/>
        <v>5.2699999999999997E-2</v>
      </c>
      <c r="I12" s="167">
        <f t="shared" ref="I12" si="11">I18+I26+I33+I40+I46+I52+I58+I66+I151+I158+I164+I171+I181+I190+I196</f>
        <v>349116.15</v>
      </c>
      <c r="J12" s="206"/>
      <c r="K12" s="39"/>
      <c r="L12" s="1"/>
      <c r="M12" s="1"/>
    </row>
    <row r="13" spans="1:13" s="3" customFormat="1" x14ac:dyDescent="0.25">
      <c r="A13" s="199"/>
      <c r="B13" s="166" t="s">
        <v>13</v>
      </c>
      <c r="C13" s="167">
        <f t="shared" ref="C13:E13" si="12">C19+C27+C34+C41+C47+C53+C59+C67+C152+C159+C165+C172+C182+C191+C197</f>
        <v>0</v>
      </c>
      <c r="D13" s="167">
        <f t="shared" si="12"/>
        <v>0</v>
      </c>
      <c r="E13" s="167">
        <f t="shared" si="12"/>
        <v>0</v>
      </c>
      <c r="F13" s="164" t="e">
        <f t="shared" si="2"/>
        <v>#DIV/0!</v>
      </c>
      <c r="G13" s="165">
        <f t="shared" ref="G13" si="13">G19+G27+G34+G41+G47+G53+G59+G67+G152+G159+G165+G172+G182+G191+G197</f>
        <v>0</v>
      </c>
      <c r="H13" s="164" t="e">
        <f t="shared" si="7"/>
        <v>#DIV/0!</v>
      </c>
      <c r="I13" s="167">
        <f t="shared" ref="I13" si="14">I19+I27+I34+I41+I47+I53+I59+I67+I152+I159+I165+I172+I182+I191+I197</f>
        <v>0</v>
      </c>
      <c r="J13" s="206"/>
      <c r="K13" s="39"/>
      <c r="L13" s="1"/>
      <c r="M13" s="1"/>
    </row>
    <row r="14" spans="1:13" s="3" customFormat="1" x14ac:dyDescent="0.25">
      <c r="A14" s="199"/>
      <c r="B14" s="166" t="s">
        <v>5</v>
      </c>
      <c r="C14" s="167">
        <f t="shared" ref="C14:E14" si="15">C20+C28+C35+C42+C48+C54+C60+C68+C153+C160+C166+C173+C183+C192+C198</f>
        <v>57029.42</v>
      </c>
      <c r="D14" s="167">
        <f t="shared" si="15"/>
        <v>57029.42</v>
      </c>
      <c r="E14" s="167">
        <f t="shared" si="15"/>
        <v>0</v>
      </c>
      <c r="F14" s="168">
        <f t="shared" si="2"/>
        <v>0</v>
      </c>
      <c r="G14" s="167">
        <f t="shared" ref="G14" si="16">G20+G28+G35+G42+G48+G54+G60+G68+G153+G160+G166+G173+G183+G192+G198</f>
        <v>0</v>
      </c>
      <c r="H14" s="168">
        <f t="shared" si="7"/>
        <v>0</v>
      </c>
      <c r="I14" s="167">
        <f t="shared" ref="I14" si="17">I20+I28+I35+I42+I48+I54+I60+I68+I153+I160+I166+I173+I183+I192+I198</f>
        <v>57029.42</v>
      </c>
      <c r="J14" s="206"/>
      <c r="K14" s="39"/>
      <c r="L14" s="1"/>
      <c r="M14" s="1"/>
    </row>
    <row r="15" spans="1:13" s="2" customFormat="1" ht="111" customHeight="1" x14ac:dyDescent="0.25">
      <c r="A15" s="194" t="s">
        <v>32</v>
      </c>
      <c r="B15" s="110" t="s">
        <v>99</v>
      </c>
      <c r="C15" s="89">
        <f>C16+C17+C18+C19+C20</f>
        <v>3197.6</v>
      </c>
      <c r="D15" s="89">
        <f t="shared" ref="D15:G15" si="18">D16+D17+D18+D19+D20</f>
        <v>3197.6</v>
      </c>
      <c r="E15" s="89">
        <f t="shared" si="18"/>
        <v>0</v>
      </c>
      <c r="F15" s="112">
        <f>E15/D15</f>
        <v>0</v>
      </c>
      <c r="G15" s="89">
        <f t="shared" si="18"/>
        <v>0</v>
      </c>
      <c r="H15" s="112">
        <f t="shared" si="7"/>
        <v>0</v>
      </c>
      <c r="I15" s="111">
        <f t="shared" ref="I15" si="19">I16+I17+I18+I19+I20</f>
        <v>3197.6</v>
      </c>
      <c r="J15" s="183" t="s">
        <v>121</v>
      </c>
      <c r="K15" s="39"/>
      <c r="L15" s="1"/>
      <c r="M15" s="1"/>
    </row>
    <row r="16" spans="1:13" s="2" customFormat="1" x14ac:dyDescent="0.25">
      <c r="A16" s="195"/>
      <c r="B16" s="114" t="s">
        <v>4</v>
      </c>
      <c r="C16" s="83"/>
      <c r="D16" s="83"/>
      <c r="E16" s="83"/>
      <c r="F16" s="120"/>
      <c r="G16" s="83"/>
      <c r="H16" s="120"/>
      <c r="I16" s="83"/>
      <c r="J16" s="183"/>
      <c r="K16" s="39"/>
      <c r="L16" s="1"/>
      <c r="M16" s="1"/>
    </row>
    <row r="17" spans="1:13" s="2" customFormat="1" x14ac:dyDescent="0.25">
      <c r="A17" s="195"/>
      <c r="B17" s="114" t="s">
        <v>16</v>
      </c>
      <c r="C17" s="83">
        <v>3197.6</v>
      </c>
      <c r="D17" s="83">
        <v>3197.6</v>
      </c>
      <c r="E17" s="83">
        <v>0</v>
      </c>
      <c r="F17" s="120">
        <f>E17/D17</f>
        <v>0</v>
      </c>
      <c r="G17" s="83">
        <v>0</v>
      </c>
      <c r="H17" s="120">
        <f>G17/D17</f>
        <v>0</v>
      </c>
      <c r="I17" s="84">
        <f>D17-G17</f>
        <v>3197.6</v>
      </c>
      <c r="J17" s="183"/>
      <c r="K17" s="39"/>
      <c r="L17" s="1"/>
      <c r="M17" s="1"/>
    </row>
    <row r="18" spans="1:13" s="2" customFormat="1" x14ac:dyDescent="0.25">
      <c r="A18" s="195"/>
      <c r="B18" s="114" t="s">
        <v>11</v>
      </c>
      <c r="C18" s="83"/>
      <c r="D18" s="83"/>
      <c r="E18" s="83"/>
      <c r="F18" s="120"/>
      <c r="G18" s="83"/>
      <c r="H18" s="120"/>
      <c r="I18" s="83"/>
      <c r="J18" s="183"/>
      <c r="K18" s="39"/>
      <c r="L18" s="1"/>
      <c r="M18" s="1"/>
    </row>
    <row r="19" spans="1:13" s="2" customFormat="1" x14ac:dyDescent="0.25">
      <c r="A19" s="195"/>
      <c r="B19" s="114" t="s">
        <v>13</v>
      </c>
      <c r="C19" s="83">
        <v>0</v>
      </c>
      <c r="D19" s="83">
        <v>0</v>
      </c>
      <c r="E19" s="83">
        <v>0</v>
      </c>
      <c r="F19" s="120"/>
      <c r="G19" s="83">
        <v>0</v>
      </c>
      <c r="H19" s="120"/>
      <c r="I19" s="83">
        <v>0</v>
      </c>
      <c r="J19" s="183"/>
      <c r="K19" s="39"/>
      <c r="L19" s="1"/>
      <c r="M19" s="1"/>
    </row>
    <row r="20" spans="1:13" s="3" customFormat="1" ht="19.5" customHeight="1" x14ac:dyDescent="0.25">
      <c r="A20" s="196"/>
      <c r="B20" s="114" t="s">
        <v>5</v>
      </c>
      <c r="C20" s="83"/>
      <c r="D20" s="83"/>
      <c r="E20" s="83"/>
      <c r="F20" s="120"/>
      <c r="G20" s="83"/>
      <c r="H20" s="120"/>
      <c r="I20" s="83"/>
      <c r="J20" s="183"/>
      <c r="K20" s="39"/>
      <c r="L20" s="1"/>
      <c r="M20" s="1"/>
    </row>
    <row r="21" spans="1:13" ht="262.5" customHeight="1" x14ac:dyDescent="0.25">
      <c r="A21" s="194" t="s">
        <v>14</v>
      </c>
      <c r="B21" s="190" t="s">
        <v>111</v>
      </c>
      <c r="C21" s="178">
        <f>C24+C25+C26+C27</f>
        <v>13019393.18</v>
      </c>
      <c r="D21" s="178">
        <f>D24+D25+D26+D27</f>
        <v>13119148.699999999</v>
      </c>
      <c r="E21" s="180">
        <f>E24+E25+E26+E27</f>
        <v>1228324.76</v>
      </c>
      <c r="F21" s="182">
        <f>(E21/D21)</f>
        <v>9.3600000000000003E-2</v>
      </c>
      <c r="G21" s="178">
        <f>G24+G25+G26+G27</f>
        <v>990535.73</v>
      </c>
      <c r="H21" s="182">
        <f>G21/D21</f>
        <v>7.5499999999999998E-2</v>
      </c>
      <c r="I21" s="178">
        <f>SUM(I24:I28)</f>
        <v>13118985.77</v>
      </c>
      <c r="J21" s="187" t="s">
        <v>117</v>
      </c>
      <c r="K21" s="39"/>
      <c r="L21" s="1"/>
      <c r="M21" s="1"/>
    </row>
    <row r="22" spans="1:13" ht="370.5" customHeight="1" x14ac:dyDescent="0.25">
      <c r="A22" s="195"/>
      <c r="B22" s="191"/>
      <c r="C22" s="178"/>
      <c r="D22" s="178"/>
      <c r="E22" s="180"/>
      <c r="F22" s="182"/>
      <c r="G22" s="178"/>
      <c r="H22" s="182"/>
      <c r="I22" s="178"/>
      <c r="J22" s="188"/>
      <c r="K22" s="39"/>
      <c r="L22" s="1"/>
      <c r="M22" s="1"/>
    </row>
    <row r="23" spans="1:13" ht="96" customHeight="1" x14ac:dyDescent="0.25">
      <c r="A23" s="161"/>
      <c r="B23" s="192"/>
      <c r="C23" s="178"/>
      <c r="D23" s="178"/>
      <c r="E23" s="180"/>
      <c r="F23" s="182"/>
      <c r="G23" s="178"/>
      <c r="H23" s="182"/>
      <c r="I23" s="178"/>
      <c r="J23" s="188"/>
      <c r="K23" s="39"/>
      <c r="L23" s="1"/>
      <c r="M23" s="1"/>
    </row>
    <row r="24" spans="1:13" ht="47.25" customHeight="1" x14ac:dyDescent="0.25">
      <c r="A24" s="163"/>
      <c r="B24" s="162" t="s">
        <v>4</v>
      </c>
      <c r="C24" s="83">
        <v>162465.20000000001</v>
      </c>
      <c r="D24" s="83">
        <v>197780.3</v>
      </c>
      <c r="E24" s="42"/>
      <c r="F24" s="43"/>
      <c r="G24" s="44"/>
      <c r="H24" s="43"/>
      <c r="I24" s="83">
        <v>197780.3</v>
      </c>
      <c r="J24" s="188"/>
      <c r="K24" s="39"/>
      <c r="L24" s="1"/>
      <c r="M24" s="1"/>
    </row>
    <row r="25" spans="1:13" ht="48.75" customHeight="1" x14ac:dyDescent="0.25">
      <c r="A25" s="163"/>
      <c r="B25" s="162" t="s">
        <v>16</v>
      </c>
      <c r="C25" s="83">
        <v>12689761.300000001</v>
      </c>
      <c r="D25" s="83">
        <v>12752155.1</v>
      </c>
      <c r="E25" s="83">
        <v>1228263.28</v>
      </c>
      <c r="F25" s="120">
        <f>E25/D25</f>
        <v>9.6299999999999997E-2</v>
      </c>
      <c r="G25" s="83">
        <v>990474.25</v>
      </c>
      <c r="H25" s="120">
        <f>G25/D25</f>
        <v>7.7700000000000005E-2</v>
      </c>
      <c r="I25" s="84">
        <f>11460685.04+1053.06+1290270.36</f>
        <v>12752008.460000001</v>
      </c>
      <c r="J25" s="188"/>
      <c r="K25" s="39"/>
      <c r="L25" s="1"/>
      <c r="M25" s="1"/>
    </row>
    <row r="26" spans="1:13" s="45" customFormat="1" ht="59.25" customHeight="1" x14ac:dyDescent="0.25">
      <c r="A26" s="163" t="s">
        <v>46</v>
      </c>
      <c r="B26" s="162" t="s">
        <v>11</v>
      </c>
      <c r="C26" s="83">
        <v>167166.68</v>
      </c>
      <c r="D26" s="83">
        <v>169213.3</v>
      </c>
      <c r="E26" s="83">
        <f>G26</f>
        <v>61.48</v>
      </c>
      <c r="F26" s="120">
        <f>E26/D26</f>
        <v>4.0000000000000002E-4</v>
      </c>
      <c r="G26" s="83">
        <v>61.48</v>
      </c>
      <c r="H26" s="42">
        <f t="shared" ref="H26" si="20">G26/D26</f>
        <v>0</v>
      </c>
      <c r="I26" s="84">
        <f>20761.94+1053.06+138018.11+9363.9</f>
        <v>169197.01</v>
      </c>
      <c r="J26" s="188"/>
      <c r="K26" s="39"/>
      <c r="L26" s="1"/>
      <c r="M26" s="1"/>
    </row>
    <row r="27" spans="1:13" ht="35.25" customHeight="1" x14ac:dyDescent="0.25">
      <c r="A27" s="163"/>
      <c r="B27" s="162" t="s">
        <v>13</v>
      </c>
      <c r="C27" s="42"/>
      <c r="D27" s="42"/>
      <c r="E27" s="42"/>
      <c r="F27" s="43"/>
      <c r="G27" s="42"/>
      <c r="H27" s="43"/>
      <c r="I27" s="46"/>
      <c r="J27" s="188"/>
      <c r="K27" s="39"/>
      <c r="L27" s="1"/>
      <c r="M27" s="1"/>
    </row>
    <row r="28" spans="1:13" ht="75.75" customHeight="1" x14ac:dyDescent="0.25">
      <c r="A28" s="163"/>
      <c r="B28" s="162" t="s">
        <v>5</v>
      </c>
      <c r="C28" s="42"/>
      <c r="D28" s="42"/>
      <c r="E28" s="42"/>
      <c r="F28" s="43"/>
      <c r="G28" s="42"/>
      <c r="H28" s="43"/>
      <c r="I28" s="46"/>
      <c r="J28" s="189"/>
      <c r="K28" s="39"/>
      <c r="L28" s="1"/>
      <c r="M28" s="1"/>
    </row>
    <row r="29" spans="1:13" x14ac:dyDescent="0.25">
      <c r="A29" s="194" t="s">
        <v>15</v>
      </c>
      <c r="B29" s="190" t="s">
        <v>105</v>
      </c>
      <c r="C29" s="180">
        <f>C31+C32+C33+C34+C35</f>
        <v>366439.6</v>
      </c>
      <c r="D29" s="180">
        <f t="shared" ref="D29" si="21">D31+D32+D33+D34+D35</f>
        <v>394113.5</v>
      </c>
      <c r="E29" s="180">
        <f>E31+E32+E33+E34+E35</f>
        <v>152190.5</v>
      </c>
      <c r="F29" s="181">
        <f>E29/D29</f>
        <v>0.38619999999999999</v>
      </c>
      <c r="G29" s="178">
        <f>G31+G32+G33+G34+G35</f>
        <v>43930.239999999998</v>
      </c>
      <c r="H29" s="181">
        <f>G29/D29</f>
        <v>0.1115</v>
      </c>
      <c r="I29" s="180">
        <f>I31+I32+I33+I34+I35</f>
        <v>394113.5</v>
      </c>
      <c r="J29" s="184" t="s">
        <v>112</v>
      </c>
      <c r="K29" s="39"/>
      <c r="L29" s="1"/>
      <c r="M29" s="1"/>
    </row>
    <row r="30" spans="1:13" ht="322.5" customHeight="1" x14ac:dyDescent="0.25">
      <c r="A30" s="196"/>
      <c r="B30" s="192"/>
      <c r="C30" s="180"/>
      <c r="D30" s="180"/>
      <c r="E30" s="180"/>
      <c r="F30" s="181"/>
      <c r="G30" s="178"/>
      <c r="H30" s="181"/>
      <c r="I30" s="180"/>
      <c r="J30" s="185"/>
      <c r="K30" s="39"/>
      <c r="L30" s="1"/>
      <c r="M30" s="1"/>
    </row>
    <row r="31" spans="1:13" ht="39" customHeight="1" x14ac:dyDescent="0.25">
      <c r="A31" s="127"/>
      <c r="B31" s="124" t="s">
        <v>4</v>
      </c>
      <c r="C31" s="84"/>
      <c r="D31" s="84"/>
      <c r="E31" s="84"/>
      <c r="F31" s="93"/>
      <c r="G31" s="83"/>
      <c r="H31" s="93"/>
      <c r="I31" s="46"/>
      <c r="J31" s="185"/>
      <c r="K31" s="39"/>
      <c r="L31" s="1"/>
      <c r="M31" s="1"/>
    </row>
    <row r="32" spans="1:13" ht="39" customHeight="1" x14ac:dyDescent="0.25">
      <c r="A32" s="127"/>
      <c r="B32" s="124" t="s">
        <v>48</v>
      </c>
      <c r="C32" s="84">
        <v>366439.6</v>
      </c>
      <c r="D32" s="84">
        <v>394113.5</v>
      </c>
      <c r="E32" s="84">
        <v>152190.5</v>
      </c>
      <c r="F32" s="93">
        <f t="shared" ref="F32" si="22">E32/D32</f>
        <v>0.38619999999999999</v>
      </c>
      <c r="G32" s="84">
        <v>43930.239999999998</v>
      </c>
      <c r="H32" s="93">
        <f>G32/D32</f>
        <v>0.1115</v>
      </c>
      <c r="I32" s="84">
        <f>14194.9+2246.6+235924.6+141747.4</f>
        <v>394113.5</v>
      </c>
      <c r="J32" s="185"/>
      <c r="K32" s="39"/>
      <c r="L32" s="1"/>
      <c r="M32" s="1"/>
    </row>
    <row r="33" spans="1:13" ht="31.5" customHeight="1" x14ac:dyDescent="0.25">
      <c r="A33" s="127"/>
      <c r="B33" s="124" t="s">
        <v>11</v>
      </c>
      <c r="C33" s="84"/>
      <c r="D33" s="84"/>
      <c r="E33" s="84">
        <f>G33</f>
        <v>0</v>
      </c>
      <c r="F33" s="93"/>
      <c r="G33" s="83"/>
      <c r="H33" s="93"/>
      <c r="I33" s="46"/>
      <c r="J33" s="185"/>
      <c r="K33" s="39"/>
      <c r="L33" s="1"/>
      <c r="M33" s="1"/>
    </row>
    <row r="34" spans="1:13" ht="34.5" customHeight="1" x14ac:dyDescent="0.25">
      <c r="A34" s="127"/>
      <c r="B34" s="124" t="s">
        <v>13</v>
      </c>
      <c r="C34" s="84"/>
      <c r="D34" s="84"/>
      <c r="E34" s="84">
        <f>G34</f>
        <v>0</v>
      </c>
      <c r="F34" s="93"/>
      <c r="G34" s="83"/>
      <c r="H34" s="93"/>
      <c r="I34" s="46"/>
      <c r="J34" s="185"/>
      <c r="K34" s="39"/>
      <c r="L34" s="1"/>
      <c r="M34" s="1"/>
    </row>
    <row r="35" spans="1:13" ht="36" customHeight="1" x14ac:dyDescent="0.25">
      <c r="A35" s="127"/>
      <c r="B35" s="124" t="s">
        <v>5</v>
      </c>
      <c r="C35" s="84"/>
      <c r="D35" s="84"/>
      <c r="E35" s="84"/>
      <c r="F35" s="93"/>
      <c r="G35" s="83"/>
      <c r="H35" s="93"/>
      <c r="I35" s="46"/>
      <c r="J35" s="185"/>
      <c r="K35" s="39"/>
      <c r="L35" s="1"/>
      <c r="M35" s="1"/>
    </row>
    <row r="36" spans="1:13" s="140" customFormat="1" ht="28.5" customHeight="1" x14ac:dyDescent="0.25">
      <c r="A36" s="127" t="s">
        <v>33</v>
      </c>
      <c r="B36" s="129" t="s">
        <v>79</v>
      </c>
      <c r="C36" s="89"/>
      <c r="D36" s="89"/>
      <c r="E36" s="138"/>
      <c r="F36" s="112"/>
      <c r="G36" s="126"/>
      <c r="H36" s="112"/>
      <c r="I36" s="139"/>
      <c r="J36" s="124" t="s">
        <v>35</v>
      </c>
      <c r="K36" s="38"/>
      <c r="L36" s="1"/>
      <c r="M36" s="1"/>
    </row>
    <row r="37" spans="1:13" ht="240.75" customHeight="1" x14ac:dyDescent="0.25">
      <c r="A37" s="109" t="s">
        <v>1</v>
      </c>
      <c r="B37" s="82" t="s">
        <v>96</v>
      </c>
      <c r="C37" s="111">
        <f>C39+C40+C38</f>
        <v>2443.2800000000002</v>
      </c>
      <c r="D37" s="89">
        <f>D39+D40+D38</f>
        <v>14518.96</v>
      </c>
      <c r="E37" s="40">
        <f>E39+E40+E38</f>
        <v>0</v>
      </c>
      <c r="F37" s="41">
        <f t="shared" ref="F37" si="23">E37/D37</f>
        <v>0</v>
      </c>
      <c r="G37" s="44">
        <f>G39+G40+G38</f>
        <v>0</v>
      </c>
      <c r="H37" s="41">
        <f t="shared" ref="H37" si="24">G37/D37</f>
        <v>0</v>
      </c>
      <c r="I37" s="89">
        <f>I39+I40+I38</f>
        <v>14518.96</v>
      </c>
      <c r="J37" s="210" t="s">
        <v>110</v>
      </c>
      <c r="K37" s="39"/>
      <c r="L37" s="1"/>
      <c r="M37" s="1"/>
    </row>
    <row r="38" spans="1:13" x14ac:dyDescent="0.25">
      <c r="A38" s="11"/>
      <c r="B38" s="82" t="s">
        <v>4</v>
      </c>
      <c r="C38" s="84">
        <v>171.4</v>
      </c>
      <c r="D38" s="84">
        <v>5004.8900000000003</v>
      </c>
      <c r="E38" s="46">
        <v>0</v>
      </c>
      <c r="F38" s="47">
        <f>E38/D38</f>
        <v>0</v>
      </c>
      <c r="G38" s="42">
        <v>0</v>
      </c>
      <c r="H38" s="47">
        <f>G38/D38</f>
        <v>0</v>
      </c>
      <c r="I38" s="84">
        <f>D38</f>
        <v>5004.8900000000003</v>
      </c>
      <c r="J38" s="210"/>
      <c r="K38" s="39"/>
      <c r="L38" s="1"/>
      <c r="M38" s="1"/>
    </row>
    <row r="39" spans="1:13" x14ac:dyDescent="0.25">
      <c r="A39" s="5"/>
      <c r="B39" s="82" t="s">
        <v>48</v>
      </c>
      <c r="C39" s="84">
        <v>1914.9</v>
      </c>
      <c r="D39" s="84">
        <v>9157.09</v>
      </c>
      <c r="E39" s="46">
        <v>0</v>
      </c>
      <c r="F39" s="47">
        <f t="shared" ref="F39" si="25">E39/D39</f>
        <v>0</v>
      </c>
      <c r="G39" s="46">
        <v>0</v>
      </c>
      <c r="H39" s="47">
        <f t="shared" ref="H39" si="26">G39/D39</f>
        <v>0</v>
      </c>
      <c r="I39" s="84">
        <f>D39</f>
        <v>9157.09</v>
      </c>
      <c r="J39" s="210"/>
      <c r="K39" s="39"/>
      <c r="L39" s="1"/>
      <c r="M39" s="1"/>
    </row>
    <row r="40" spans="1:13" x14ac:dyDescent="0.25">
      <c r="A40" s="5"/>
      <c r="B40" s="82" t="s">
        <v>11</v>
      </c>
      <c r="C40" s="84">
        <v>356.98</v>
      </c>
      <c r="D40" s="84">
        <v>356.98</v>
      </c>
      <c r="E40" s="46">
        <f>G40</f>
        <v>0</v>
      </c>
      <c r="F40" s="47">
        <f>E40/D40</f>
        <v>0</v>
      </c>
      <c r="G40" s="42">
        <v>0</v>
      </c>
      <c r="H40" s="47">
        <f>G40/D40</f>
        <v>0</v>
      </c>
      <c r="I40" s="84">
        <f>D40</f>
        <v>356.98</v>
      </c>
      <c r="J40" s="210"/>
      <c r="K40" s="39"/>
      <c r="L40" s="1"/>
      <c r="M40" s="1"/>
    </row>
    <row r="41" spans="1:13" x14ac:dyDescent="0.25">
      <c r="A41" s="5"/>
      <c r="B41" s="82" t="s">
        <v>13</v>
      </c>
      <c r="C41" s="84"/>
      <c r="D41" s="46"/>
      <c r="E41" s="46"/>
      <c r="F41" s="47"/>
      <c r="G41" s="42"/>
      <c r="H41" s="47"/>
      <c r="I41" s="46"/>
      <c r="J41" s="210"/>
      <c r="K41" s="39"/>
      <c r="L41" s="1"/>
      <c r="M41" s="1"/>
    </row>
    <row r="42" spans="1:13" x14ac:dyDescent="0.25">
      <c r="A42" s="5"/>
      <c r="B42" s="82" t="s">
        <v>5</v>
      </c>
      <c r="C42" s="84"/>
      <c r="D42" s="46"/>
      <c r="E42" s="46"/>
      <c r="F42" s="47"/>
      <c r="G42" s="42"/>
      <c r="H42" s="47"/>
      <c r="I42" s="46"/>
      <c r="J42" s="210"/>
      <c r="K42" s="39"/>
      <c r="L42" s="1"/>
      <c r="M42" s="1"/>
    </row>
    <row r="43" spans="1:13" s="2" customFormat="1" ht="202.5" customHeight="1" x14ac:dyDescent="0.25">
      <c r="A43" s="113" t="s">
        <v>10</v>
      </c>
      <c r="B43" s="110" t="s">
        <v>97</v>
      </c>
      <c r="C43" s="89">
        <f>C44+C45+C46+C47</f>
        <v>21682.63</v>
      </c>
      <c r="D43" s="89">
        <f>D44+D45+D46+D47</f>
        <v>21682.63</v>
      </c>
      <c r="E43" s="89">
        <f>E44+E45+E46+E47+E48</f>
        <v>0</v>
      </c>
      <c r="F43" s="112">
        <f>E43/D43</f>
        <v>0</v>
      </c>
      <c r="G43" s="111">
        <f>SUM(G44:G48)</f>
        <v>0</v>
      </c>
      <c r="H43" s="112">
        <f>G43/D43</f>
        <v>0</v>
      </c>
      <c r="I43" s="111">
        <f>I44+I45+I46+I47</f>
        <v>21682.63</v>
      </c>
      <c r="J43" s="184" t="s">
        <v>127</v>
      </c>
      <c r="K43" s="39"/>
      <c r="L43" s="1"/>
      <c r="M43" s="1"/>
    </row>
    <row r="44" spans="1:13" s="3" customFormat="1" x14ac:dyDescent="0.25">
      <c r="A44" s="115"/>
      <c r="B44" s="82" t="s">
        <v>4</v>
      </c>
      <c r="C44" s="84">
        <v>4140</v>
      </c>
      <c r="D44" s="84">
        <v>4140</v>
      </c>
      <c r="E44" s="84"/>
      <c r="F44" s="93"/>
      <c r="G44" s="83">
        <v>0</v>
      </c>
      <c r="H44" s="112"/>
      <c r="I44" s="83">
        <f>D44</f>
        <v>4140</v>
      </c>
      <c r="J44" s="185"/>
      <c r="K44" s="39"/>
      <c r="L44" s="1"/>
      <c r="M44" s="1"/>
    </row>
    <row r="45" spans="1:13" s="3" customFormat="1" x14ac:dyDescent="0.25">
      <c r="A45" s="115"/>
      <c r="B45" s="82" t="s">
        <v>48</v>
      </c>
      <c r="C45" s="84">
        <v>16458.5</v>
      </c>
      <c r="D45" s="84">
        <v>16458.5</v>
      </c>
      <c r="E45" s="84">
        <v>0</v>
      </c>
      <c r="F45" s="93">
        <f>E45/D45</f>
        <v>0</v>
      </c>
      <c r="G45" s="83">
        <v>0</v>
      </c>
      <c r="H45" s="93">
        <f t="shared" ref="H45:H46" si="27">G45/D45</f>
        <v>0</v>
      </c>
      <c r="I45" s="83">
        <f>D45</f>
        <v>16458.5</v>
      </c>
      <c r="J45" s="185"/>
      <c r="K45" s="39"/>
      <c r="L45" s="1"/>
      <c r="M45" s="1"/>
    </row>
    <row r="46" spans="1:13" s="3" customFormat="1" x14ac:dyDescent="0.25">
      <c r="A46" s="115"/>
      <c r="B46" s="82" t="s">
        <v>11</v>
      </c>
      <c r="C46" s="84">
        <v>1084.1300000000001</v>
      </c>
      <c r="D46" s="84">
        <v>1084.1300000000001</v>
      </c>
      <c r="E46" s="84">
        <f>G46</f>
        <v>0</v>
      </c>
      <c r="F46" s="93">
        <f>E46/D46</f>
        <v>0</v>
      </c>
      <c r="G46" s="83">
        <v>0</v>
      </c>
      <c r="H46" s="93">
        <f t="shared" si="27"/>
        <v>0</v>
      </c>
      <c r="I46" s="83">
        <f>D46</f>
        <v>1084.1300000000001</v>
      </c>
      <c r="J46" s="185"/>
      <c r="K46" s="39"/>
      <c r="L46" s="1"/>
      <c r="M46" s="1"/>
    </row>
    <row r="47" spans="1:13" s="3" customFormat="1" x14ac:dyDescent="0.25">
      <c r="A47" s="115"/>
      <c r="B47" s="82" t="s">
        <v>13</v>
      </c>
      <c r="C47" s="46">
        <v>0</v>
      </c>
      <c r="D47" s="46">
        <v>0</v>
      </c>
      <c r="E47" s="46"/>
      <c r="F47" s="47">
        <v>0</v>
      </c>
      <c r="G47" s="48"/>
      <c r="H47" s="47"/>
      <c r="I47" s="46">
        <f>D47-G47</f>
        <v>0</v>
      </c>
      <c r="J47" s="185"/>
      <c r="K47" s="39"/>
      <c r="L47" s="1"/>
      <c r="M47" s="1"/>
    </row>
    <row r="48" spans="1:13" s="3" customFormat="1" ht="31.5" customHeight="1" x14ac:dyDescent="0.25">
      <c r="A48" s="115"/>
      <c r="B48" s="82" t="s">
        <v>5</v>
      </c>
      <c r="C48" s="46"/>
      <c r="D48" s="46"/>
      <c r="E48" s="46"/>
      <c r="F48" s="47"/>
      <c r="G48" s="42"/>
      <c r="H48" s="47"/>
      <c r="I48" s="46"/>
      <c r="J48" s="185"/>
      <c r="K48" s="39"/>
      <c r="L48" s="1"/>
      <c r="M48" s="1"/>
    </row>
    <row r="49" spans="1:13" s="3" customFormat="1" ht="160.5" customHeight="1" x14ac:dyDescent="0.25">
      <c r="A49" s="132" t="s">
        <v>34</v>
      </c>
      <c r="B49" s="117" t="s">
        <v>113</v>
      </c>
      <c r="C49" s="130">
        <f>C50+C51+C52+C53</f>
        <v>11185.4</v>
      </c>
      <c r="D49" s="130">
        <f t="shared" ref="D49:E49" si="28">D50+D51+D52+D53</f>
        <v>11894.17</v>
      </c>
      <c r="E49" s="159">
        <f t="shared" si="28"/>
        <v>2953.07</v>
      </c>
      <c r="F49" s="160">
        <f t="shared" ref="F49:F51" si="29">E49/D49</f>
        <v>0.24829999999999999</v>
      </c>
      <c r="G49" s="130">
        <f>G50+G51+G52+G53</f>
        <v>1964.9</v>
      </c>
      <c r="H49" s="131">
        <f t="shared" ref="H49:H51" si="30">G49/D49</f>
        <v>0.16520000000000001</v>
      </c>
      <c r="I49" s="130">
        <f>I50+I51+I52+I53</f>
        <v>11894.17</v>
      </c>
      <c r="J49" s="184" t="s">
        <v>124</v>
      </c>
      <c r="K49" s="39"/>
      <c r="L49" s="1"/>
      <c r="M49" s="1"/>
    </row>
    <row r="50" spans="1:13" s="3" customFormat="1" ht="36.75" customHeight="1" x14ac:dyDescent="0.25">
      <c r="A50" s="5"/>
      <c r="B50" s="133" t="s">
        <v>4</v>
      </c>
      <c r="C50" s="130"/>
      <c r="D50" s="83">
        <v>493.1</v>
      </c>
      <c r="E50" s="159"/>
      <c r="F50" s="160"/>
      <c r="G50" s="130"/>
      <c r="H50" s="131"/>
      <c r="I50" s="83">
        <f>230.14+262.96</f>
        <v>493.1</v>
      </c>
      <c r="J50" s="185"/>
      <c r="K50" s="39"/>
      <c r="L50" s="1"/>
      <c r="M50" s="1"/>
    </row>
    <row r="51" spans="1:13" s="3" customFormat="1" ht="33.75" customHeight="1" x14ac:dyDescent="0.25">
      <c r="A51" s="5"/>
      <c r="B51" s="133" t="s">
        <v>16</v>
      </c>
      <c r="C51" s="83">
        <v>11185.4</v>
      </c>
      <c r="D51" s="83">
        <v>11401.07</v>
      </c>
      <c r="E51" s="83">
        <v>2953.07</v>
      </c>
      <c r="F51" s="120">
        <f t="shared" si="29"/>
        <v>0.25900000000000001</v>
      </c>
      <c r="G51" s="83">
        <v>1964.9</v>
      </c>
      <c r="H51" s="120">
        <f t="shared" si="30"/>
        <v>0.17230000000000001</v>
      </c>
      <c r="I51" s="83">
        <f>1996.34+93.33+9311.4</f>
        <v>11401.07</v>
      </c>
      <c r="J51" s="185"/>
      <c r="K51" s="39"/>
      <c r="L51" s="1"/>
      <c r="M51" s="1"/>
    </row>
    <row r="52" spans="1:13" s="3" customFormat="1" x14ac:dyDescent="0.25">
      <c r="A52" s="5"/>
      <c r="B52" s="133" t="s">
        <v>11</v>
      </c>
      <c r="C52" s="44"/>
      <c r="D52" s="44"/>
      <c r="E52" s="44"/>
      <c r="F52" s="49"/>
      <c r="G52" s="44"/>
      <c r="H52" s="49"/>
      <c r="I52" s="44"/>
      <c r="J52" s="185"/>
      <c r="K52" s="39"/>
      <c r="L52" s="1"/>
      <c r="M52" s="1"/>
    </row>
    <row r="53" spans="1:13" s="3" customFormat="1" ht="30.75" customHeight="1" x14ac:dyDescent="0.25">
      <c r="A53" s="5"/>
      <c r="B53" s="133" t="s">
        <v>13</v>
      </c>
      <c r="C53" s="44"/>
      <c r="D53" s="44"/>
      <c r="E53" s="44"/>
      <c r="F53" s="49"/>
      <c r="G53" s="44"/>
      <c r="H53" s="49"/>
      <c r="I53" s="44"/>
      <c r="J53" s="185"/>
      <c r="K53" s="39"/>
      <c r="L53" s="1"/>
      <c r="M53" s="1"/>
    </row>
    <row r="54" spans="1:13" s="3" customFormat="1" ht="35.25" customHeight="1" x14ac:dyDescent="0.25">
      <c r="A54" s="5"/>
      <c r="B54" s="133" t="s">
        <v>5</v>
      </c>
      <c r="C54" s="42"/>
      <c r="D54" s="42"/>
      <c r="E54" s="42"/>
      <c r="F54" s="43"/>
      <c r="G54" s="42"/>
      <c r="H54" s="43"/>
      <c r="I54" s="42"/>
      <c r="J54" s="185"/>
      <c r="K54" s="39"/>
      <c r="L54" s="1"/>
      <c r="M54" s="1"/>
    </row>
    <row r="55" spans="1:13" s="50" customFormat="1" ht="150.75" customHeight="1" x14ac:dyDescent="0.25">
      <c r="A55" s="113" t="s">
        <v>17</v>
      </c>
      <c r="B55" s="121" t="s">
        <v>101</v>
      </c>
      <c r="C55" s="111">
        <f>C56+C57+C58+C59+C60</f>
        <v>2103.5</v>
      </c>
      <c r="D55" s="111">
        <f>D56+D57+D58+D59+D60</f>
        <v>2104</v>
      </c>
      <c r="E55" s="111">
        <f>E56+E57+E58+E59+E60</f>
        <v>639.67999999999995</v>
      </c>
      <c r="F55" s="122">
        <f>E55/D55</f>
        <v>0.30399999999999999</v>
      </c>
      <c r="G55" s="111">
        <f>G56+G57+G58+G59+G60</f>
        <v>0</v>
      </c>
      <c r="H55" s="122">
        <f>G55/D55</f>
        <v>0</v>
      </c>
      <c r="I55" s="111">
        <f>I56+I57+I58+I59+I60</f>
        <v>2104</v>
      </c>
      <c r="J55" s="184" t="s">
        <v>118</v>
      </c>
      <c r="K55" s="39"/>
      <c r="L55" s="1"/>
      <c r="M55" s="1"/>
    </row>
    <row r="56" spans="1:13" s="3" customFormat="1" x14ac:dyDescent="0.25">
      <c r="A56" s="113"/>
      <c r="B56" s="88" t="s">
        <v>4</v>
      </c>
      <c r="C56" s="83">
        <v>0</v>
      </c>
      <c r="D56" s="83">
        <v>0</v>
      </c>
      <c r="E56" s="83">
        <v>0</v>
      </c>
      <c r="F56" s="120"/>
      <c r="G56" s="83">
        <v>0</v>
      </c>
      <c r="H56" s="120"/>
      <c r="I56" s="83">
        <v>0</v>
      </c>
      <c r="J56" s="185"/>
      <c r="K56" s="39"/>
      <c r="L56" s="1"/>
      <c r="M56" s="1"/>
    </row>
    <row r="57" spans="1:13" s="3" customFormat="1" x14ac:dyDescent="0.25">
      <c r="A57" s="113"/>
      <c r="B57" s="88" t="s">
        <v>48</v>
      </c>
      <c r="C57" s="83">
        <v>2103.5</v>
      </c>
      <c r="D57" s="83">
        <v>2104</v>
      </c>
      <c r="E57" s="83">
        <v>639.67999999999995</v>
      </c>
      <c r="F57" s="120">
        <f t="shared" ref="F57" si="31">E57/D57</f>
        <v>0.30399999999999999</v>
      </c>
      <c r="G57" s="83">
        <v>0</v>
      </c>
      <c r="H57" s="120">
        <f t="shared" ref="H57" si="32">G57/D57</f>
        <v>0</v>
      </c>
      <c r="I57" s="83">
        <f>D57-G57</f>
        <v>2104</v>
      </c>
      <c r="J57" s="185"/>
      <c r="K57" s="39"/>
      <c r="L57" s="1"/>
      <c r="M57" s="1"/>
    </row>
    <row r="58" spans="1:13" s="3" customFormat="1" x14ac:dyDescent="0.25">
      <c r="A58" s="113"/>
      <c r="B58" s="88" t="s">
        <v>11</v>
      </c>
      <c r="C58" s="83">
        <v>0</v>
      </c>
      <c r="D58" s="83">
        <v>0</v>
      </c>
      <c r="E58" s="83">
        <f>G58</f>
        <v>0</v>
      </c>
      <c r="F58" s="120"/>
      <c r="G58" s="83">
        <v>0</v>
      </c>
      <c r="H58" s="120"/>
      <c r="I58" s="83">
        <v>0</v>
      </c>
      <c r="J58" s="185"/>
      <c r="K58" s="39"/>
      <c r="L58" s="1"/>
      <c r="M58" s="1"/>
    </row>
    <row r="59" spans="1:13" s="3" customFormat="1" x14ac:dyDescent="0.25">
      <c r="A59" s="113"/>
      <c r="B59" s="88" t="s">
        <v>13</v>
      </c>
      <c r="C59" s="83"/>
      <c r="D59" s="83"/>
      <c r="E59" s="83"/>
      <c r="F59" s="120"/>
      <c r="G59" s="83"/>
      <c r="H59" s="120"/>
      <c r="I59" s="83"/>
      <c r="J59" s="185"/>
      <c r="K59" s="39"/>
      <c r="L59" s="1"/>
      <c r="M59" s="1"/>
    </row>
    <row r="60" spans="1:13" s="3" customFormat="1" x14ac:dyDescent="0.25">
      <c r="A60" s="113"/>
      <c r="B60" s="114" t="s">
        <v>5</v>
      </c>
      <c r="C60" s="83"/>
      <c r="D60" s="83"/>
      <c r="E60" s="83"/>
      <c r="F60" s="120"/>
      <c r="G60" s="83"/>
      <c r="H60" s="120"/>
      <c r="I60" s="83"/>
      <c r="J60" s="185"/>
      <c r="K60" s="39"/>
      <c r="L60" s="1"/>
      <c r="M60" s="1"/>
    </row>
    <row r="61" spans="1:13" s="144" customFormat="1" ht="61.5" customHeight="1" x14ac:dyDescent="0.25">
      <c r="A61" s="127" t="s">
        <v>18</v>
      </c>
      <c r="B61" s="141" t="s">
        <v>80</v>
      </c>
      <c r="C61" s="126"/>
      <c r="D61" s="126"/>
      <c r="E61" s="142"/>
      <c r="F61" s="128"/>
      <c r="G61" s="126"/>
      <c r="H61" s="128"/>
      <c r="I61" s="143"/>
      <c r="J61" s="124" t="s">
        <v>35</v>
      </c>
      <c r="K61" s="38"/>
      <c r="L61" s="1"/>
      <c r="M61" s="1"/>
    </row>
    <row r="62" spans="1:13" s="51" customFormat="1" ht="288" customHeight="1" x14ac:dyDescent="0.25">
      <c r="A62" s="172" t="s">
        <v>19</v>
      </c>
      <c r="B62" s="179" t="s">
        <v>116</v>
      </c>
      <c r="C62" s="178">
        <f>SUM(C64:C67)</f>
        <v>489148.92</v>
      </c>
      <c r="D62" s="180">
        <f>SUM(D64:D67)</f>
        <v>1311160.06</v>
      </c>
      <c r="E62" s="171">
        <f>SUM(E64:E67)</f>
        <v>11367.73</v>
      </c>
      <c r="F62" s="173">
        <f>E62/D62</f>
        <v>8.6999999999999994E-3</v>
      </c>
      <c r="G62" s="180">
        <f t="shared" ref="G62" si="33">SUM(G64:G68)</f>
        <v>11367.73</v>
      </c>
      <c r="H62" s="181">
        <f>G62/D62</f>
        <v>8.6999999999999994E-3</v>
      </c>
      <c r="I62" s="178">
        <f>SUM(I64:I67)</f>
        <v>1300197.07</v>
      </c>
      <c r="J62" s="206"/>
      <c r="K62" s="39"/>
      <c r="L62" s="1"/>
      <c r="M62" s="1"/>
    </row>
    <row r="63" spans="1:13" s="51" customFormat="1" ht="315" customHeight="1" x14ac:dyDescent="0.25">
      <c r="A63" s="172"/>
      <c r="B63" s="179"/>
      <c r="C63" s="178"/>
      <c r="D63" s="180"/>
      <c r="E63" s="171"/>
      <c r="F63" s="173"/>
      <c r="G63" s="180"/>
      <c r="H63" s="181"/>
      <c r="I63" s="178"/>
      <c r="J63" s="206"/>
      <c r="K63" s="39"/>
      <c r="L63" s="1"/>
      <c r="M63" s="1"/>
    </row>
    <row r="64" spans="1:13" s="6" customFormat="1" x14ac:dyDescent="0.25">
      <c r="A64" s="113"/>
      <c r="B64" s="77" t="s">
        <v>4</v>
      </c>
      <c r="C64" s="83">
        <f t="shared" ref="C64:E68" si="34">C70+C118</f>
        <v>44654.400000000001</v>
      </c>
      <c r="D64" s="84">
        <f t="shared" si="34"/>
        <v>33106.800000000003</v>
      </c>
      <c r="E64" s="84">
        <f t="shared" si="34"/>
        <v>0</v>
      </c>
      <c r="F64" s="93">
        <f t="shared" ref="F64:F66" si="35">E64/D64</f>
        <v>0</v>
      </c>
      <c r="G64" s="84">
        <f>G70+G118</f>
        <v>0</v>
      </c>
      <c r="H64" s="93">
        <f t="shared" ref="H64:H66" si="36">G64/D64</f>
        <v>0</v>
      </c>
      <c r="I64" s="83">
        <f>I70+I118</f>
        <v>33106.800000000003</v>
      </c>
      <c r="J64" s="206"/>
      <c r="K64" s="39"/>
      <c r="L64" s="1"/>
      <c r="M64" s="1"/>
    </row>
    <row r="65" spans="1:13" s="6" customFormat="1" x14ac:dyDescent="0.25">
      <c r="A65" s="113"/>
      <c r="B65" s="77" t="s">
        <v>36</v>
      </c>
      <c r="C65" s="83">
        <f t="shared" si="34"/>
        <v>378295.9</v>
      </c>
      <c r="D65" s="84">
        <f t="shared" si="34"/>
        <v>1211850.2</v>
      </c>
      <c r="E65" s="84">
        <f t="shared" si="34"/>
        <v>0</v>
      </c>
      <c r="F65" s="93">
        <f t="shared" si="35"/>
        <v>0</v>
      </c>
      <c r="G65" s="84">
        <f>G71+G119</f>
        <v>0</v>
      </c>
      <c r="H65" s="93">
        <f t="shared" si="36"/>
        <v>0</v>
      </c>
      <c r="I65" s="83">
        <f>I71+I119</f>
        <v>1205950.7</v>
      </c>
      <c r="J65" s="206"/>
      <c r="K65" s="39"/>
      <c r="L65" s="1"/>
      <c r="M65" s="1"/>
    </row>
    <row r="66" spans="1:13" s="6" customFormat="1" x14ac:dyDescent="0.25">
      <c r="A66" s="113"/>
      <c r="B66" s="77" t="s">
        <v>11</v>
      </c>
      <c r="C66" s="83">
        <f t="shared" si="34"/>
        <v>66198.62</v>
      </c>
      <c r="D66" s="84">
        <f t="shared" si="34"/>
        <v>66203.06</v>
      </c>
      <c r="E66" s="84">
        <f t="shared" si="34"/>
        <v>11367.73</v>
      </c>
      <c r="F66" s="93">
        <f t="shared" si="35"/>
        <v>0.17169999999999999</v>
      </c>
      <c r="G66" s="84">
        <f>G72+G120</f>
        <v>11367.73</v>
      </c>
      <c r="H66" s="93">
        <f t="shared" si="36"/>
        <v>0.17169999999999999</v>
      </c>
      <c r="I66" s="83">
        <f>I72+I120</f>
        <v>61139.57</v>
      </c>
      <c r="J66" s="206"/>
      <c r="K66" s="39"/>
      <c r="L66" s="1"/>
      <c r="M66" s="1"/>
    </row>
    <row r="67" spans="1:13" s="6" customFormat="1" x14ac:dyDescent="0.25">
      <c r="A67" s="113"/>
      <c r="B67" s="77" t="s">
        <v>13</v>
      </c>
      <c r="C67" s="83">
        <f t="shared" si="34"/>
        <v>0</v>
      </c>
      <c r="D67" s="84">
        <f t="shared" si="34"/>
        <v>0</v>
      </c>
      <c r="E67" s="84">
        <f t="shared" si="34"/>
        <v>0</v>
      </c>
      <c r="F67" s="93">
        <v>0</v>
      </c>
      <c r="G67" s="84"/>
      <c r="H67" s="93">
        <v>0</v>
      </c>
      <c r="I67" s="83">
        <f>I73+I121</f>
        <v>0</v>
      </c>
      <c r="J67" s="206"/>
      <c r="K67" s="39"/>
      <c r="L67" s="1"/>
      <c r="M67" s="1"/>
    </row>
    <row r="68" spans="1:13" s="6" customFormat="1" collapsed="1" x14ac:dyDescent="0.25">
      <c r="A68" s="113"/>
      <c r="B68" s="77" t="s">
        <v>5</v>
      </c>
      <c r="C68" s="83">
        <f t="shared" si="34"/>
        <v>0</v>
      </c>
      <c r="D68" s="84">
        <f t="shared" si="34"/>
        <v>0</v>
      </c>
      <c r="E68" s="84">
        <f t="shared" si="34"/>
        <v>0</v>
      </c>
      <c r="F68" s="93"/>
      <c r="G68" s="84"/>
      <c r="H68" s="93"/>
      <c r="I68" s="83">
        <f>I74+I122</f>
        <v>0</v>
      </c>
      <c r="J68" s="206"/>
      <c r="K68" s="39"/>
      <c r="L68" s="1"/>
      <c r="M68" s="1"/>
    </row>
    <row r="69" spans="1:13" s="52" customFormat="1" x14ac:dyDescent="0.25">
      <c r="A69" s="97" t="s">
        <v>38</v>
      </c>
      <c r="B69" s="98" t="s">
        <v>76</v>
      </c>
      <c r="C69" s="99">
        <f>SUM(C70:C74)</f>
        <v>439532.13</v>
      </c>
      <c r="D69" s="100">
        <f>SUM(D70:D74)</f>
        <v>1272543.6299999999</v>
      </c>
      <c r="E69" s="100">
        <f>SUM(E70:E74)</f>
        <v>11367.73</v>
      </c>
      <c r="F69" s="101">
        <f>E69/D69</f>
        <v>8.8999999999999999E-3</v>
      </c>
      <c r="G69" s="100">
        <f>SUM(G70:G74)</f>
        <v>11367.73</v>
      </c>
      <c r="H69" s="101">
        <f>G69/D69</f>
        <v>8.8999999999999999E-3</v>
      </c>
      <c r="I69" s="99">
        <f>SUM(I70:I74)</f>
        <v>1261580.6399999999</v>
      </c>
      <c r="J69" s="220"/>
      <c r="K69" s="39"/>
      <c r="L69" s="1"/>
      <c r="M69" s="1"/>
    </row>
    <row r="70" spans="1:13" s="7" customFormat="1" x14ac:dyDescent="0.25">
      <c r="A70" s="102"/>
      <c r="B70" s="88" t="s">
        <v>4</v>
      </c>
      <c r="C70" s="83">
        <f t="shared" ref="C70:I72" si="37">C94+C76</f>
        <v>0</v>
      </c>
      <c r="D70" s="84">
        <f t="shared" si="37"/>
        <v>0</v>
      </c>
      <c r="E70" s="84">
        <f t="shared" si="37"/>
        <v>0</v>
      </c>
      <c r="F70" s="93">
        <f t="shared" si="37"/>
        <v>0</v>
      </c>
      <c r="G70" s="84">
        <f t="shared" si="37"/>
        <v>0</v>
      </c>
      <c r="H70" s="93">
        <f t="shared" si="37"/>
        <v>0</v>
      </c>
      <c r="I70" s="83">
        <f t="shared" si="37"/>
        <v>0</v>
      </c>
      <c r="J70" s="220"/>
      <c r="K70" s="39"/>
      <c r="L70" s="1"/>
      <c r="M70" s="1"/>
    </row>
    <row r="71" spans="1:13" s="7" customFormat="1" x14ac:dyDescent="0.25">
      <c r="A71" s="102"/>
      <c r="B71" s="88" t="s">
        <v>47</v>
      </c>
      <c r="C71" s="83">
        <f t="shared" si="37"/>
        <v>373593.3</v>
      </c>
      <c r="D71" s="84">
        <f t="shared" si="37"/>
        <v>1206604.8</v>
      </c>
      <c r="E71" s="84">
        <f t="shared" si="37"/>
        <v>0</v>
      </c>
      <c r="F71" s="93">
        <f t="shared" si="37"/>
        <v>0</v>
      </c>
      <c r="G71" s="84">
        <f t="shared" si="37"/>
        <v>0</v>
      </c>
      <c r="H71" s="93">
        <f t="shared" si="37"/>
        <v>0</v>
      </c>
      <c r="I71" s="83">
        <f t="shared" si="37"/>
        <v>1200705.3</v>
      </c>
      <c r="J71" s="220"/>
      <c r="K71" s="39"/>
      <c r="L71" s="1"/>
      <c r="M71" s="1"/>
    </row>
    <row r="72" spans="1:13" s="7" customFormat="1" x14ac:dyDescent="0.25">
      <c r="A72" s="102"/>
      <c r="B72" s="88" t="s">
        <v>11</v>
      </c>
      <c r="C72" s="83">
        <f t="shared" si="37"/>
        <v>65938.83</v>
      </c>
      <c r="D72" s="84">
        <f t="shared" si="37"/>
        <v>65938.83</v>
      </c>
      <c r="E72" s="84">
        <f t="shared" si="37"/>
        <v>11367.73</v>
      </c>
      <c r="F72" s="93">
        <f t="shared" si="37"/>
        <v>0.36520000000000002</v>
      </c>
      <c r="G72" s="84">
        <f t="shared" si="37"/>
        <v>11367.73</v>
      </c>
      <c r="H72" s="93">
        <f t="shared" si="37"/>
        <v>0.36520000000000002</v>
      </c>
      <c r="I72" s="83">
        <f t="shared" si="37"/>
        <v>60875.34</v>
      </c>
      <c r="J72" s="220"/>
      <c r="K72" s="39"/>
      <c r="L72" s="1"/>
      <c r="M72" s="1"/>
    </row>
    <row r="73" spans="1:13" s="7" customFormat="1" x14ac:dyDescent="0.25">
      <c r="A73" s="102"/>
      <c r="B73" s="88" t="s">
        <v>13</v>
      </c>
      <c r="C73" s="83"/>
      <c r="D73" s="84"/>
      <c r="E73" s="84"/>
      <c r="F73" s="93">
        <v>0</v>
      </c>
      <c r="G73" s="84"/>
      <c r="H73" s="93">
        <v>0</v>
      </c>
      <c r="I73" s="83"/>
      <c r="J73" s="220"/>
      <c r="K73" s="39"/>
      <c r="L73" s="1"/>
      <c r="M73" s="1"/>
    </row>
    <row r="74" spans="1:13" s="7" customFormat="1" x14ac:dyDescent="0.25">
      <c r="A74" s="102"/>
      <c r="B74" s="88" t="s">
        <v>5</v>
      </c>
      <c r="C74" s="83">
        <f t="shared" ref="C74:I74" si="38">C80+C98</f>
        <v>0</v>
      </c>
      <c r="D74" s="84">
        <f t="shared" si="38"/>
        <v>0</v>
      </c>
      <c r="E74" s="84">
        <f t="shared" si="38"/>
        <v>0</v>
      </c>
      <c r="F74" s="93">
        <f t="shared" si="38"/>
        <v>0</v>
      </c>
      <c r="G74" s="84">
        <f t="shared" si="38"/>
        <v>0</v>
      </c>
      <c r="H74" s="93">
        <f t="shared" si="38"/>
        <v>0</v>
      </c>
      <c r="I74" s="83">
        <f t="shared" si="38"/>
        <v>0</v>
      </c>
      <c r="J74" s="220"/>
      <c r="K74" s="39"/>
      <c r="L74" s="1"/>
      <c r="M74" s="1"/>
    </row>
    <row r="75" spans="1:13" s="52" customFormat="1" ht="90" customHeight="1" x14ac:dyDescent="0.25">
      <c r="A75" s="97" t="s">
        <v>39</v>
      </c>
      <c r="B75" s="98" t="s">
        <v>71</v>
      </c>
      <c r="C75" s="99">
        <f>SUM(C76:C80)</f>
        <v>282993.8</v>
      </c>
      <c r="D75" s="100">
        <f>SUM(D76:D80)</f>
        <v>1125296.3</v>
      </c>
      <c r="E75" s="100">
        <f>SUM(E76:E80)</f>
        <v>11367.73</v>
      </c>
      <c r="F75" s="101">
        <f>E75/D75</f>
        <v>1.01E-2</v>
      </c>
      <c r="G75" s="100">
        <f>SUM(G76:G80)</f>
        <v>11367.73</v>
      </c>
      <c r="H75" s="101">
        <f>G75/D75</f>
        <v>1.01E-2</v>
      </c>
      <c r="I75" s="99">
        <f>SUM(I76:I80)</f>
        <v>1125296.3</v>
      </c>
      <c r="J75" s="10"/>
      <c r="K75" s="39"/>
      <c r="L75" s="1"/>
      <c r="M75" s="1"/>
    </row>
    <row r="76" spans="1:13" s="7" customFormat="1" x14ac:dyDescent="0.25">
      <c r="A76" s="95"/>
      <c r="B76" s="88" t="s">
        <v>4</v>
      </c>
      <c r="C76" s="83"/>
      <c r="D76" s="89"/>
      <c r="E76" s="84"/>
      <c r="F76" s="101"/>
      <c r="G76" s="84"/>
      <c r="H76" s="101"/>
      <c r="I76" s="83"/>
      <c r="J76" s="75"/>
      <c r="K76" s="39"/>
      <c r="L76" s="1"/>
      <c r="M76" s="1"/>
    </row>
    <row r="77" spans="1:13" s="7" customFormat="1" x14ac:dyDescent="0.25">
      <c r="A77" s="95"/>
      <c r="B77" s="88" t="s">
        <v>47</v>
      </c>
      <c r="C77" s="83">
        <f t="shared" ref="C77:D78" si="39">C89+C83</f>
        <v>251864.4</v>
      </c>
      <c r="D77" s="83">
        <f t="shared" si="39"/>
        <v>1094166.8999999999</v>
      </c>
      <c r="E77" s="83">
        <f>E89+E83</f>
        <v>0</v>
      </c>
      <c r="F77" s="101">
        <f t="shared" ref="F77:F78" si="40">E77/D77</f>
        <v>0</v>
      </c>
      <c r="G77" s="84">
        <f>G89+G83</f>
        <v>0</v>
      </c>
      <c r="H77" s="101">
        <f t="shared" ref="H77:H78" si="41">G77/D77</f>
        <v>0</v>
      </c>
      <c r="I77" s="83">
        <f>I89+I83</f>
        <v>1094166.8999999999</v>
      </c>
      <c r="J77" s="75"/>
      <c r="K77" s="39"/>
      <c r="L77" s="1"/>
      <c r="M77" s="1"/>
    </row>
    <row r="78" spans="1:13" s="7" customFormat="1" x14ac:dyDescent="0.25">
      <c r="A78" s="95"/>
      <c r="B78" s="88" t="s">
        <v>37</v>
      </c>
      <c r="C78" s="83">
        <f t="shared" si="39"/>
        <v>31129.4</v>
      </c>
      <c r="D78" s="83">
        <f t="shared" si="39"/>
        <v>31129.4</v>
      </c>
      <c r="E78" s="83">
        <f>E90+E84</f>
        <v>11367.73</v>
      </c>
      <c r="F78" s="101">
        <f t="shared" si="40"/>
        <v>0.36520000000000002</v>
      </c>
      <c r="G78" s="84">
        <f>G90+G84</f>
        <v>11367.73</v>
      </c>
      <c r="H78" s="101">
        <f t="shared" si="41"/>
        <v>0.36520000000000002</v>
      </c>
      <c r="I78" s="83">
        <f>I90+I84</f>
        <v>31129.4</v>
      </c>
      <c r="J78" s="75"/>
      <c r="K78" s="39"/>
      <c r="L78" s="1"/>
      <c r="M78" s="1"/>
    </row>
    <row r="79" spans="1:13" s="7" customFormat="1" x14ac:dyDescent="0.25">
      <c r="A79" s="95"/>
      <c r="B79" s="88" t="s">
        <v>13</v>
      </c>
      <c r="C79" s="83"/>
      <c r="D79" s="84"/>
      <c r="E79" s="84"/>
      <c r="F79" s="93"/>
      <c r="G79" s="84"/>
      <c r="H79" s="93"/>
      <c r="I79" s="83"/>
      <c r="J79" s="75"/>
      <c r="K79" s="39"/>
      <c r="L79" s="1"/>
      <c r="M79" s="1"/>
    </row>
    <row r="80" spans="1:13" s="7" customFormat="1" x14ac:dyDescent="0.25">
      <c r="A80" s="95"/>
      <c r="B80" s="88" t="s">
        <v>5</v>
      </c>
      <c r="C80" s="83"/>
      <c r="D80" s="89"/>
      <c r="E80" s="84"/>
      <c r="F80" s="93"/>
      <c r="G80" s="84"/>
      <c r="H80" s="93"/>
      <c r="I80" s="83"/>
      <c r="J80" s="75"/>
      <c r="K80" s="39"/>
      <c r="L80" s="1"/>
      <c r="M80" s="1"/>
    </row>
    <row r="81" spans="1:13" s="52" customFormat="1" ht="50.25" customHeight="1" x14ac:dyDescent="0.25">
      <c r="A81" s="90" t="s">
        <v>56</v>
      </c>
      <c r="B81" s="91" t="s">
        <v>73</v>
      </c>
      <c r="C81" s="86">
        <f>SUM(C82:C86)</f>
        <v>252032.9</v>
      </c>
      <c r="D81" s="87">
        <f>SUM(D82:D86)</f>
        <v>1094335.3999999999</v>
      </c>
      <c r="E81" s="87">
        <f>SUM(E82:E86)</f>
        <v>11367.73</v>
      </c>
      <c r="F81" s="94">
        <f>E81/D81</f>
        <v>1.04E-2</v>
      </c>
      <c r="G81" s="87">
        <f>SUM(G82:G86)</f>
        <v>11367.73</v>
      </c>
      <c r="H81" s="94">
        <f>G81/D81</f>
        <v>1.04E-2</v>
      </c>
      <c r="I81" s="86">
        <f>SUM(I82:I86)</f>
        <v>1094335.3999999999</v>
      </c>
      <c r="J81" s="221" t="s">
        <v>122</v>
      </c>
      <c r="K81" s="39"/>
      <c r="L81" s="1"/>
      <c r="M81" s="1"/>
    </row>
    <row r="82" spans="1:13" s="7" customFormat="1" x14ac:dyDescent="0.25">
      <c r="A82" s="92"/>
      <c r="B82" s="88" t="s">
        <v>4</v>
      </c>
      <c r="C82" s="83"/>
      <c r="D82" s="89"/>
      <c r="E82" s="84"/>
      <c r="F82" s="93"/>
      <c r="G82" s="84"/>
      <c r="H82" s="93"/>
      <c r="I82" s="83"/>
      <c r="J82" s="222"/>
      <c r="K82" s="39"/>
      <c r="L82" s="1"/>
      <c r="M82" s="1"/>
    </row>
    <row r="83" spans="1:13" s="7" customFormat="1" x14ac:dyDescent="0.25">
      <c r="A83" s="92"/>
      <c r="B83" s="88" t="s">
        <v>47</v>
      </c>
      <c r="C83" s="83">
        <v>224309.2</v>
      </c>
      <c r="D83" s="84">
        <f>224309.2+842302.5</f>
        <v>1066611.7</v>
      </c>
      <c r="E83" s="84">
        <v>0</v>
      </c>
      <c r="F83" s="93">
        <f>E83/D83</f>
        <v>0</v>
      </c>
      <c r="G83" s="84">
        <v>0</v>
      </c>
      <c r="H83" s="93">
        <f>G83/D83</f>
        <v>0</v>
      </c>
      <c r="I83" s="83">
        <f>D83-G83</f>
        <v>1066611.7</v>
      </c>
      <c r="J83" s="222"/>
      <c r="K83" s="39"/>
      <c r="L83" s="1"/>
      <c r="M83" s="1"/>
    </row>
    <row r="84" spans="1:13" s="7" customFormat="1" x14ac:dyDescent="0.25">
      <c r="A84" s="92"/>
      <c r="B84" s="88" t="s">
        <v>37</v>
      </c>
      <c r="C84" s="83">
        <v>27723.7</v>
      </c>
      <c r="D84" s="84">
        <v>27723.7</v>
      </c>
      <c r="E84" s="84">
        <v>11367.73</v>
      </c>
      <c r="F84" s="93">
        <f>E84/D84</f>
        <v>0.41</v>
      </c>
      <c r="G84" s="84">
        <v>11367.73</v>
      </c>
      <c r="H84" s="93">
        <f>G84/D84</f>
        <v>0.41</v>
      </c>
      <c r="I84" s="83">
        <v>27723.7</v>
      </c>
      <c r="J84" s="222"/>
      <c r="K84" s="39"/>
      <c r="L84" s="1"/>
      <c r="M84" s="1"/>
    </row>
    <row r="85" spans="1:13" s="7" customFormat="1" x14ac:dyDescent="0.25">
      <c r="A85" s="92"/>
      <c r="B85" s="88" t="s">
        <v>13</v>
      </c>
      <c r="C85" s="83"/>
      <c r="D85" s="84"/>
      <c r="E85" s="46"/>
      <c r="F85" s="47"/>
      <c r="G85" s="46"/>
      <c r="H85" s="47"/>
      <c r="I85" s="42"/>
      <c r="J85" s="222"/>
      <c r="K85" s="39"/>
      <c r="L85" s="1"/>
      <c r="M85" s="1"/>
    </row>
    <row r="86" spans="1:13" s="7" customFormat="1" x14ac:dyDescent="0.25">
      <c r="A86" s="92"/>
      <c r="B86" s="88" t="s">
        <v>5</v>
      </c>
      <c r="C86" s="83"/>
      <c r="D86" s="89"/>
      <c r="E86" s="46"/>
      <c r="F86" s="47"/>
      <c r="G86" s="46"/>
      <c r="H86" s="47"/>
      <c r="I86" s="42"/>
      <c r="J86" s="223"/>
      <c r="K86" s="39"/>
      <c r="L86" s="1"/>
      <c r="M86" s="1"/>
    </row>
    <row r="87" spans="1:13" s="52" customFormat="1" ht="60.75" customHeight="1" x14ac:dyDescent="0.25">
      <c r="A87" s="90" t="s">
        <v>57</v>
      </c>
      <c r="B87" s="85" t="s">
        <v>92</v>
      </c>
      <c r="C87" s="86">
        <v>12139.1</v>
      </c>
      <c r="D87" s="87">
        <f>SUM(D88:D92)</f>
        <v>30960.9</v>
      </c>
      <c r="E87" s="78">
        <f>SUM(E88:E92)</f>
        <v>0</v>
      </c>
      <c r="F87" s="79">
        <f>E87/D87</f>
        <v>0</v>
      </c>
      <c r="G87" s="78">
        <f>SUM(G88:G92)</f>
        <v>0</v>
      </c>
      <c r="H87" s="47">
        <f t="shared" ref="H87:H90" si="42">G87/D87</f>
        <v>0</v>
      </c>
      <c r="I87" s="86">
        <f>SUM(I88:I92)</f>
        <v>30960.9</v>
      </c>
      <c r="J87" s="224" t="s">
        <v>93</v>
      </c>
      <c r="K87" s="39"/>
      <c r="L87" s="1"/>
      <c r="M87" s="1"/>
    </row>
    <row r="88" spans="1:13" s="7" customFormat="1" x14ac:dyDescent="0.25">
      <c r="A88" s="9"/>
      <c r="B88" s="88" t="s">
        <v>4</v>
      </c>
      <c r="C88" s="83"/>
      <c r="D88" s="89"/>
      <c r="E88" s="46"/>
      <c r="F88" s="47"/>
      <c r="G88" s="46"/>
      <c r="H88" s="47"/>
      <c r="I88" s="83"/>
      <c r="J88" s="225"/>
      <c r="K88" s="39"/>
      <c r="L88" s="1"/>
      <c r="M88" s="1"/>
    </row>
    <row r="89" spans="1:13" s="7" customFormat="1" x14ac:dyDescent="0.25">
      <c r="A89" s="9"/>
      <c r="B89" s="88" t="s">
        <v>47</v>
      </c>
      <c r="C89" s="83">
        <v>27555.200000000001</v>
      </c>
      <c r="D89" s="84">
        <v>27555.200000000001</v>
      </c>
      <c r="E89" s="46"/>
      <c r="F89" s="47">
        <f>E89/D89</f>
        <v>0</v>
      </c>
      <c r="G89" s="46"/>
      <c r="H89" s="47">
        <f>G89/D89</f>
        <v>0</v>
      </c>
      <c r="I89" s="83">
        <f>D89-G89</f>
        <v>27555.200000000001</v>
      </c>
      <c r="J89" s="225"/>
      <c r="K89" s="39"/>
      <c r="L89" s="1"/>
      <c r="M89" s="1"/>
    </row>
    <row r="90" spans="1:13" s="7" customFormat="1" x14ac:dyDescent="0.25">
      <c r="A90" s="9"/>
      <c r="B90" s="88" t="s">
        <v>37</v>
      </c>
      <c r="C90" s="83">
        <v>3405.7</v>
      </c>
      <c r="D90" s="84">
        <v>3405.7</v>
      </c>
      <c r="E90" s="46">
        <v>0</v>
      </c>
      <c r="F90" s="47">
        <f>E90/D90</f>
        <v>0</v>
      </c>
      <c r="G90" s="46">
        <v>0</v>
      </c>
      <c r="H90" s="47">
        <f t="shared" si="42"/>
        <v>0</v>
      </c>
      <c r="I90" s="83">
        <f>D90-G90</f>
        <v>3405.7</v>
      </c>
      <c r="J90" s="225"/>
      <c r="K90" s="39"/>
      <c r="L90" s="1"/>
      <c r="M90" s="1"/>
    </row>
    <row r="91" spans="1:13" s="7" customFormat="1" x14ac:dyDescent="0.25">
      <c r="A91" s="9"/>
      <c r="B91" s="88" t="s">
        <v>13</v>
      </c>
      <c r="C91" s="83"/>
      <c r="D91" s="84"/>
      <c r="E91" s="46"/>
      <c r="F91" s="47"/>
      <c r="G91" s="46"/>
      <c r="H91" s="47"/>
      <c r="I91" s="42">
        <v>0</v>
      </c>
      <c r="J91" s="225"/>
      <c r="K91" s="39"/>
      <c r="L91" s="1"/>
      <c r="M91" s="1"/>
    </row>
    <row r="92" spans="1:13" s="7" customFormat="1" x14ac:dyDescent="0.25">
      <c r="A92" s="9"/>
      <c r="B92" s="88" t="s">
        <v>5</v>
      </c>
      <c r="C92" s="83"/>
      <c r="D92" s="89"/>
      <c r="E92" s="46"/>
      <c r="F92" s="47"/>
      <c r="G92" s="46"/>
      <c r="H92" s="47"/>
      <c r="I92" s="42"/>
      <c r="J92" s="226"/>
      <c r="K92" s="39"/>
      <c r="L92" s="1"/>
      <c r="M92" s="1"/>
    </row>
    <row r="93" spans="1:13" s="52" customFormat="1" ht="81" x14ac:dyDescent="0.25">
      <c r="A93" s="97" t="s">
        <v>52</v>
      </c>
      <c r="B93" s="98" t="s">
        <v>74</v>
      </c>
      <c r="C93" s="99">
        <f>SUM(C94:C98)</f>
        <v>156538.32999999999</v>
      </c>
      <c r="D93" s="100">
        <f>SUM(D94:D98)</f>
        <v>147247.32999999999</v>
      </c>
      <c r="E93" s="100">
        <f>SUM(E94:E98)</f>
        <v>0</v>
      </c>
      <c r="F93" s="101">
        <f>E93/D93</f>
        <v>0</v>
      </c>
      <c r="G93" s="100">
        <f>SUM(G94:G98)</f>
        <v>0</v>
      </c>
      <c r="H93" s="101">
        <f>G93/D93</f>
        <v>0</v>
      </c>
      <c r="I93" s="99">
        <f>SUM(I94:I98)</f>
        <v>136284.34</v>
      </c>
      <c r="J93" s="219"/>
      <c r="K93" s="39"/>
      <c r="L93" s="1"/>
      <c r="M93" s="1"/>
    </row>
    <row r="94" spans="1:13" s="7" customFormat="1" x14ac:dyDescent="0.25">
      <c r="A94" s="92"/>
      <c r="B94" s="88" t="s">
        <v>4</v>
      </c>
      <c r="C94" s="83">
        <f>C100</f>
        <v>0</v>
      </c>
      <c r="D94" s="84">
        <f>D100</f>
        <v>0</v>
      </c>
      <c r="E94" s="84">
        <f>E100</f>
        <v>0</v>
      </c>
      <c r="F94" s="93"/>
      <c r="G94" s="84"/>
      <c r="H94" s="93"/>
      <c r="I94" s="83"/>
      <c r="J94" s="219"/>
      <c r="K94" s="39"/>
      <c r="L94" s="1"/>
      <c r="M94" s="1"/>
    </row>
    <row r="95" spans="1:13" s="7" customFormat="1" x14ac:dyDescent="0.25">
      <c r="A95" s="92"/>
      <c r="B95" s="88" t="s">
        <v>47</v>
      </c>
      <c r="C95" s="83">
        <f>C101+C107+C113</f>
        <v>121728.9</v>
      </c>
      <c r="D95" s="83">
        <f>D101+D107+D113</f>
        <v>112437.9</v>
      </c>
      <c r="E95" s="84">
        <f t="shared" ref="C95:G98" si="43">E101</f>
        <v>0</v>
      </c>
      <c r="F95" s="93">
        <f>E95/D95</f>
        <v>0</v>
      </c>
      <c r="G95" s="84">
        <f t="shared" si="43"/>
        <v>0</v>
      </c>
      <c r="H95" s="93">
        <f>G95/D95</f>
        <v>0</v>
      </c>
      <c r="I95" s="83">
        <f>I101+I107+I113</f>
        <v>106538.4</v>
      </c>
      <c r="J95" s="219"/>
      <c r="K95" s="39"/>
      <c r="L95" s="1"/>
      <c r="M95" s="1"/>
    </row>
    <row r="96" spans="1:13" s="7" customFormat="1" x14ac:dyDescent="0.25">
      <c r="A96" s="92"/>
      <c r="B96" s="88" t="s">
        <v>37</v>
      </c>
      <c r="C96" s="83">
        <f>C102+C108+C114</f>
        <v>34809.43</v>
      </c>
      <c r="D96" s="83">
        <f>D102+D108+D114</f>
        <v>34809.43</v>
      </c>
      <c r="E96" s="84">
        <f t="shared" si="43"/>
        <v>0</v>
      </c>
      <c r="F96" s="93">
        <f>E96/D96</f>
        <v>0</v>
      </c>
      <c r="G96" s="84">
        <f t="shared" si="43"/>
        <v>0</v>
      </c>
      <c r="H96" s="93">
        <f>G96/D96</f>
        <v>0</v>
      </c>
      <c r="I96" s="83">
        <f>I102+I108+I114</f>
        <v>29745.94</v>
      </c>
      <c r="J96" s="219"/>
      <c r="K96" s="39"/>
      <c r="L96" s="1"/>
      <c r="M96" s="1"/>
    </row>
    <row r="97" spans="1:13" s="7" customFormat="1" x14ac:dyDescent="0.25">
      <c r="A97" s="92"/>
      <c r="B97" s="88" t="s">
        <v>13</v>
      </c>
      <c r="C97" s="83">
        <f t="shared" si="43"/>
        <v>0</v>
      </c>
      <c r="D97" s="84">
        <f t="shared" si="43"/>
        <v>0</v>
      </c>
      <c r="E97" s="84">
        <f>E103</f>
        <v>0</v>
      </c>
      <c r="F97" s="93"/>
      <c r="G97" s="84">
        <f>G103</f>
        <v>0</v>
      </c>
      <c r="H97" s="93"/>
      <c r="I97" s="83">
        <f t="shared" ref="I97" si="44">I103</f>
        <v>0</v>
      </c>
      <c r="J97" s="219"/>
      <c r="K97" s="39"/>
      <c r="L97" s="1"/>
      <c r="M97" s="1"/>
    </row>
    <row r="98" spans="1:13" s="7" customFormat="1" x14ac:dyDescent="0.25">
      <c r="A98" s="92"/>
      <c r="B98" s="88" t="s">
        <v>5</v>
      </c>
      <c r="C98" s="83">
        <f t="shared" si="43"/>
        <v>0</v>
      </c>
      <c r="D98" s="84">
        <f t="shared" si="43"/>
        <v>0</v>
      </c>
      <c r="E98" s="84">
        <f>E104</f>
        <v>0</v>
      </c>
      <c r="F98" s="93"/>
      <c r="G98" s="84"/>
      <c r="H98" s="93"/>
      <c r="I98" s="83"/>
      <c r="J98" s="219"/>
      <c r="K98" s="39"/>
      <c r="L98" s="1"/>
      <c r="M98" s="1"/>
    </row>
    <row r="99" spans="1:13" s="53" customFormat="1" ht="45.75" customHeight="1" x14ac:dyDescent="0.25">
      <c r="A99" s="92" t="s">
        <v>53</v>
      </c>
      <c r="B99" s="85" t="s">
        <v>50</v>
      </c>
      <c r="C99" s="86">
        <f>SUM(C100:C104)</f>
        <v>39458.300000000003</v>
      </c>
      <c r="D99" s="87">
        <f>SUM(D100:D104)</f>
        <v>30167.3</v>
      </c>
      <c r="E99" s="87">
        <f>SUM(E100:E104)</f>
        <v>0</v>
      </c>
      <c r="F99" s="94">
        <f>E99/D99</f>
        <v>0</v>
      </c>
      <c r="G99" s="87">
        <f>SUM(G100:G104)</f>
        <v>0</v>
      </c>
      <c r="H99" s="94">
        <f>G99/D99</f>
        <v>0</v>
      </c>
      <c r="I99" s="86">
        <f>SUM(I100:I104)</f>
        <v>19204.310000000001</v>
      </c>
      <c r="J99" s="215" t="s">
        <v>119</v>
      </c>
      <c r="K99" s="39"/>
      <c r="L99" s="1"/>
      <c r="M99" s="1"/>
    </row>
    <row r="100" spans="1:13" s="7" customFormat="1" x14ac:dyDescent="0.25">
      <c r="A100" s="9"/>
      <c r="B100" s="88" t="s">
        <v>4</v>
      </c>
      <c r="C100" s="83"/>
      <c r="D100" s="89"/>
      <c r="E100" s="84"/>
      <c r="F100" s="93"/>
      <c r="G100" s="84"/>
      <c r="H100" s="93"/>
      <c r="I100" s="83"/>
      <c r="J100" s="215"/>
      <c r="K100" s="39"/>
      <c r="L100" s="1"/>
      <c r="M100" s="1"/>
    </row>
    <row r="101" spans="1:13" s="7" customFormat="1" x14ac:dyDescent="0.25">
      <c r="A101" s="9"/>
      <c r="B101" s="88" t="s">
        <v>47</v>
      </c>
      <c r="C101" s="83">
        <v>29593.73</v>
      </c>
      <c r="D101" s="84">
        <v>20302.73</v>
      </c>
      <c r="E101" s="84">
        <v>0</v>
      </c>
      <c r="F101" s="93">
        <f>E101/D101</f>
        <v>0</v>
      </c>
      <c r="G101" s="84">
        <v>0</v>
      </c>
      <c r="H101" s="93">
        <f>G101/D101</f>
        <v>0</v>
      </c>
      <c r="I101" s="83">
        <v>14403.23</v>
      </c>
      <c r="J101" s="215"/>
      <c r="K101" s="39"/>
      <c r="L101" s="1"/>
      <c r="M101" s="1"/>
    </row>
    <row r="102" spans="1:13" s="7" customFormat="1" x14ac:dyDescent="0.25">
      <c r="A102" s="9"/>
      <c r="B102" s="88" t="s">
        <v>37</v>
      </c>
      <c r="C102" s="83">
        <v>9864.57</v>
      </c>
      <c r="D102" s="84">
        <v>9864.57</v>
      </c>
      <c r="E102" s="84">
        <v>0</v>
      </c>
      <c r="F102" s="93">
        <f>E102/D102</f>
        <v>0</v>
      </c>
      <c r="G102" s="84">
        <v>0</v>
      </c>
      <c r="H102" s="93">
        <f>G102/D102</f>
        <v>0</v>
      </c>
      <c r="I102" s="83">
        <v>4801.08</v>
      </c>
      <c r="J102" s="215"/>
      <c r="K102" s="39"/>
      <c r="L102" s="1"/>
      <c r="M102" s="1"/>
    </row>
    <row r="103" spans="1:13" s="7" customFormat="1" x14ac:dyDescent="0.25">
      <c r="A103" s="9"/>
      <c r="B103" s="88" t="s">
        <v>13</v>
      </c>
      <c r="C103" s="42">
        <v>0</v>
      </c>
      <c r="D103" s="46">
        <v>0</v>
      </c>
      <c r="E103" s="46"/>
      <c r="F103" s="47"/>
      <c r="G103" s="46"/>
      <c r="H103" s="47">
        <v>0</v>
      </c>
      <c r="I103" s="42"/>
      <c r="J103" s="215"/>
      <c r="K103" s="39"/>
      <c r="L103" s="1"/>
      <c r="M103" s="1"/>
    </row>
    <row r="104" spans="1:13" s="7" customFormat="1" x14ac:dyDescent="0.25">
      <c r="A104" s="8"/>
      <c r="B104" s="88" t="s">
        <v>5</v>
      </c>
      <c r="C104" s="42"/>
      <c r="D104" s="40"/>
      <c r="E104" s="46"/>
      <c r="F104" s="47"/>
      <c r="G104" s="46"/>
      <c r="H104" s="47"/>
      <c r="I104" s="54"/>
      <c r="J104" s="215"/>
      <c r="K104" s="39"/>
      <c r="L104" s="1"/>
      <c r="M104" s="1"/>
    </row>
    <row r="105" spans="1:13" s="7" customFormat="1" ht="90.75" customHeight="1" x14ac:dyDescent="0.25">
      <c r="A105" s="92" t="s">
        <v>64</v>
      </c>
      <c r="B105" s="85" t="s">
        <v>65</v>
      </c>
      <c r="C105" s="86">
        <f>SUM(C106:C110)</f>
        <v>86185.83</v>
      </c>
      <c r="D105" s="87">
        <f>SUM(D106:D110)</f>
        <v>86185.83</v>
      </c>
      <c r="E105" s="87">
        <f>SUM(E106:E110)</f>
        <v>0</v>
      </c>
      <c r="F105" s="94">
        <f>E105/D105</f>
        <v>0</v>
      </c>
      <c r="G105" s="87">
        <f>SUM(G106:G110)</f>
        <v>0</v>
      </c>
      <c r="H105" s="94">
        <f>G105/D105</f>
        <v>0</v>
      </c>
      <c r="I105" s="86">
        <f>SUM(I106:I110)</f>
        <v>86185.83</v>
      </c>
      <c r="J105" s="76" t="s">
        <v>94</v>
      </c>
      <c r="K105" s="39"/>
      <c r="L105" s="1"/>
      <c r="M105" s="1"/>
    </row>
    <row r="106" spans="1:13" s="7" customFormat="1" x14ac:dyDescent="0.25">
      <c r="A106" s="92"/>
      <c r="B106" s="88" t="s">
        <v>4</v>
      </c>
      <c r="C106" s="83"/>
      <c r="D106" s="89"/>
      <c r="E106" s="84"/>
      <c r="F106" s="93"/>
      <c r="G106" s="84"/>
      <c r="H106" s="93"/>
      <c r="I106" s="83"/>
      <c r="J106" s="76"/>
      <c r="K106" s="39"/>
      <c r="L106" s="1"/>
      <c r="M106" s="1"/>
    </row>
    <row r="107" spans="1:13" s="7" customFormat="1" x14ac:dyDescent="0.25">
      <c r="A107" s="92"/>
      <c r="B107" s="88" t="s">
        <v>47</v>
      </c>
      <c r="C107" s="83">
        <v>64639.37</v>
      </c>
      <c r="D107" s="84">
        <v>64639.37</v>
      </c>
      <c r="E107" s="84">
        <v>0</v>
      </c>
      <c r="F107" s="93">
        <f>E107/D107</f>
        <v>0</v>
      </c>
      <c r="G107" s="84">
        <v>0</v>
      </c>
      <c r="H107" s="93">
        <f>G107/D107</f>
        <v>0</v>
      </c>
      <c r="I107" s="83">
        <f>D107-G107</f>
        <v>64639.37</v>
      </c>
      <c r="J107" s="76"/>
      <c r="K107" s="39"/>
      <c r="L107" s="1"/>
      <c r="M107" s="1"/>
    </row>
    <row r="108" spans="1:13" s="7" customFormat="1" x14ac:dyDescent="0.25">
      <c r="A108" s="92"/>
      <c r="B108" s="88" t="s">
        <v>37</v>
      </c>
      <c r="C108" s="83">
        <v>21546.46</v>
      </c>
      <c r="D108" s="84">
        <v>21546.46</v>
      </c>
      <c r="E108" s="84">
        <v>0</v>
      </c>
      <c r="F108" s="93">
        <f>E108/D108</f>
        <v>0</v>
      </c>
      <c r="G108" s="84">
        <v>0</v>
      </c>
      <c r="H108" s="93">
        <f>G108/D108</f>
        <v>0</v>
      </c>
      <c r="I108" s="83">
        <f>D108-G108</f>
        <v>21546.46</v>
      </c>
      <c r="J108" s="76"/>
      <c r="K108" s="39"/>
      <c r="L108" s="1"/>
      <c r="M108" s="1"/>
    </row>
    <row r="109" spans="1:13" s="7" customFormat="1" x14ac:dyDescent="0.25">
      <c r="A109" s="92"/>
      <c r="B109" s="88" t="s">
        <v>13</v>
      </c>
      <c r="C109" s="83">
        <v>0</v>
      </c>
      <c r="D109" s="84">
        <v>0</v>
      </c>
      <c r="E109" s="84"/>
      <c r="F109" s="93"/>
      <c r="G109" s="84"/>
      <c r="H109" s="93">
        <v>0</v>
      </c>
      <c r="I109" s="83"/>
      <c r="J109" s="76"/>
      <c r="K109" s="39"/>
      <c r="L109" s="1"/>
      <c r="M109" s="1"/>
    </row>
    <row r="110" spans="1:13" s="7" customFormat="1" x14ac:dyDescent="0.25">
      <c r="A110" s="95"/>
      <c r="B110" s="88" t="s">
        <v>5</v>
      </c>
      <c r="C110" s="83"/>
      <c r="D110" s="89"/>
      <c r="E110" s="84"/>
      <c r="F110" s="93"/>
      <c r="G110" s="84"/>
      <c r="H110" s="93"/>
      <c r="I110" s="96"/>
      <c r="J110" s="76"/>
      <c r="K110" s="39"/>
      <c r="L110" s="1"/>
      <c r="M110" s="1"/>
    </row>
    <row r="111" spans="1:13" s="7" customFormat="1" ht="40.5" x14ac:dyDescent="0.25">
      <c r="A111" s="92" t="s">
        <v>66</v>
      </c>
      <c r="B111" s="85" t="s">
        <v>67</v>
      </c>
      <c r="C111" s="86">
        <f>SUM(C112:C116)</f>
        <v>30894.2</v>
      </c>
      <c r="D111" s="87">
        <f>SUM(D112:D116)</f>
        <v>30894.2</v>
      </c>
      <c r="E111" s="87">
        <f>SUM(E112:E116)</f>
        <v>0</v>
      </c>
      <c r="F111" s="94">
        <f>E111/D111</f>
        <v>0</v>
      </c>
      <c r="G111" s="87">
        <f>SUM(G112:G116)</f>
        <v>0</v>
      </c>
      <c r="H111" s="94">
        <f>G111/D111</f>
        <v>0</v>
      </c>
      <c r="I111" s="86">
        <f>SUM(I112:I116)</f>
        <v>30894.2</v>
      </c>
      <c r="J111" s="76" t="s">
        <v>95</v>
      </c>
      <c r="K111" s="39"/>
      <c r="L111" s="1"/>
      <c r="M111" s="1"/>
    </row>
    <row r="112" spans="1:13" s="7" customFormat="1" x14ac:dyDescent="0.25">
      <c r="A112" s="92"/>
      <c r="B112" s="88" t="s">
        <v>4</v>
      </c>
      <c r="C112" s="83"/>
      <c r="D112" s="89"/>
      <c r="E112" s="84"/>
      <c r="F112" s="93"/>
      <c r="G112" s="84"/>
      <c r="H112" s="93"/>
      <c r="I112" s="83"/>
      <c r="J112" s="76"/>
      <c r="K112" s="39"/>
      <c r="L112" s="1"/>
      <c r="M112" s="1"/>
    </row>
    <row r="113" spans="1:13" s="7" customFormat="1" x14ac:dyDescent="0.25">
      <c r="A113" s="92"/>
      <c r="B113" s="88" t="s">
        <v>47</v>
      </c>
      <c r="C113" s="83">
        <v>27495.8</v>
      </c>
      <c r="D113" s="84">
        <v>27495.8</v>
      </c>
      <c r="E113" s="84">
        <v>0</v>
      </c>
      <c r="F113" s="93">
        <f>E113/D113</f>
        <v>0</v>
      </c>
      <c r="G113" s="84">
        <v>0</v>
      </c>
      <c r="H113" s="93">
        <f>G113/D113</f>
        <v>0</v>
      </c>
      <c r="I113" s="83">
        <f>D113-G113</f>
        <v>27495.8</v>
      </c>
      <c r="J113" s="76"/>
      <c r="K113" s="39"/>
      <c r="L113" s="1"/>
      <c r="M113" s="1"/>
    </row>
    <row r="114" spans="1:13" s="7" customFormat="1" x14ac:dyDescent="0.25">
      <c r="A114" s="92"/>
      <c r="B114" s="88" t="s">
        <v>37</v>
      </c>
      <c r="C114" s="83">
        <v>3398.4</v>
      </c>
      <c r="D114" s="84">
        <v>3398.4</v>
      </c>
      <c r="E114" s="84">
        <v>0</v>
      </c>
      <c r="F114" s="93">
        <f>E114/D114</f>
        <v>0</v>
      </c>
      <c r="G114" s="84">
        <v>0</v>
      </c>
      <c r="H114" s="93">
        <f>G114/D114</f>
        <v>0</v>
      </c>
      <c r="I114" s="83">
        <f>D114-G114</f>
        <v>3398.4</v>
      </c>
      <c r="J114" s="76"/>
      <c r="K114" s="39"/>
      <c r="L114" s="1"/>
      <c r="M114" s="1"/>
    </row>
    <row r="115" spans="1:13" s="7" customFormat="1" x14ac:dyDescent="0.25">
      <c r="A115" s="92"/>
      <c r="B115" s="88" t="s">
        <v>13</v>
      </c>
      <c r="C115" s="83">
        <v>0</v>
      </c>
      <c r="D115" s="84">
        <v>0</v>
      </c>
      <c r="E115" s="84"/>
      <c r="F115" s="93"/>
      <c r="G115" s="84"/>
      <c r="H115" s="93">
        <v>0</v>
      </c>
      <c r="I115" s="83"/>
      <c r="J115" s="76"/>
      <c r="K115" s="39"/>
      <c r="L115" s="1"/>
      <c r="M115" s="1"/>
    </row>
    <row r="116" spans="1:13" s="7" customFormat="1" x14ac:dyDescent="0.25">
      <c r="A116" s="95"/>
      <c r="B116" s="88" t="s">
        <v>5</v>
      </c>
      <c r="C116" s="83"/>
      <c r="D116" s="89"/>
      <c r="E116" s="84"/>
      <c r="F116" s="93"/>
      <c r="G116" s="84"/>
      <c r="H116" s="93"/>
      <c r="I116" s="96"/>
      <c r="J116" s="76"/>
      <c r="K116" s="39"/>
      <c r="L116" s="1"/>
      <c r="M116" s="1"/>
    </row>
    <row r="117" spans="1:13" s="51" customFormat="1" ht="60.75" x14ac:dyDescent="0.25">
      <c r="A117" s="106" t="s">
        <v>40</v>
      </c>
      <c r="B117" s="107" t="s">
        <v>75</v>
      </c>
      <c r="C117" s="100">
        <f>SUM(C118:C122)</f>
        <v>49616.79</v>
      </c>
      <c r="D117" s="100">
        <f t="shared" ref="D117" si="45">SUM(D118:D122)</f>
        <v>38616.43</v>
      </c>
      <c r="E117" s="100">
        <f>SUM(E118:E122)</f>
        <v>0</v>
      </c>
      <c r="F117" s="101">
        <f t="shared" ref="F117:F126" si="46">E117/D117</f>
        <v>0</v>
      </c>
      <c r="G117" s="100">
        <f>SUM(G118:G122)</f>
        <v>0</v>
      </c>
      <c r="H117" s="101">
        <f t="shared" ref="H117:H126" si="47">G117/D117</f>
        <v>0</v>
      </c>
      <c r="I117" s="100">
        <f>SUM(I118:I122)</f>
        <v>38616.43</v>
      </c>
      <c r="J117" s="216"/>
      <c r="K117" s="39"/>
      <c r="L117" s="1"/>
      <c r="M117" s="1"/>
    </row>
    <row r="118" spans="1:13" s="6" customFormat="1" x14ac:dyDescent="0.25">
      <c r="A118" s="108"/>
      <c r="B118" s="77" t="s">
        <v>4</v>
      </c>
      <c r="C118" s="84">
        <f>C124+C130+C136+C142</f>
        <v>44654.400000000001</v>
      </c>
      <c r="D118" s="84">
        <f>D124+D130+D136+D142</f>
        <v>33106.800000000003</v>
      </c>
      <c r="E118" s="84">
        <f>E124+E130+E136+E142</f>
        <v>0</v>
      </c>
      <c r="F118" s="93">
        <f t="shared" si="46"/>
        <v>0</v>
      </c>
      <c r="G118" s="84">
        <f>G124+G130+G136+G142</f>
        <v>0</v>
      </c>
      <c r="H118" s="93">
        <f t="shared" si="47"/>
        <v>0</v>
      </c>
      <c r="I118" s="84">
        <f>I124+I130+I136+I142</f>
        <v>33106.800000000003</v>
      </c>
      <c r="J118" s="216"/>
      <c r="K118" s="39"/>
      <c r="L118" s="1"/>
      <c r="M118" s="1"/>
    </row>
    <row r="119" spans="1:13" s="6" customFormat="1" x14ac:dyDescent="0.25">
      <c r="A119" s="108"/>
      <c r="B119" s="77" t="s">
        <v>36</v>
      </c>
      <c r="C119" s="84">
        <f t="shared" ref="C119:D122" si="48">C125+C131+C137+C143</f>
        <v>4702.6000000000004</v>
      </c>
      <c r="D119" s="84">
        <f t="shared" si="48"/>
        <v>5245.4</v>
      </c>
      <c r="E119" s="84">
        <f t="shared" ref="E119:G119" si="49">E125+E131+E137+E143</f>
        <v>0</v>
      </c>
      <c r="F119" s="93">
        <f t="shared" si="46"/>
        <v>0</v>
      </c>
      <c r="G119" s="84">
        <f t="shared" si="49"/>
        <v>0</v>
      </c>
      <c r="H119" s="93">
        <f t="shared" si="47"/>
        <v>0</v>
      </c>
      <c r="I119" s="84">
        <f t="shared" ref="I119" si="50">I125+I131+I137+I143</f>
        <v>5245.4</v>
      </c>
      <c r="J119" s="216"/>
      <c r="K119" s="39"/>
      <c r="L119" s="1"/>
      <c r="M119" s="1"/>
    </row>
    <row r="120" spans="1:13" s="6" customFormat="1" x14ac:dyDescent="0.25">
      <c r="A120" s="108"/>
      <c r="B120" s="77" t="s">
        <v>37</v>
      </c>
      <c r="C120" s="84">
        <f t="shared" si="48"/>
        <v>259.79000000000002</v>
      </c>
      <c r="D120" s="84">
        <f t="shared" si="48"/>
        <v>264.23</v>
      </c>
      <c r="E120" s="84">
        <f t="shared" ref="E120:G120" si="51">E126+E132+E138+E144</f>
        <v>0</v>
      </c>
      <c r="F120" s="93">
        <f t="shared" si="46"/>
        <v>0</v>
      </c>
      <c r="G120" s="84">
        <f t="shared" si="51"/>
        <v>0</v>
      </c>
      <c r="H120" s="93">
        <f t="shared" si="47"/>
        <v>0</v>
      </c>
      <c r="I120" s="84">
        <f t="shared" ref="I120" si="52">I126+I132+I138+I144</f>
        <v>264.23</v>
      </c>
      <c r="J120" s="216"/>
      <c r="K120" s="39"/>
      <c r="L120" s="1"/>
      <c r="M120" s="1"/>
    </row>
    <row r="121" spans="1:13" s="6" customFormat="1" x14ac:dyDescent="0.25">
      <c r="A121" s="108"/>
      <c r="B121" s="77" t="s">
        <v>13</v>
      </c>
      <c r="C121" s="84">
        <f t="shared" si="48"/>
        <v>0</v>
      </c>
      <c r="D121" s="84">
        <f t="shared" si="48"/>
        <v>0</v>
      </c>
      <c r="E121" s="84">
        <f t="shared" ref="E121:G121" si="53">E127+E133+E139+E145</f>
        <v>0</v>
      </c>
      <c r="F121" s="93"/>
      <c r="G121" s="84">
        <f t="shared" si="53"/>
        <v>0</v>
      </c>
      <c r="H121" s="93"/>
      <c r="I121" s="84">
        <f t="shared" ref="I121" si="54">I127+I133+I139+I145</f>
        <v>0</v>
      </c>
      <c r="J121" s="216"/>
      <c r="K121" s="39"/>
      <c r="L121" s="1"/>
      <c r="M121" s="1"/>
    </row>
    <row r="122" spans="1:13" s="6" customFormat="1" collapsed="1" x14ac:dyDescent="0.25">
      <c r="A122" s="108"/>
      <c r="B122" s="77" t="s">
        <v>5</v>
      </c>
      <c r="C122" s="84">
        <f t="shared" si="48"/>
        <v>0</v>
      </c>
      <c r="D122" s="84">
        <f t="shared" si="48"/>
        <v>0</v>
      </c>
      <c r="E122" s="84">
        <f t="shared" ref="E122:G122" si="55">E128+E134+E140+E146</f>
        <v>0</v>
      </c>
      <c r="F122" s="93"/>
      <c r="G122" s="84">
        <f t="shared" si="55"/>
        <v>0</v>
      </c>
      <c r="H122" s="93"/>
      <c r="I122" s="84">
        <f t="shared" ref="I122" si="56">I128+I134+I140+I146</f>
        <v>0</v>
      </c>
      <c r="J122" s="216"/>
      <c r="K122" s="39"/>
      <c r="L122" s="1"/>
      <c r="M122" s="1"/>
    </row>
    <row r="123" spans="1:13" s="55" customFormat="1" ht="73.5" customHeight="1" x14ac:dyDescent="0.25">
      <c r="A123" s="103" t="s">
        <v>41</v>
      </c>
      <c r="B123" s="104" t="s">
        <v>77</v>
      </c>
      <c r="C123" s="87">
        <f t="shared" ref="C123:E123" si="57">SUM(C124:C128)</f>
        <v>5195.79</v>
      </c>
      <c r="D123" s="87">
        <f t="shared" si="57"/>
        <v>5200.2299999999996</v>
      </c>
      <c r="E123" s="87">
        <f t="shared" si="57"/>
        <v>0</v>
      </c>
      <c r="F123" s="94">
        <f>E123/D123</f>
        <v>0</v>
      </c>
      <c r="G123" s="87">
        <f>SUM(G124:G128)</f>
        <v>0</v>
      </c>
      <c r="H123" s="94">
        <f t="shared" si="47"/>
        <v>0</v>
      </c>
      <c r="I123" s="87">
        <f>I124+I125+I126</f>
        <v>5200.2299999999996</v>
      </c>
      <c r="J123" s="186" t="s">
        <v>125</v>
      </c>
      <c r="K123" s="39"/>
      <c r="L123" s="1"/>
      <c r="M123" s="1"/>
    </row>
    <row r="124" spans="1:13" s="6" customFormat="1" x14ac:dyDescent="0.25">
      <c r="A124" s="103"/>
      <c r="B124" s="77" t="s">
        <v>49</v>
      </c>
      <c r="C124" s="84">
        <v>244.4</v>
      </c>
      <c r="D124" s="84">
        <v>244.4</v>
      </c>
      <c r="E124" s="84">
        <v>0</v>
      </c>
      <c r="F124" s="94">
        <f>E124/D124</f>
        <v>0</v>
      </c>
      <c r="G124" s="84">
        <v>0</v>
      </c>
      <c r="H124" s="94">
        <f>G124/D124</f>
        <v>0</v>
      </c>
      <c r="I124" s="84">
        <f>D124-G124</f>
        <v>244.4</v>
      </c>
      <c r="J124" s="186"/>
      <c r="K124" s="39"/>
      <c r="L124" s="1"/>
      <c r="M124" s="1"/>
    </row>
    <row r="125" spans="1:13" s="6" customFormat="1" x14ac:dyDescent="0.25">
      <c r="A125" s="103"/>
      <c r="B125" s="77" t="s">
        <v>47</v>
      </c>
      <c r="C125" s="84">
        <v>4691.6000000000004</v>
      </c>
      <c r="D125" s="84">
        <v>4691.6000000000004</v>
      </c>
      <c r="E125" s="84">
        <v>0</v>
      </c>
      <c r="F125" s="94">
        <f>E125/D125</f>
        <v>0</v>
      </c>
      <c r="G125" s="84">
        <v>0</v>
      </c>
      <c r="H125" s="94">
        <f>G125/D125</f>
        <v>0</v>
      </c>
      <c r="I125" s="84">
        <f>D125-G125</f>
        <v>4691.6000000000004</v>
      </c>
      <c r="J125" s="186"/>
      <c r="K125" s="39"/>
      <c r="L125" s="1"/>
      <c r="M125" s="1"/>
    </row>
    <row r="126" spans="1:13" s="6" customFormat="1" x14ac:dyDescent="0.25">
      <c r="A126" s="103"/>
      <c r="B126" s="77" t="s">
        <v>37</v>
      </c>
      <c r="C126" s="84">
        <v>259.79000000000002</v>
      </c>
      <c r="D126" s="84">
        <v>264.23</v>
      </c>
      <c r="E126" s="84">
        <v>0</v>
      </c>
      <c r="F126" s="93">
        <f t="shared" si="46"/>
        <v>0</v>
      </c>
      <c r="G126" s="84">
        <v>0</v>
      </c>
      <c r="H126" s="94">
        <f t="shared" si="47"/>
        <v>0</v>
      </c>
      <c r="I126" s="84">
        <f>D126-G126</f>
        <v>264.23</v>
      </c>
      <c r="J126" s="186"/>
      <c r="K126" s="39"/>
      <c r="L126" s="1"/>
      <c r="M126" s="1"/>
    </row>
    <row r="127" spans="1:13" s="6" customFormat="1" x14ac:dyDescent="0.25">
      <c r="A127" s="103"/>
      <c r="B127" s="77" t="s">
        <v>13</v>
      </c>
      <c r="C127" s="84"/>
      <c r="D127" s="89"/>
      <c r="E127" s="84"/>
      <c r="F127" s="93"/>
      <c r="G127" s="84"/>
      <c r="H127" s="93"/>
      <c r="I127" s="105"/>
      <c r="J127" s="186"/>
      <c r="K127" s="39"/>
      <c r="L127" s="1"/>
      <c r="M127" s="1"/>
    </row>
    <row r="128" spans="1:13" s="6" customFormat="1" ht="35.25" customHeight="1" collapsed="1" x14ac:dyDescent="0.25">
      <c r="A128" s="103"/>
      <c r="B128" s="77" t="s">
        <v>5</v>
      </c>
      <c r="C128" s="84"/>
      <c r="D128" s="89"/>
      <c r="E128" s="84"/>
      <c r="F128" s="93"/>
      <c r="G128" s="84"/>
      <c r="H128" s="93"/>
      <c r="I128" s="105"/>
      <c r="J128" s="217"/>
      <c r="K128" s="39"/>
      <c r="L128" s="1"/>
      <c r="M128" s="1"/>
    </row>
    <row r="129" spans="1:13" s="55" customFormat="1" ht="144" customHeight="1" x14ac:dyDescent="0.25">
      <c r="A129" s="103" t="s">
        <v>42</v>
      </c>
      <c r="B129" s="104" t="s">
        <v>68</v>
      </c>
      <c r="C129" s="87">
        <f t="shared" ref="C129:D129" si="58">SUM(C130:C134)</f>
        <v>11</v>
      </c>
      <c r="D129" s="87">
        <f t="shared" si="58"/>
        <v>11</v>
      </c>
      <c r="E129" s="78"/>
      <c r="F129" s="79"/>
      <c r="G129" s="78">
        <f>G130+G131+G132+G133+G134</f>
        <v>0</v>
      </c>
      <c r="H129" s="79">
        <f t="shared" ref="H129:H136" si="59">G129/D129</f>
        <v>0</v>
      </c>
      <c r="I129" s="134">
        <f>I131</f>
        <v>11</v>
      </c>
      <c r="J129" s="125" t="s">
        <v>78</v>
      </c>
      <c r="K129" s="39"/>
      <c r="L129" s="1"/>
      <c r="M129" s="1"/>
    </row>
    <row r="130" spans="1:13" s="6" customFormat="1" x14ac:dyDescent="0.25">
      <c r="A130" s="103"/>
      <c r="B130" s="77" t="s">
        <v>4</v>
      </c>
      <c r="C130" s="84"/>
      <c r="D130" s="84"/>
      <c r="E130" s="46"/>
      <c r="F130" s="47"/>
      <c r="G130" s="46"/>
      <c r="H130" s="47"/>
      <c r="I130" s="135"/>
      <c r="J130" s="136"/>
      <c r="K130" s="39"/>
      <c r="L130" s="1"/>
      <c r="M130" s="1"/>
    </row>
    <row r="131" spans="1:13" s="6" customFormat="1" x14ac:dyDescent="0.25">
      <c r="A131" s="103"/>
      <c r="B131" s="77" t="s">
        <v>36</v>
      </c>
      <c r="C131" s="84">
        <v>11</v>
      </c>
      <c r="D131" s="84">
        <v>11</v>
      </c>
      <c r="E131" s="46">
        <v>0</v>
      </c>
      <c r="F131" s="47">
        <f>E131/D131</f>
        <v>0</v>
      </c>
      <c r="G131" s="46">
        <v>0</v>
      </c>
      <c r="H131" s="47">
        <f t="shared" si="59"/>
        <v>0</v>
      </c>
      <c r="I131" s="134">
        <f>D131-G131</f>
        <v>11</v>
      </c>
      <c r="J131" s="136"/>
      <c r="K131" s="39"/>
      <c r="L131" s="1"/>
      <c r="M131" s="1"/>
    </row>
    <row r="132" spans="1:13" s="6" customFormat="1" x14ac:dyDescent="0.25">
      <c r="A132" s="103"/>
      <c r="B132" s="77" t="s">
        <v>37</v>
      </c>
      <c r="C132" s="84"/>
      <c r="D132" s="84"/>
      <c r="E132" s="46"/>
      <c r="F132" s="47"/>
      <c r="G132" s="46"/>
      <c r="H132" s="47"/>
      <c r="I132" s="135"/>
      <c r="J132" s="136"/>
      <c r="K132" s="39"/>
      <c r="L132" s="1"/>
      <c r="M132" s="1"/>
    </row>
    <row r="133" spans="1:13" s="6" customFormat="1" x14ac:dyDescent="0.25">
      <c r="A133" s="103"/>
      <c r="B133" s="77" t="s">
        <v>13</v>
      </c>
      <c r="C133" s="84"/>
      <c r="D133" s="84"/>
      <c r="E133" s="46"/>
      <c r="F133" s="47"/>
      <c r="G133" s="46"/>
      <c r="H133" s="47"/>
      <c r="I133" s="135"/>
      <c r="J133" s="136"/>
      <c r="K133" s="39"/>
      <c r="L133" s="1"/>
      <c r="M133" s="1"/>
    </row>
    <row r="134" spans="1:13" s="6" customFormat="1" collapsed="1" x14ac:dyDescent="0.25">
      <c r="A134" s="103"/>
      <c r="B134" s="77" t="s">
        <v>5</v>
      </c>
      <c r="C134" s="84"/>
      <c r="D134" s="84"/>
      <c r="E134" s="46"/>
      <c r="F134" s="47"/>
      <c r="G134" s="46"/>
      <c r="H134" s="47"/>
      <c r="I134" s="135"/>
      <c r="J134" s="137"/>
      <c r="K134" s="39"/>
      <c r="L134" s="1"/>
      <c r="M134" s="1"/>
    </row>
    <row r="135" spans="1:13" s="56" customFormat="1" ht="88.5" customHeight="1" outlineLevel="1" x14ac:dyDescent="0.25">
      <c r="A135" s="103" t="s">
        <v>43</v>
      </c>
      <c r="B135" s="104" t="s">
        <v>69</v>
      </c>
      <c r="C135" s="87">
        <f>SUM(C136:C140)</f>
        <v>44410</v>
      </c>
      <c r="D135" s="87">
        <f t="shared" ref="D135:E135" si="60">SUM(D136:D140)</f>
        <v>33405.199999999997</v>
      </c>
      <c r="E135" s="87">
        <f t="shared" si="60"/>
        <v>0</v>
      </c>
      <c r="F135" s="94">
        <f t="shared" ref="F135:F136" si="61">E135/D135</f>
        <v>0</v>
      </c>
      <c r="G135" s="87">
        <f>SUM(G136:G140)</f>
        <v>0</v>
      </c>
      <c r="H135" s="94">
        <f t="shared" si="59"/>
        <v>0</v>
      </c>
      <c r="I135" s="84">
        <f>I136+I137</f>
        <v>33405.199999999997</v>
      </c>
      <c r="J135" s="218" t="s">
        <v>128</v>
      </c>
      <c r="K135" s="39"/>
      <c r="L135" s="1"/>
      <c r="M135" s="1"/>
    </row>
    <row r="136" spans="1:13" s="6" customFormat="1" outlineLevel="1" x14ac:dyDescent="0.25">
      <c r="A136" s="103"/>
      <c r="B136" s="77" t="s">
        <v>4</v>
      </c>
      <c r="C136" s="84">
        <f>6217.4+38192.6</f>
        <v>44410</v>
      </c>
      <c r="D136" s="84">
        <f>3552.7+27533.4+1776.3</f>
        <v>32862.400000000001</v>
      </c>
      <c r="E136" s="84">
        <v>0</v>
      </c>
      <c r="F136" s="93">
        <f t="shared" si="61"/>
        <v>0</v>
      </c>
      <c r="G136" s="84">
        <v>0</v>
      </c>
      <c r="H136" s="93">
        <f t="shared" si="59"/>
        <v>0</v>
      </c>
      <c r="I136" s="84">
        <f>D136-G136</f>
        <v>32862.400000000001</v>
      </c>
      <c r="J136" s="185"/>
      <c r="K136" s="39"/>
      <c r="L136" s="1"/>
      <c r="M136" s="1"/>
    </row>
    <row r="137" spans="1:13" s="6" customFormat="1" ht="47.25" customHeight="1" outlineLevel="1" x14ac:dyDescent="0.25">
      <c r="A137" s="103"/>
      <c r="B137" s="77" t="s">
        <v>36</v>
      </c>
      <c r="C137" s="84"/>
      <c r="D137" s="84">
        <v>542.79999999999995</v>
      </c>
      <c r="E137" s="84"/>
      <c r="F137" s="93"/>
      <c r="G137" s="84"/>
      <c r="H137" s="93"/>
      <c r="I137" s="84">
        <v>542.79999999999995</v>
      </c>
      <c r="J137" s="185"/>
      <c r="K137" s="39"/>
      <c r="L137" s="1"/>
      <c r="M137" s="1"/>
    </row>
    <row r="138" spans="1:13" s="6" customFormat="1" outlineLevel="1" x14ac:dyDescent="0.25">
      <c r="A138" s="103"/>
      <c r="B138" s="77" t="s">
        <v>37</v>
      </c>
      <c r="C138" s="84"/>
      <c r="D138" s="84"/>
      <c r="E138" s="84"/>
      <c r="F138" s="93"/>
      <c r="G138" s="84"/>
      <c r="H138" s="93"/>
      <c r="I138" s="105"/>
      <c r="J138" s="185"/>
      <c r="K138" s="39"/>
      <c r="L138" s="1"/>
      <c r="M138" s="1"/>
    </row>
    <row r="139" spans="1:13" s="6" customFormat="1" ht="57.75" customHeight="1" outlineLevel="1" x14ac:dyDescent="0.25">
      <c r="A139" s="103"/>
      <c r="B139" s="77" t="s">
        <v>13</v>
      </c>
      <c r="C139" s="84"/>
      <c r="D139" s="89"/>
      <c r="E139" s="84"/>
      <c r="F139" s="93"/>
      <c r="G139" s="84"/>
      <c r="H139" s="93"/>
      <c r="I139" s="105"/>
      <c r="J139" s="185"/>
      <c r="K139" s="39"/>
      <c r="L139" s="1"/>
      <c r="M139" s="1"/>
    </row>
    <row r="140" spans="1:13" s="6" customFormat="1" ht="89.25" customHeight="1" outlineLevel="1" collapsed="1" x14ac:dyDescent="0.25">
      <c r="A140" s="103"/>
      <c r="B140" s="77" t="s">
        <v>5</v>
      </c>
      <c r="C140" s="84"/>
      <c r="D140" s="89"/>
      <c r="E140" s="84"/>
      <c r="F140" s="93"/>
      <c r="G140" s="84"/>
      <c r="H140" s="93"/>
      <c r="I140" s="105"/>
      <c r="J140" s="185"/>
      <c r="K140" s="39"/>
      <c r="L140" s="1"/>
      <c r="M140" s="1"/>
    </row>
    <row r="141" spans="1:13" s="57" customFormat="1" ht="48" customHeight="1" x14ac:dyDescent="0.25">
      <c r="A141" s="103" t="s">
        <v>44</v>
      </c>
      <c r="B141" s="104" t="s">
        <v>70</v>
      </c>
      <c r="C141" s="87">
        <f t="shared" ref="C141:E141" si="62">SUM(C142:C146)</f>
        <v>0</v>
      </c>
      <c r="D141" s="87">
        <f t="shared" si="62"/>
        <v>0</v>
      </c>
      <c r="E141" s="78">
        <f t="shared" si="62"/>
        <v>0</v>
      </c>
      <c r="F141" s="47"/>
      <c r="G141" s="78">
        <f>SUM(G142:G146)</f>
        <v>0</v>
      </c>
      <c r="H141" s="79"/>
      <c r="I141" s="46">
        <f>I142</f>
        <v>0</v>
      </c>
      <c r="J141" s="215" t="s">
        <v>72</v>
      </c>
      <c r="K141" s="39"/>
      <c r="L141" s="1"/>
      <c r="M141" s="1"/>
    </row>
    <row r="142" spans="1:13" s="6" customFormat="1" ht="27.75" customHeight="1" x14ac:dyDescent="0.25">
      <c r="A142" s="103"/>
      <c r="B142" s="77" t="s">
        <v>4</v>
      </c>
      <c r="C142" s="84"/>
      <c r="D142" s="84"/>
      <c r="E142" s="46"/>
      <c r="F142" s="47"/>
      <c r="G142" s="46"/>
      <c r="H142" s="47"/>
      <c r="I142" s="46"/>
      <c r="J142" s="215"/>
      <c r="K142" s="39"/>
      <c r="L142" s="1"/>
      <c r="M142" s="1"/>
    </row>
    <row r="143" spans="1:13" s="6" customFormat="1" ht="27.75" customHeight="1" x14ac:dyDescent="0.25">
      <c r="A143" s="103"/>
      <c r="B143" s="77" t="s">
        <v>36</v>
      </c>
      <c r="C143" s="84"/>
      <c r="D143" s="84"/>
      <c r="E143" s="46"/>
      <c r="F143" s="47"/>
      <c r="G143" s="46"/>
      <c r="H143" s="47"/>
      <c r="I143" s="80"/>
      <c r="J143" s="215"/>
      <c r="K143" s="39"/>
      <c r="L143" s="1"/>
      <c r="M143" s="1"/>
    </row>
    <row r="144" spans="1:13" s="6" customFormat="1" ht="27.75" customHeight="1" x14ac:dyDescent="0.25">
      <c r="A144" s="103"/>
      <c r="B144" s="77" t="s">
        <v>37</v>
      </c>
      <c r="C144" s="84"/>
      <c r="D144" s="84"/>
      <c r="E144" s="46"/>
      <c r="F144" s="47"/>
      <c r="G144" s="46"/>
      <c r="H144" s="47"/>
      <c r="I144" s="80"/>
      <c r="J144" s="215"/>
      <c r="K144" s="39"/>
      <c r="L144" s="1"/>
      <c r="M144" s="1"/>
    </row>
    <row r="145" spans="1:13" s="6" customFormat="1" ht="27.75" customHeight="1" x14ac:dyDescent="0.25">
      <c r="A145" s="103"/>
      <c r="B145" s="77" t="s">
        <v>13</v>
      </c>
      <c r="C145" s="84"/>
      <c r="D145" s="89"/>
      <c r="E145" s="46"/>
      <c r="F145" s="47"/>
      <c r="G145" s="46"/>
      <c r="H145" s="47"/>
      <c r="I145" s="80"/>
      <c r="J145" s="215"/>
      <c r="K145" s="39"/>
      <c r="L145" s="1"/>
      <c r="M145" s="1"/>
    </row>
    <row r="146" spans="1:13" s="6" customFormat="1" ht="27.75" customHeight="1" x14ac:dyDescent="0.25">
      <c r="A146" s="103"/>
      <c r="B146" s="77" t="s">
        <v>5</v>
      </c>
      <c r="C146" s="84"/>
      <c r="D146" s="89"/>
      <c r="E146" s="46"/>
      <c r="F146" s="47"/>
      <c r="G146" s="46"/>
      <c r="H146" s="47"/>
      <c r="I146" s="80"/>
      <c r="J146" s="215"/>
      <c r="K146" s="39"/>
      <c r="L146" s="1"/>
      <c r="M146" s="1"/>
    </row>
    <row r="147" spans="1:13" s="50" customFormat="1" x14ac:dyDescent="0.25">
      <c r="A147" s="193" t="s">
        <v>20</v>
      </c>
      <c r="B147" s="174" t="s">
        <v>115</v>
      </c>
      <c r="C147" s="178">
        <f>SUM(C149:C153)</f>
        <v>190919.39</v>
      </c>
      <c r="D147" s="178">
        <f>SUM(D149:D153)</f>
        <v>224835.66</v>
      </c>
      <c r="E147" s="170">
        <f>SUM(E149:E153)</f>
        <v>99.8</v>
      </c>
      <c r="F147" s="182">
        <f>E147/D147</f>
        <v>4.0000000000000002E-4</v>
      </c>
      <c r="G147" s="178">
        <f>SUM(G149:G153)</f>
        <v>99.8</v>
      </c>
      <c r="H147" s="182">
        <f>G147/D147</f>
        <v>4.0000000000000002E-4</v>
      </c>
      <c r="I147" s="178">
        <f>I149+I150+I151+I152+I153</f>
        <v>224835.66</v>
      </c>
      <c r="J147" s="184" t="s">
        <v>123</v>
      </c>
      <c r="K147" s="39"/>
      <c r="L147" s="1"/>
      <c r="M147" s="1"/>
    </row>
    <row r="148" spans="1:13" s="50" customFormat="1" ht="408.75" customHeight="1" x14ac:dyDescent="0.25">
      <c r="A148" s="193"/>
      <c r="B148" s="174"/>
      <c r="C148" s="178"/>
      <c r="D148" s="178"/>
      <c r="E148" s="170"/>
      <c r="F148" s="182"/>
      <c r="G148" s="178"/>
      <c r="H148" s="182"/>
      <c r="I148" s="178"/>
      <c r="J148" s="185"/>
      <c r="K148" s="39"/>
      <c r="L148" s="1"/>
      <c r="M148" s="1"/>
    </row>
    <row r="149" spans="1:13" s="3" customFormat="1" ht="108.75" customHeight="1" x14ac:dyDescent="0.25">
      <c r="A149" s="193"/>
      <c r="B149" s="114" t="s">
        <v>4</v>
      </c>
      <c r="C149" s="83">
        <v>0</v>
      </c>
      <c r="D149" s="83">
        <v>36676.379999999997</v>
      </c>
      <c r="E149" s="83">
        <v>0</v>
      </c>
      <c r="F149" s="120">
        <f>E149/D149</f>
        <v>0</v>
      </c>
      <c r="G149" s="83">
        <v>0</v>
      </c>
      <c r="H149" s="120">
        <f>G149/D149</f>
        <v>0</v>
      </c>
      <c r="I149" s="84">
        <f>D149-G149</f>
        <v>36676.379999999997</v>
      </c>
      <c r="J149" s="185"/>
      <c r="K149" s="39"/>
      <c r="L149" s="1"/>
      <c r="M149" s="1"/>
    </row>
    <row r="150" spans="1:13" s="4" customFormat="1" ht="45.75" customHeight="1" x14ac:dyDescent="0.25">
      <c r="A150" s="193"/>
      <c r="B150" s="88" t="s">
        <v>16</v>
      </c>
      <c r="C150" s="83">
        <v>92078.399999999994</v>
      </c>
      <c r="D150" s="83">
        <v>82974.820000000007</v>
      </c>
      <c r="E150" s="83">
        <v>0</v>
      </c>
      <c r="F150" s="120">
        <f>E150/D150</f>
        <v>0</v>
      </c>
      <c r="G150" s="83">
        <v>0</v>
      </c>
      <c r="H150" s="120">
        <f>G150/D150</f>
        <v>0</v>
      </c>
      <c r="I150" s="84">
        <f>D150-G150</f>
        <v>82974.820000000007</v>
      </c>
      <c r="J150" s="185"/>
      <c r="K150" s="39"/>
      <c r="L150" s="1"/>
      <c r="M150" s="1"/>
    </row>
    <row r="151" spans="1:13" s="3" customFormat="1" ht="35.25" customHeight="1" x14ac:dyDescent="0.25">
      <c r="A151" s="193"/>
      <c r="B151" s="114" t="s">
        <v>11</v>
      </c>
      <c r="C151" s="84">
        <v>41811.57</v>
      </c>
      <c r="D151" s="84">
        <v>48155.040000000001</v>
      </c>
      <c r="E151" s="84">
        <v>99.8</v>
      </c>
      <c r="F151" s="93">
        <f>E151/D151</f>
        <v>2.0999999999999999E-3</v>
      </c>
      <c r="G151" s="84">
        <v>99.8</v>
      </c>
      <c r="H151" s="93">
        <f>G151/D151</f>
        <v>2.0999999999999999E-3</v>
      </c>
      <c r="I151" s="83">
        <v>48155.040000000001</v>
      </c>
      <c r="J151" s="185"/>
      <c r="K151" s="39"/>
      <c r="L151" s="1"/>
      <c r="M151" s="1"/>
    </row>
    <row r="152" spans="1:13" s="3" customFormat="1" ht="35.25" customHeight="1" x14ac:dyDescent="0.25">
      <c r="A152" s="193"/>
      <c r="B152" s="114" t="s">
        <v>13</v>
      </c>
      <c r="C152" s="83"/>
      <c r="D152" s="83"/>
      <c r="E152" s="123"/>
      <c r="F152" s="120"/>
      <c r="G152" s="123"/>
      <c r="H152" s="120"/>
      <c r="I152" s="83"/>
      <c r="J152" s="185"/>
      <c r="K152" s="39"/>
      <c r="L152" s="1"/>
      <c r="M152" s="1"/>
    </row>
    <row r="153" spans="1:13" s="3" customFormat="1" ht="33.75" customHeight="1" x14ac:dyDescent="0.25">
      <c r="A153" s="193"/>
      <c r="B153" s="114" t="s">
        <v>5</v>
      </c>
      <c r="C153" s="83">
        <v>57029.42</v>
      </c>
      <c r="D153" s="83">
        <v>57029.42</v>
      </c>
      <c r="E153" s="83">
        <v>0</v>
      </c>
      <c r="F153" s="120">
        <f t="shared" ref="F153" si="63">E153/D153</f>
        <v>0</v>
      </c>
      <c r="G153" s="83">
        <v>0</v>
      </c>
      <c r="H153" s="120">
        <f t="shared" ref="H153" si="64">G153/D153</f>
        <v>0</v>
      </c>
      <c r="I153" s="84">
        <f>D153-G153</f>
        <v>57029.42</v>
      </c>
      <c r="J153" s="185"/>
      <c r="K153" s="39"/>
      <c r="L153" s="1"/>
      <c r="M153" s="1"/>
    </row>
    <row r="154" spans="1:13" s="15" customFormat="1" ht="61.5" customHeight="1" x14ac:dyDescent="0.25">
      <c r="A154" s="116" t="s">
        <v>21</v>
      </c>
      <c r="B154" s="145" t="s">
        <v>81</v>
      </c>
      <c r="C154" s="146"/>
      <c r="D154" s="146"/>
      <c r="E154" s="147"/>
      <c r="F154" s="148"/>
      <c r="G154" s="146"/>
      <c r="H154" s="148"/>
      <c r="I154" s="149"/>
      <c r="J154" s="118" t="s">
        <v>35</v>
      </c>
      <c r="K154" s="38"/>
      <c r="L154" s="1"/>
      <c r="M154" s="1"/>
    </row>
    <row r="155" spans="1:13" s="58" customFormat="1" ht="88.5" customHeight="1" x14ac:dyDescent="0.25">
      <c r="A155" s="113" t="s">
        <v>22</v>
      </c>
      <c r="B155" s="121" t="s">
        <v>100</v>
      </c>
      <c r="C155" s="111">
        <f>SUM(C156:C160)</f>
        <v>252.2</v>
      </c>
      <c r="D155" s="111">
        <f t="shared" ref="D155:I155" si="65">SUM(D156:D160)</f>
        <v>271.7</v>
      </c>
      <c r="E155" s="111">
        <f t="shared" si="65"/>
        <v>0</v>
      </c>
      <c r="F155" s="93">
        <f>E155/D155</f>
        <v>0</v>
      </c>
      <c r="G155" s="111">
        <f t="shared" si="65"/>
        <v>0</v>
      </c>
      <c r="H155" s="112">
        <f t="shared" ref="H155" si="66">G155/D155</f>
        <v>0</v>
      </c>
      <c r="I155" s="111">
        <f t="shared" si="65"/>
        <v>271.7</v>
      </c>
      <c r="J155" s="186" t="s">
        <v>102</v>
      </c>
      <c r="K155" s="39"/>
      <c r="L155" s="1"/>
      <c r="M155" s="1"/>
    </row>
    <row r="156" spans="1:13" s="58" customFormat="1" x14ac:dyDescent="0.25">
      <c r="A156" s="113"/>
      <c r="B156" s="88" t="s">
        <v>4</v>
      </c>
      <c r="C156" s="83"/>
      <c r="D156" s="83"/>
      <c r="E156" s="83"/>
      <c r="F156" s="93"/>
      <c r="G156" s="83"/>
      <c r="H156" s="93"/>
      <c r="I156" s="83"/>
      <c r="J156" s="186"/>
      <c r="K156" s="39"/>
      <c r="L156" s="1"/>
      <c r="M156" s="1"/>
    </row>
    <row r="157" spans="1:13" s="58" customFormat="1" x14ac:dyDescent="0.25">
      <c r="A157" s="113"/>
      <c r="B157" s="88" t="s">
        <v>16</v>
      </c>
      <c r="C157" s="83">
        <v>252.2</v>
      </c>
      <c r="D157" s="83">
        <v>271.7</v>
      </c>
      <c r="E157" s="83">
        <v>0</v>
      </c>
      <c r="F157" s="93">
        <f>E157/D157</f>
        <v>0</v>
      </c>
      <c r="G157" s="83">
        <v>0</v>
      </c>
      <c r="H157" s="93">
        <f>G157/D157</f>
        <v>0</v>
      </c>
      <c r="I157" s="83">
        <f>D157-G157</f>
        <v>271.7</v>
      </c>
      <c r="J157" s="186"/>
      <c r="K157" s="39"/>
      <c r="L157" s="1"/>
      <c r="M157" s="1"/>
    </row>
    <row r="158" spans="1:13" s="58" customFormat="1" x14ac:dyDescent="0.25">
      <c r="A158" s="113"/>
      <c r="B158" s="88" t="s">
        <v>11</v>
      </c>
      <c r="C158" s="83"/>
      <c r="D158" s="83"/>
      <c r="E158" s="83"/>
      <c r="F158" s="120"/>
      <c r="G158" s="83"/>
      <c r="H158" s="93"/>
      <c r="I158" s="83"/>
      <c r="J158" s="186"/>
      <c r="K158" s="39"/>
      <c r="L158" s="1"/>
      <c r="M158" s="1"/>
    </row>
    <row r="159" spans="1:13" s="58" customFormat="1" x14ac:dyDescent="0.25">
      <c r="A159" s="113"/>
      <c r="B159" s="88" t="s">
        <v>13</v>
      </c>
      <c r="C159" s="83"/>
      <c r="D159" s="83"/>
      <c r="E159" s="83"/>
      <c r="F159" s="120"/>
      <c r="G159" s="83"/>
      <c r="H159" s="120"/>
      <c r="I159" s="83"/>
      <c r="J159" s="186"/>
      <c r="K159" s="39"/>
      <c r="L159" s="1"/>
      <c r="M159" s="1"/>
    </row>
    <row r="160" spans="1:13" s="58" customFormat="1" x14ac:dyDescent="0.25">
      <c r="A160" s="113"/>
      <c r="B160" s="88" t="s">
        <v>5</v>
      </c>
      <c r="C160" s="83"/>
      <c r="D160" s="83"/>
      <c r="E160" s="83"/>
      <c r="F160" s="120"/>
      <c r="G160" s="83"/>
      <c r="H160" s="120"/>
      <c r="I160" s="83"/>
      <c r="J160" s="186"/>
      <c r="K160" s="39"/>
      <c r="L160" s="1"/>
      <c r="M160" s="1"/>
    </row>
    <row r="161" spans="1:13" s="59" customFormat="1" ht="291.75" customHeight="1" x14ac:dyDescent="0.25">
      <c r="A161" s="127" t="s">
        <v>23</v>
      </c>
      <c r="B161" s="121" t="s">
        <v>106</v>
      </c>
      <c r="C161" s="89">
        <f>C163+C162+C164+C165+C166</f>
        <v>322372.21000000002</v>
      </c>
      <c r="D161" s="89">
        <f>D163+D162+D164+D165+D166</f>
        <v>328166.31</v>
      </c>
      <c r="E161" s="89">
        <f t="shared" ref="E161" si="67">E163+E162+E164+E165+E166</f>
        <v>56858.09</v>
      </c>
      <c r="F161" s="112">
        <f>E161/D161</f>
        <v>0.17330000000000001</v>
      </c>
      <c r="G161" s="126">
        <f>G163+G162+G164+G165+G166</f>
        <v>56858.09</v>
      </c>
      <c r="H161" s="112">
        <f t="shared" ref="H161" si="68">G161/D161</f>
        <v>0.17330000000000001</v>
      </c>
      <c r="I161" s="89">
        <f>I163+I162+I164+I165+I166</f>
        <v>328166.31</v>
      </c>
      <c r="J161" s="183" t="s">
        <v>126</v>
      </c>
      <c r="K161" s="39"/>
      <c r="L161" s="1"/>
      <c r="M161" s="1"/>
    </row>
    <row r="162" spans="1:13" s="3" customFormat="1" ht="96.75" customHeight="1" x14ac:dyDescent="0.25">
      <c r="A162" s="127"/>
      <c r="B162" s="124" t="s">
        <v>4</v>
      </c>
      <c r="C162" s="84"/>
      <c r="D162" s="84"/>
      <c r="E162" s="84"/>
      <c r="F162" s="93"/>
      <c r="G162" s="83"/>
      <c r="H162" s="93"/>
      <c r="I162" s="84"/>
      <c r="J162" s="183"/>
      <c r="K162" s="39"/>
      <c r="L162" s="1"/>
      <c r="M162" s="1"/>
    </row>
    <row r="163" spans="1:13" s="3" customFormat="1" ht="33.75" customHeight="1" x14ac:dyDescent="0.25">
      <c r="A163" s="127"/>
      <c r="B163" s="124" t="s">
        <v>16</v>
      </c>
      <c r="C163" s="84">
        <v>302422</v>
      </c>
      <c r="D163" s="84">
        <v>306941.40000000002</v>
      </c>
      <c r="E163" s="84">
        <v>51214.96</v>
      </c>
      <c r="F163" s="93">
        <f>E163/D163</f>
        <v>0.16689999999999999</v>
      </c>
      <c r="G163" s="83">
        <v>51214.96</v>
      </c>
      <c r="H163" s="93">
        <f>G163/D163</f>
        <v>0.16689999999999999</v>
      </c>
      <c r="I163" s="84">
        <f>D163</f>
        <v>306941.40000000002</v>
      </c>
      <c r="J163" s="183"/>
      <c r="K163" s="39"/>
      <c r="L163" s="1"/>
      <c r="M163" s="1"/>
    </row>
    <row r="164" spans="1:13" s="3" customFormat="1" ht="33.75" customHeight="1" x14ac:dyDescent="0.25">
      <c r="A164" s="127"/>
      <c r="B164" s="124" t="s">
        <v>11</v>
      </c>
      <c r="C164" s="84">
        <v>19950.21</v>
      </c>
      <c r="D164" s="84">
        <v>21224.91</v>
      </c>
      <c r="E164" s="84">
        <v>5643.13</v>
      </c>
      <c r="F164" s="93">
        <f>E164/D164</f>
        <v>0.26590000000000003</v>
      </c>
      <c r="G164" s="84">
        <f>E164</f>
        <v>5643.13</v>
      </c>
      <c r="H164" s="93">
        <f>G164/D164</f>
        <v>0.26590000000000003</v>
      </c>
      <c r="I164" s="84">
        <f>D164</f>
        <v>21224.91</v>
      </c>
      <c r="J164" s="183"/>
      <c r="K164" s="39"/>
      <c r="L164" s="1"/>
      <c r="M164" s="1"/>
    </row>
    <row r="165" spans="1:13" s="3" customFormat="1" ht="173.25" customHeight="1" x14ac:dyDescent="0.25">
      <c r="A165" s="127"/>
      <c r="B165" s="124" t="s">
        <v>13</v>
      </c>
      <c r="C165" s="84"/>
      <c r="D165" s="84"/>
      <c r="E165" s="84">
        <f>G165</f>
        <v>0</v>
      </c>
      <c r="F165" s="93"/>
      <c r="G165" s="84"/>
      <c r="H165" s="93"/>
      <c r="I165" s="84">
        <f t="shared" ref="I165" si="69">D165</f>
        <v>0</v>
      </c>
      <c r="J165" s="183"/>
      <c r="K165" s="39"/>
      <c r="L165" s="1"/>
      <c r="M165" s="1"/>
    </row>
    <row r="166" spans="1:13" s="3" customFormat="1" ht="27.75" customHeight="1" x14ac:dyDescent="0.25">
      <c r="A166" s="127"/>
      <c r="B166" s="124" t="s">
        <v>5</v>
      </c>
      <c r="C166" s="84"/>
      <c r="D166" s="84"/>
      <c r="E166" s="84"/>
      <c r="F166" s="93"/>
      <c r="G166" s="83"/>
      <c r="H166" s="93"/>
      <c r="I166" s="84"/>
      <c r="J166" s="183"/>
      <c r="K166" s="39"/>
      <c r="L166" s="1"/>
      <c r="M166" s="1"/>
    </row>
    <row r="167" spans="1:13" s="15" customFormat="1" ht="61.5" customHeight="1" x14ac:dyDescent="0.25">
      <c r="A167" s="116" t="s">
        <v>24</v>
      </c>
      <c r="B167" s="150" t="s">
        <v>82</v>
      </c>
      <c r="C167" s="146"/>
      <c r="D167" s="146"/>
      <c r="E167" s="147"/>
      <c r="F167" s="148"/>
      <c r="G167" s="146"/>
      <c r="H167" s="148"/>
      <c r="I167" s="149"/>
      <c r="J167" s="118" t="s">
        <v>35</v>
      </c>
      <c r="K167" s="38"/>
      <c r="L167" s="1"/>
      <c r="M167" s="1"/>
    </row>
    <row r="168" spans="1:13" ht="234" customHeight="1" x14ac:dyDescent="0.25">
      <c r="A168" s="113" t="s">
        <v>25</v>
      </c>
      <c r="B168" s="110" t="s">
        <v>114</v>
      </c>
      <c r="C168" s="111">
        <f>SUM(C169:C173)</f>
        <v>421590.51</v>
      </c>
      <c r="D168" s="111">
        <f>SUM(D169:D173)</f>
        <v>1111285.81</v>
      </c>
      <c r="E168" s="111">
        <f>SUM(E169:E173)</f>
        <v>0</v>
      </c>
      <c r="F168" s="122">
        <f>E168/D168</f>
        <v>0</v>
      </c>
      <c r="G168" s="111">
        <f>SUM(G169:G173)</f>
        <v>0</v>
      </c>
      <c r="H168" s="122">
        <f>G168/D168</f>
        <v>0</v>
      </c>
      <c r="I168" s="111">
        <f>SUM(I169:I173)</f>
        <v>1111285.81</v>
      </c>
      <c r="J168" s="183" t="s">
        <v>120</v>
      </c>
      <c r="K168" s="39"/>
      <c r="L168" s="1"/>
      <c r="M168" s="1"/>
    </row>
    <row r="169" spans="1:13" ht="53.25" customHeight="1" x14ac:dyDescent="0.25">
      <c r="A169" s="5"/>
      <c r="B169" s="114" t="s">
        <v>4</v>
      </c>
      <c r="C169" s="83"/>
      <c r="D169" s="83">
        <v>584000</v>
      </c>
      <c r="E169" s="83"/>
      <c r="F169" s="120"/>
      <c r="G169" s="83"/>
      <c r="H169" s="120"/>
      <c r="I169" s="83">
        <f>D169-G169</f>
        <v>584000</v>
      </c>
      <c r="J169" s="183"/>
      <c r="K169" s="39"/>
      <c r="L169" s="1"/>
      <c r="M169" s="1"/>
    </row>
    <row r="170" spans="1:13" s="45" customFormat="1" ht="36.75" customHeight="1" x14ac:dyDescent="0.25">
      <c r="A170" s="81"/>
      <c r="B170" s="88" t="s">
        <v>16</v>
      </c>
      <c r="C170" s="83">
        <v>400794.2</v>
      </c>
      <c r="D170" s="83">
        <v>492079.5</v>
      </c>
      <c r="E170" s="83">
        <v>0</v>
      </c>
      <c r="F170" s="120">
        <f>E170/D170</f>
        <v>0</v>
      </c>
      <c r="G170" s="83">
        <v>0</v>
      </c>
      <c r="H170" s="120">
        <f>G170/D170</f>
        <v>0</v>
      </c>
      <c r="I170" s="83">
        <f>D170-G170</f>
        <v>492079.5</v>
      </c>
      <c r="J170" s="183"/>
      <c r="K170" s="39"/>
      <c r="L170" s="1"/>
      <c r="M170" s="1"/>
    </row>
    <row r="171" spans="1:13" s="45" customFormat="1" ht="36.75" customHeight="1" x14ac:dyDescent="0.25">
      <c r="A171" s="81"/>
      <c r="B171" s="88" t="s">
        <v>11</v>
      </c>
      <c r="C171" s="83">
        <v>20796.310000000001</v>
      </c>
      <c r="D171" s="83">
        <v>35206.31</v>
      </c>
      <c r="E171" s="83">
        <v>0</v>
      </c>
      <c r="F171" s="120">
        <f>E171/D171</f>
        <v>0</v>
      </c>
      <c r="G171" s="83">
        <v>0</v>
      </c>
      <c r="H171" s="120">
        <f>G171/D171</f>
        <v>0</v>
      </c>
      <c r="I171" s="83">
        <f>D171-G171</f>
        <v>35206.31</v>
      </c>
      <c r="J171" s="183"/>
      <c r="K171" s="39"/>
      <c r="L171" s="1"/>
      <c r="M171" s="1"/>
    </row>
    <row r="172" spans="1:13" ht="36.75" customHeight="1" x14ac:dyDescent="0.25">
      <c r="A172" s="5"/>
      <c r="B172" s="114" t="s">
        <v>13</v>
      </c>
      <c r="C172" s="83">
        <v>0</v>
      </c>
      <c r="D172" s="83">
        <v>0</v>
      </c>
      <c r="E172" s="83">
        <v>0</v>
      </c>
      <c r="F172" s="120"/>
      <c r="G172" s="83"/>
      <c r="H172" s="120"/>
      <c r="I172" s="83">
        <v>0</v>
      </c>
      <c r="J172" s="183"/>
      <c r="K172" s="39"/>
      <c r="L172" s="1"/>
      <c r="M172" s="1"/>
    </row>
    <row r="173" spans="1:13" ht="36.75" customHeight="1" x14ac:dyDescent="0.25">
      <c r="A173" s="5"/>
      <c r="B173" s="114" t="s">
        <v>5</v>
      </c>
      <c r="C173" s="84"/>
      <c r="D173" s="84"/>
      <c r="E173" s="84"/>
      <c r="F173" s="93"/>
      <c r="G173" s="83"/>
      <c r="H173" s="93"/>
      <c r="I173" s="84"/>
      <c r="J173" s="183"/>
      <c r="K173" s="39"/>
      <c r="L173" s="1"/>
      <c r="M173" s="1"/>
    </row>
    <row r="174" spans="1:13" s="144" customFormat="1" ht="52.5" customHeight="1" thickBot="1" x14ac:dyDescent="0.3">
      <c r="A174" s="127" t="s">
        <v>26</v>
      </c>
      <c r="B174" s="129" t="s">
        <v>83</v>
      </c>
      <c r="C174" s="89"/>
      <c r="D174" s="89"/>
      <c r="E174" s="138"/>
      <c r="F174" s="112"/>
      <c r="G174" s="126"/>
      <c r="H174" s="112"/>
      <c r="I174" s="139"/>
      <c r="J174" s="124" t="s">
        <v>35</v>
      </c>
      <c r="K174" s="38"/>
      <c r="L174" s="1"/>
      <c r="M174" s="1"/>
    </row>
    <row r="175" spans="1:13" s="154" customFormat="1" ht="40.5" x14ac:dyDescent="0.25">
      <c r="A175" s="151" t="s">
        <v>29</v>
      </c>
      <c r="B175" s="152" t="s">
        <v>84</v>
      </c>
      <c r="C175" s="153"/>
      <c r="D175" s="153"/>
      <c r="E175" s="126"/>
      <c r="F175" s="128"/>
      <c r="G175" s="126"/>
      <c r="H175" s="128"/>
      <c r="I175" s="126"/>
      <c r="J175" s="124" t="s">
        <v>35</v>
      </c>
      <c r="K175" s="38"/>
      <c r="L175" s="1"/>
      <c r="M175" s="1"/>
    </row>
    <row r="176" spans="1:13" s="140" customFormat="1" ht="64.5" customHeight="1" x14ac:dyDescent="0.25">
      <c r="A176" s="116" t="s">
        <v>28</v>
      </c>
      <c r="B176" s="145" t="s">
        <v>85</v>
      </c>
      <c r="C176" s="155"/>
      <c r="D176" s="155"/>
      <c r="E176" s="155"/>
      <c r="F176" s="156"/>
      <c r="G176" s="155"/>
      <c r="H176" s="156"/>
      <c r="I176" s="157"/>
      <c r="J176" s="118" t="s">
        <v>35</v>
      </c>
      <c r="K176" s="38"/>
      <c r="L176" s="1"/>
      <c r="M176" s="1"/>
    </row>
    <row r="177" spans="1:13" s="140" customFormat="1" ht="67.5" customHeight="1" x14ac:dyDescent="0.25">
      <c r="A177" s="127" t="s">
        <v>27</v>
      </c>
      <c r="B177" s="145" t="s">
        <v>86</v>
      </c>
      <c r="C177" s="126"/>
      <c r="D177" s="126"/>
      <c r="E177" s="126"/>
      <c r="F177" s="128"/>
      <c r="G177" s="126"/>
      <c r="H177" s="128"/>
      <c r="I177" s="143"/>
      <c r="J177" s="124" t="s">
        <v>35</v>
      </c>
      <c r="K177" s="38"/>
      <c r="L177" s="1"/>
      <c r="M177" s="1"/>
    </row>
    <row r="178" spans="1:13" ht="136.5" customHeight="1" x14ac:dyDescent="0.25">
      <c r="A178" s="127" t="s">
        <v>51</v>
      </c>
      <c r="B178" s="129" t="s">
        <v>107</v>
      </c>
      <c r="C178" s="89">
        <f>SUM(C179:C182)</f>
        <v>32302.9</v>
      </c>
      <c r="D178" s="89">
        <f>SUM(D179:D182)</f>
        <v>34040.9</v>
      </c>
      <c r="E178" s="89">
        <f>SUM(E179:E182)</f>
        <v>10139.76</v>
      </c>
      <c r="F178" s="112">
        <f>E178/D178</f>
        <v>0.2979</v>
      </c>
      <c r="G178" s="126">
        <f>SUM(G179:G182)</f>
        <v>9040.61</v>
      </c>
      <c r="H178" s="112">
        <f>G178/D178</f>
        <v>0.2656</v>
      </c>
      <c r="I178" s="89">
        <f>SUM(I179:I182)</f>
        <v>34040.9</v>
      </c>
      <c r="J178" s="211" t="s">
        <v>103</v>
      </c>
      <c r="K178" s="39"/>
      <c r="L178" s="1"/>
      <c r="M178" s="1"/>
    </row>
    <row r="179" spans="1:13" s="3" customFormat="1" x14ac:dyDescent="0.25">
      <c r="A179" s="127"/>
      <c r="B179" s="124" t="s">
        <v>4</v>
      </c>
      <c r="C179" s="84">
        <v>26768.9</v>
      </c>
      <c r="D179" s="84">
        <v>28506.9</v>
      </c>
      <c r="E179" s="84">
        <v>6994.76</v>
      </c>
      <c r="F179" s="93">
        <f>E179/D179</f>
        <v>0.24540000000000001</v>
      </c>
      <c r="G179" s="83">
        <v>6994.76</v>
      </c>
      <c r="H179" s="93">
        <f t="shared" ref="H179:H180" si="70">G179/D179</f>
        <v>0.24540000000000001</v>
      </c>
      <c r="I179" s="84">
        <f>D179</f>
        <v>28506.9</v>
      </c>
      <c r="J179" s="186"/>
      <c r="K179" s="39"/>
      <c r="L179" s="1"/>
      <c r="M179" s="1"/>
    </row>
    <row r="180" spans="1:13" s="3" customFormat="1" x14ac:dyDescent="0.25">
      <c r="A180" s="127"/>
      <c r="B180" s="124" t="s">
        <v>16</v>
      </c>
      <c r="C180" s="84">
        <v>5534</v>
      </c>
      <c r="D180" s="84">
        <v>5534</v>
      </c>
      <c r="E180" s="84">
        <v>3145</v>
      </c>
      <c r="F180" s="93">
        <f>E180/D180</f>
        <v>0.56830000000000003</v>
      </c>
      <c r="G180" s="83">
        <v>2045.85</v>
      </c>
      <c r="H180" s="93">
        <f t="shared" si="70"/>
        <v>0.36969999999999997</v>
      </c>
      <c r="I180" s="84">
        <f t="shared" ref="I180:I181" si="71">D180</f>
        <v>5534</v>
      </c>
      <c r="J180" s="186"/>
      <c r="K180" s="39"/>
      <c r="L180" s="1"/>
      <c r="M180" s="1"/>
    </row>
    <row r="181" spans="1:13" s="3" customFormat="1" x14ac:dyDescent="0.25">
      <c r="A181" s="127"/>
      <c r="B181" s="124" t="s">
        <v>11</v>
      </c>
      <c r="C181" s="84"/>
      <c r="D181" s="84"/>
      <c r="E181" s="84">
        <f>G181</f>
        <v>0</v>
      </c>
      <c r="F181" s="93"/>
      <c r="G181" s="83"/>
      <c r="H181" s="93"/>
      <c r="I181" s="84">
        <f t="shared" si="71"/>
        <v>0</v>
      </c>
      <c r="J181" s="186"/>
      <c r="K181" s="39"/>
      <c r="L181" s="1"/>
      <c r="M181" s="1"/>
    </row>
    <row r="182" spans="1:13" s="3" customFormat="1" x14ac:dyDescent="0.25">
      <c r="A182" s="127"/>
      <c r="B182" s="124" t="s">
        <v>13</v>
      </c>
      <c r="C182" s="84"/>
      <c r="D182" s="84"/>
      <c r="E182" s="84"/>
      <c r="F182" s="93"/>
      <c r="G182" s="83"/>
      <c r="H182" s="93"/>
      <c r="I182" s="84"/>
      <c r="J182" s="186"/>
      <c r="K182" s="39"/>
      <c r="L182" s="1"/>
      <c r="M182" s="1"/>
    </row>
    <row r="183" spans="1:13" ht="44.25" customHeight="1" x14ac:dyDescent="0.25">
      <c r="A183" s="127" t="s">
        <v>54</v>
      </c>
      <c r="B183" s="158" t="s">
        <v>87</v>
      </c>
      <c r="C183" s="126"/>
      <c r="D183" s="126"/>
      <c r="E183" s="142"/>
      <c r="F183" s="128"/>
      <c r="G183" s="126"/>
      <c r="H183" s="128"/>
      <c r="I183" s="143"/>
      <c r="J183" s="124" t="s">
        <v>35</v>
      </c>
      <c r="K183" s="39"/>
      <c r="L183" s="1"/>
      <c r="M183" s="1"/>
    </row>
    <row r="184" spans="1:13" ht="33.75" customHeight="1" x14ac:dyDescent="0.25">
      <c r="A184" s="127" t="s">
        <v>55</v>
      </c>
      <c r="B184" s="158" t="s">
        <v>88</v>
      </c>
      <c r="C184" s="126"/>
      <c r="D184" s="126"/>
      <c r="E184" s="142"/>
      <c r="F184" s="128"/>
      <c r="G184" s="126"/>
      <c r="H184" s="128"/>
      <c r="I184" s="143"/>
      <c r="J184" s="124" t="s">
        <v>35</v>
      </c>
      <c r="K184" s="39"/>
      <c r="L184" s="1"/>
      <c r="M184" s="1"/>
    </row>
    <row r="185" spans="1:13" s="62" customFormat="1" ht="26.25" customHeight="1" x14ac:dyDescent="0.25">
      <c r="A185" s="174" t="s">
        <v>63</v>
      </c>
      <c r="B185" s="174" t="s">
        <v>108</v>
      </c>
      <c r="C185" s="180">
        <f>C188+C189+C190+C191+C192</f>
        <v>34949.199999999997</v>
      </c>
      <c r="D185" s="175">
        <f>D188+D189+D190+D191+D192</f>
        <v>27593.4</v>
      </c>
      <c r="E185" s="175">
        <f>E188+E189+E190+E191+E192</f>
        <v>5557.79</v>
      </c>
      <c r="F185" s="207">
        <f>E185/D185</f>
        <v>0.2014</v>
      </c>
      <c r="G185" s="175">
        <f>G188+G189+G190+G191+G192</f>
        <v>5169.6099999999997</v>
      </c>
      <c r="H185" s="207">
        <f>G185/D185</f>
        <v>0.18729999999999999</v>
      </c>
      <c r="I185" s="175">
        <f>I188+I189+I190+I191+I192</f>
        <v>27593.4</v>
      </c>
      <c r="J185" s="183" t="s">
        <v>104</v>
      </c>
      <c r="K185" s="61"/>
      <c r="L185" s="1"/>
      <c r="M185" s="1"/>
    </row>
    <row r="186" spans="1:13" s="62" customFormat="1" ht="300.75" customHeight="1" x14ac:dyDescent="0.25">
      <c r="A186" s="174"/>
      <c r="B186" s="174"/>
      <c r="C186" s="180"/>
      <c r="D186" s="176"/>
      <c r="E186" s="176"/>
      <c r="F186" s="208"/>
      <c r="G186" s="176"/>
      <c r="H186" s="208"/>
      <c r="I186" s="176"/>
      <c r="J186" s="183"/>
      <c r="K186" s="61"/>
      <c r="L186" s="1"/>
      <c r="M186" s="1"/>
    </row>
    <row r="187" spans="1:13" s="50" customFormat="1" ht="35.25" customHeight="1" x14ac:dyDescent="0.25">
      <c r="A187" s="174"/>
      <c r="B187" s="174"/>
      <c r="C187" s="180"/>
      <c r="D187" s="177"/>
      <c r="E187" s="177"/>
      <c r="F187" s="209"/>
      <c r="G187" s="177"/>
      <c r="H187" s="209"/>
      <c r="I187" s="177"/>
      <c r="J187" s="183"/>
      <c r="K187" s="39"/>
      <c r="L187" s="1"/>
      <c r="M187" s="1"/>
    </row>
    <row r="188" spans="1:13" s="3" customFormat="1" x14ac:dyDescent="0.25">
      <c r="A188" s="127"/>
      <c r="B188" s="124" t="s">
        <v>4</v>
      </c>
      <c r="C188" s="84">
        <v>65.400000000000006</v>
      </c>
      <c r="D188" s="84">
        <v>65.400000000000006</v>
      </c>
      <c r="E188" s="84">
        <v>0</v>
      </c>
      <c r="F188" s="93">
        <f>E188/D188</f>
        <v>0</v>
      </c>
      <c r="G188" s="84">
        <v>0</v>
      </c>
      <c r="H188" s="93">
        <f>G188/D188</f>
        <v>0</v>
      </c>
      <c r="I188" s="84">
        <f>D188</f>
        <v>65.400000000000006</v>
      </c>
      <c r="J188" s="183"/>
      <c r="K188" s="39"/>
      <c r="L188" s="1"/>
      <c r="M188" s="1"/>
    </row>
    <row r="189" spans="1:13" s="3" customFormat="1" x14ac:dyDescent="0.25">
      <c r="A189" s="127"/>
      <c r="B189" s="124" t="s">
        <v>16</v>
      </c>
      <c r="C189" s="84">
        <v>22380.400000000001</v>
      </c>
      <c r="D189" s="84">
        <v>15024.6</v>
      </c>
      <c r="E189" s="84">
        <v>4075.03</v>
      </c>
      <c r="F189" s="93">
        <f>E189/D189</f>
        <v>0.2712</v>
      </c>
      <c r="G189" s="84">
        <v>3686.85</v>
      </c>
      <c r="H189" s="93">
        <f>G189/D189</f>
        <v>0.24540000000000001</v>
      </c>
      <c r="I189" s="84">
        <f>D189</f>
        <v>15024.6</v>
      </c>
      <c r="J189" s="183"/>
      <c r="K189" s="39"/>
      <c r="L189" s="1"/>
      <c r="M189" s="1"/>
    </row>
    <row r="190" spans="1:13" s="3" customFormat="1" x14ac:dyDescent="0.25">
      <c r="A190" s="127"/>
      <c r="B190" s="124" t="s">
        <v>11</v>
      </c>
      <c r="C190" s="84">
        <v>12503.4</v>
      </c>
      <c r="D190" s="84">
        <v>12503.4</v>
      </c>
      <c r="E190" s="84">
        <v>1482.76</v>
      </c>
      <c r="F190" s="93">
        <f>E190/D190</f>
        <v>0.1186</v>
      </c>
      <c r="G190" s="84">
        <f>E190</f>
        <v>1482.76</v>
      </c>
      <c r="H190" s="93">
        <f>G190/D190</f>
        <v>0.1186</v>
      </c>
      <c r="I190" s="84">
        <f t="shared" ref="I190:I191" si="72">D190</f>
        <v>12503.4</v>
      </c>
      <c r="J190" s="183"/>
      <c r="K190" s="39"/>
      <c r="L190" s="1"/>
      <c r="M190" s="1"/>
    </row>
    <row r="191" spans="1:13" s="3" customFormat="1" x14ac:dyDescent="0.25">
      <c r="A191" s="127"/>
      <c r="B191" s="124" t="s">
        <v>13</v>
      </c>
      <c r="C191" s="84"/>
      <c r="D191" s="84"/>
      <c r="E191" s="84">
        <f>G191</f>
        <v>0</v>
      </c>
      <c r="F191" s="93"/>
      <c r="G191" s="84"/>
      <c r="H191" s="93"/>
      <c r="I191" s="84">
        <f t="shared" si="72"/>
        <v>0</v>
      </c>
      <c r="J191" s="183"/>
      <c r="K191" s="39"/>
      <c r="L191" s="1"/>
      <c r="M191" s="1"/>
    </row>
    <row r="192" spans="1:13" s="3" customFormat="1" ht="35.25" customHeight="1" x14ac:dyDescent="0.25">
      <c r="A192" s="127"/>
      <c r="B192" s="124" t="s">
        <v>5</v>
      </c>
      <c r="C192" s="84"/>
      <c r="D192" s="84"/>
      <c r="E192" s="84"/>
      <c r="F192" s="93"/>
      <c r="G192" s="84"/>
      <c r="H192" s="93"/>
      <c r="I192" s="84"/>
      <c r="J192" s="183"/>
      <c r="K192" s="39"/>
      <c r="L192" s="1"/>
      <c r="M192" s="1"/>
    </row>
    <row r="193" spans="1:13" s="2" customFormat="1" ht="109.5" customHeight="1" x14ac:dyDescent="0.25">
      <c r="A193" s="116" t="s">
        <v>89</v>
      </c>
      <c r="B193" s="117" t="s">
        <v>98</v>
      </c>
      <c r="C193" s="89">
        <f>C194+C195+C196+C197</f>
        <v>355.4</v>
      </c>
      <c r="D193" s="89">
        <f>D194+D195+D196+D197</f>
        <v>355.4</v>
      </c>
      <c r="E193" s="63">
        <f>E194+E195+E196+E197+E198</f>
        <v>0</v>
      </c>
      <c r="F193" s="64">
        <f>E193/D193</f>
        <v>0</v>
      </c>
      <c r="G193" s="60">
        <f>SUM(G194:G198)</f>
        <v>0</v>
      </c>
      <c r="H193" s="64">
        <f>G193/D193</f>
        <v>0</v>
      </c>
      <c r="I193" s="89">
        <f>I194+I195+I196+I197</f>
        <v>355.4</v>
      </c>
      <c r="J193" s="212" t="s">
        <v>109</v>
      </c>
      <c r="K193" s="39"/>
      <c r="L193" s="1"/>
      <c r="M193" s="1"/>
    </row>
    <row r="194" spans="1:13" s="3" customFormat="1" x14ac:dyDescent="0.25">
      <c r="A194" s="116"/>
      <c r="B194" s="118" t="s">
        <v>4</v>
      </c>
      <c r="C194" s="119">
        <v>0</v>
      </c>
      <c r="D194" s="119">
        <v>0</v>
      </c>
      <c r="E194" s="65"/>
      <c r="F194" s="66"/>
      <c r="G194" s="67">
        <v>0</v>
      </c>
      <c r="H194" s="64"/>
      <c r="I194" s="84"/>
      <c r="J194" s="213"/>
      <c r="K194" s="39"/>
      <c r="L194" s="1"/>
      <c r="M194" s="1"/>
    </row>
    <row r="195" spans="1:13" s="3" customFormat="1" x14ac:dyDescent="0.25">
      <c r="A195" s="116"/>
      <c r="B195" s="118" t="s">
        <v>48</v>
      </c>
      <c r="C195" s="84">
        <v>106.6</v>
      </c>
      <c r="D195" s="84">
        <v>106.6</v>
      </c>
      <c r="E195" s="65">
        <v>0</v>
      </c>
      <c r="F195" s="66">
        <f>E195/D195</f>
        <v>0</v>
      </c>
      <c r="G195" s="67">
        <v>0</v>
      </c>
      <c r="H195" s="66">
        <f>G195/D195</f>
        <v>0</v>
      </c>
      <c r="I195" s="84">
        <f>D195</f>
        <v>106.6</v>
      </c>
      <c r="J195" s="213"/>
      <c r="K195" s="39"/>
      <c r="L195" s="1"/>
      <c r="M195" s="1"/>
    </row>
    <row r="196" spans="1:13" s="3" customFormat="1" x14ac:dyDescent="0.25">
      <c r="A196" s="116"/>
      <c r="B196" s="118" t="s">
        <v>11</v>
      </c>
      <c r="C196" s="84">
        <v>248.8</v>
      </c>
      <c r="D196" s="84">
        <v>248.8</v>
      </c>
      <c r="E196" s="65">
        <f>G196</f>
        <v>0</v>
      </c>
      <c r="F196" s="66">
        <f>E196/D196</f>
        <v>0</v>
      </c>
      <c r="G196" s="67">
        <v>0</v>
      </c>
      <c r="H196" s="66">
        <f>G196/D196</f>
        <v>0</v>
      </c>
      <c r="I196" s="84">
        <f>D196</f>
        <v>248.8</v>
      </c>
      <c r="J196" s="213"/>
      <c r="K196" s="39"/>
      <c r="L196" s="1"/>
      <c r="M196" s="1"/>
    </row>
    <row r="197" spans="1:13" s="3" customFormat="1" x14ac:dyDescent="0.25">
      <c r="A197" s="116"/>
      <c r="B197" s="118" t="s">
        <v>13</v>
      </c>
      <c r="C197" s="65">
        <v>0</v>
      </c>
      <c r="D197" s="65">
        <v>0</v>
      </c>
      <c r="E197" s="65"/>
      <c r="F197" s="66">
        <v>0</v>
      </c>
      <c r="G197" s="68"/>
      <c r="H197" s="66"/>
      <c r="I197" s="65">
        <f>D197-G197</f>
        <v>0</v>
      </c>
      <c r="J197" s="213"/>
      <c r="K197" s="39"/>
      <c r="L197" s="1"/>
      <c r="M197" s="1"/>
    </row>
    <row r="198" spans="1:13" s="3" customFormat="1" x14ac:dyDescent="0.25">
      <c r="A198" s="116"/>
      <c r="B198" s="118" t="s">
        <v>5</v>
      </c>
      <c r="C198" s="65"/>
      <c r="D198" s="65"/>
      <c r="E198" s="65"/>
      <c r="F198" s="66"/>
      <c r="G198" s="67"/>
      <c r="H198" s="66"/>
      <c r="I198" s="65"/>
      <c r="J198" s="214"/>
      <c r="K198" s="39"/>
      <c r="L198" s="1"/>
      <c r="M198" s="1"/>
    </row>
    <row r="207" spans="1:13" x14ac:dyDescent="0.25">
      <c r="B207" s="70" t="s">
        <v>58</v>
      </c>
    </row>
    <row r="412" spans="9:9" x14ac:dyDescent="0.25">
      <c r="I412" s="23"/>
    </row>
    <row r="413" spans="9:9" x14ac:dyDescent="0.25">
      <c r="I413" s="23"/>
    </row>
    <row r="414" spans="9:9" x14ac:dyDescent="0.25">
      <c r="I414" s="23"/>
    </row>
  </sheetData>
  <autoFilter ref="A7:J399"/>
  <customSheetViews>
    <customSheetView guid="{A0A3CD9B-2436-40D7-91DB-589A95FBBF00}" scale="50" showPageBreaks="1" outlineSymbols="0" zeroValues="0" fitToPage="1" printArea="1" showAutoFilter="1" view="pageBreakPreview">
      <pane xSplit="2" ySplit="7" topLeftCell="K25" activePane="bottomRight" state="frozen"/>
      <selection pane="bottomRight" activeCell="S28" sqref="S28"/>
      <rowBreaks count="28" manualBreakCount="28">
        <brk id="19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1" fitToHeight="0" orientation="landscape" r:id="rId1"/>
      <autoFilter ref="A7:J399"/>
    </customSheetView>
    <customSheetView guid="{6E4A7295-8CE0-4D28-ABEF-D38EBAE7C204}" scale="50" showPageBreaks="1" outlineSymbols="0" zeroValues="0" fitToPage="1" printArea="1" showAutoFilter="1" view="pageBreakPreview" topLeftCell="A4">
      <pane xSplit="2" ySplit="5" topLeftCell="C125" activePane="bottomRight" state="frozen"/>
      <selection pane="bottomRight" activeCell="J135" sqref="J135:J140"/>
      <rowBreaks count="31" manualBreakCount="31">
        <brk id="28" max="9" man="1"/>
        <brk id="61" max="9" man="1"/>
        <brk id="109" max="9" man="1"/>
        <brk id="172" max="9" man="1"/>
        <brk id="997" max="18" man="1"/>
        <brk id="1047" max="18" man="1"/>
        <brk id="1104" max="18" man="1"/>
        <brk id="1175" max="18" man="1"/>
        <brk id="1230" max="14" man="1"/>
        <brk id="1245" max="10" man="1"/>
        <brk id="1281" max="10" man="1"/>
        <brk id="1321" max="10" man="1"/>
        <brk id="1360" max="10" man="1"/>
        <brk id="1398" max="10" man="1"/>
        <brk id="1434" max="10" man="1"/>
        <brk id="1471" max="10" man="1"/>
        <brk id="1509" max="10" man="1"/>
        <brk id="1544" max="10" man="1"/>
        <brk id="1580" max="10" man="1"/>
        <brk id="1620" max="10" man="1"/>
        <brk id="1659" max="10" man="1"/>
        <brk id="1698" max="10" man="1"/>
        <brk id="1738" max="10" man="1"/>
        <brk id="1776" max="10" man="1"/>
        <brk id="1811" max="10" man="1"/>
        <brk id="1841" max="10" man="1"/>
        <brk id="1878" max="10" man="1"/>
        <brk id="1915" max="10" man="1"/>
        <brk id="1950" max="10" man="1"/>
        <brk id="1992" max="10" man="1"/>
        <brk id="2046" max="10" man="1"/>
      </rowBreaks>
      <colBreaks count="1" manualBreakCount="1">
        <brk id="12" max="183" man="1"/>
      </colBreaks>
      <pageMargins left="0" right="0" top="0.9055118110236221" bottom="0" header="0" footer="0"/>
      <printOptions horizontalCentered="1"/>
      <pageSetup paperSize="8" scale="40" fitToHeight="0" orientation="landscape" horizontalDpi="4294967293" r:id="rId2"/>
      <autoFilter ref="A7:J399"/>
    </customSheetView>
    <customSheetView guid="{67ADFAE6-A9AF-44D7-8539-93CD0F6B7849}" scale="50" showPageBreaks="1" outlineSymbols="0" zeroValues="0" fitToPage="1" printArea="1" showAutoFilter="1" hiddenRows="1" view="pageBreakPreview" topLeftCell="A4">
      <pane xSplit="4" ySplit="7" topLeftCell="G38" activePane="bottomRight" state="frozen"/>
      <selection pane="bottomRight" activeCell="J49" sqref="J49:J54"/>
      <rowBreaks count="29" manualBreakCount="29">
        <brk id="23" max="9" man="1"/>
        <brk id="42"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47" bottom="0" header="0" footer="0"/>
      <printOptions horizontalCentered="1"/>
      <pageSetup paperSize="8" scale="40" fitToHeight="0" orientation="landscape" r:id="rId3"/>
      <autoFilter ref="A7:J399"/>
    </customSheetView>
    <customSheetView guid="{6068C3FF-17AA-48A5-A88B-2523CBAC39AE}" scale="50" showPageBreaks="1" outlineSymbols="0" zeroValues="0" fitToPage="1" printArea="1" showAutoFilter="1" view="pageBreakPreview" topLeftCell="A4">
      <pane xSplit="4" ySplit="7" topLeftCell="I58" activePane="bottomRight" state="frozen"/>
      <selection pane="bottomRight" activeCell="D62" sqref="D62"/>
      <rowBreaks count="31" manualBreakCount="31">
        <brk id="23" min="1" max="9" man="1"/>
        <brk id="35" min="1" max="9" man="1"/>
        <brk id="54" min="1" max="9" man="1"/>
        <brk id="166" min="1" max="9" man="1"/>
        <brk id="1006" max="18" man="1"/>
        <brk id="1056" max="18" man="1"/>
        <brk id="1113" max="18" man="1"/>
        <brk id="1184" max="18" man="1"/>
        <brk id="1239" max="14" man="1"/>
        <brk id="1254" max="10" man="1"/>
        <brk id="1290" max="10" man="1"/>
        <brk id="1330" max="10" man="1"/>
        <brk id="1369" max="10" man="1"/>
        <brk id="1407" max="10" man="1"/>
        <brk id="1443" max="10" man="1"/>
        <brk id="1480" max="10" man="1"/>
        <brk id="1518" max="10" man="1"/>
        <brk id="1553" max="10" man="1"/>
        <brk id="1589" max="10" man="1"/>
        <brk id="1629" max="10" man="1"/>
        <brk id="1668" max="10" man="1"/>
        <brk id="1707" max="10" man="1"/>
        <brk id="1747" max="10" man="1"/>
        <brk id="1785" max="10" man="1"/>
        <brk id="1820" max="10" man="1"/>
        <brk id="1850" max="10" man="1"/>
        <brk id="1887" max="10" man="1"/>
        <brk id="1924" max="10" man="1"/>
        <brk id="1959" max="10" man="1"/>
        <brk id="2001" max="10" man="1"/>
        <brk id="2055" max="10" man="1"/>
      </rowBreaks>
      <pageMargins left="0" right="0" top="0.9055118110236221" bottom="0" header="0" footer="0"/>
      <printOptions horizontalCentered="1"/>
      <pageSetup paperSize="8" scale="41" fitToHeight="0" orientation="landscape" r:id="rId4"/>
      <autoFilter ref="A7:J398"/>
    </customSheetView>
    <customSheetView guid="{CA384592-0CFD-4322-A4EB-34EC04693944}" scale="50" showPageBreaks="1" outlineSymbols="0" zeroValues="0" fitToPage="1" printArea="1" showAutoFilter="1" view="pageBreakPreview" topLeftCell="F91">
      <selection activeCell="J104" sqref="J104:J109"/>
      <rowBreaks count="31" manualBreakCount="31">
        <brk id="28" max="9" man="1"/>
        <brk id="147" max="9" man="1"/>
        <brk id="171"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1" fitToHeight="0" orientation="landscape" r:id="rId5"/>
      <autoFilter ref="A7:J416"/>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6"/>
      <autoFilter ref="A7:J415"/>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7"/>
      <autoFilter ref="A7:J397"/>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8"/>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9"/>
      <autoFilter ref="A7:L386"/>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10"/>
      <autoFilter ref="A7:K386"/>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11"/>
      <autoFilter ref="A7:P398"/>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12"/>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3"/>
      <autoFilter ref="A7:P401"/>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4"/>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5"/>
      <autoFilter ref="A9:S1185"/>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6"/>
      <autoFilter ref="A9:S1185"/>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7"/>
      <autoFilter ref="A9:T116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8"/>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9"/>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2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21"/>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22"/>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3"/>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24"/>
      <autoFilter ref="A9:V1172"/>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25"/>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26"/>
      <autoFilter ref="A9:S1185"/>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27"/>
      <autoFilter ref="A7:P404"/>
    </customSheetView>
    <customSheetView guid="{0CCCFAED-79CE-4449-BC23-D60C794B65C2}" scale="50" showPageBreaks="1" outlineSymbols="0" zeroValues="0" fitToPage="1" printArea="1" showAutoFilter="1" view="pageBreakPreview" topLeftCell="A5">
      <pane xSplit="2" ySplit="4" topLeftCell="H162" activePane="bottomRight" state="frozen"/>
      <selection pane="bottomRight" activeCell="J166" sqref="J166:J171"/>
      <rowBreaks count="32" manualBreakCount="32">
        <brk id="68" max="11" man="1"/>
        <brk id="122" max="11" man="1"/>
        <brk id="146" max="11" man="1"/>
        <brk id="168" max="11"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6" fitToHeight="0" orientation="landscape" horizontalDpi="4294967293" r:id="rId28"/>
      <autoFilter ref="A7:J397"/>
    </customSheetView>
    <customSheetView guid="{45DE1976-7F07-4EB4-8A9C-FB72D060BEFA}" scale="50" showPageBreaks="1" outlineSymbols="0" zeroValues="0" fitToPage="1" printArea="1" showAutoFilter="1" view="pageBreakPreview" topLeftCell="A210">
      <selection activeCell="J158" sqref="J158:J164"/>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2" fitToHeight="0" orientation="landscape" r:id="rId29"/>
      <autoFilter ref="A7:J416"/>
    </customSheetView>
    <customSheetView guid="{13BE7114-35DF-4699-8779-61985C68F6C3}" scale="50" showPageBreaks="1" outlineSymbols="0" zeroValues="0" fitToPage="1" printArea="1" showAutoFilter="1" view="pageBreakPreview" topLeftCell="A5">
      <pane xSplit="4" ySplit="10" topLeftCell="E44" activePane="bottomRight" state="frozen"/>
      <selection pane="bottomRight" activeCell="B49" sqref="B49"/>
      <rowBreaks count="33" manualBreakCount="33">
        <brk id="28" max="15" man="1"/>
        <brk id="35" max="11" man="1"/>
        <brk id="48" max="9" man="1"/>
        <brk id="109" max="11" man="1"/>
        <brk id="148" max="11" man="1"/>
        <brk id="208" max="18" man="1"/>
        <brk id="1032" max="18" man="1"/>
        <brk id="1082" max="18" man="1"/>
        <brk id="1139" max="18" man="1"/>
        <brk id="1210" max="18"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6692913385826772" bottom="0" header="0" footer="0"/>
      <printOptions horizontalCentered="1"/>
      <pageSetup paperSize="8" scale="42" fitToHeight="0" orientation="landscape" horizontalDpi="4294967293" r:id="rId30"/>
      <autoFilter ref="A7:J398"/>
    </customSheetView>
    <customSheetView guid="{3EEA7E1A-5F2B-4408-A34C-1F0223B5B245}" scale="50" showPageBreaks="1" outlineSymbols="0" zeroValues="0" fitToPage="1" showAutoFilter="1" view="pageBreakPreview" topLeftCell="A5">
      <pane xSplit="4" ySplit="10" topLeftCell="E44" activePane="bottomRight" state="frozen"/>
      <selection pane="bottomRight" activeCell="I50" sqref="I50"/>
      <rowBreaks count="30" manualBreakCount="30">
        <brk id="28" max="15" man="1"/>
        <brk id="40" max="15" man="1"/>
        <brk id="226" max="18" man="1"/>
        <brk id="1049" max="18" man="1"/>
        <brk id="1099" max="18" man="1"/>
        <brk id="1156" max="18" man="1"/>
        <brk id="1227" max="18" man="1"/>
        <brk id="1282" max="14" man="1"/>
        <brk id="1297" max="10" man="1"/>
        <brk id="1333" max="10" man="1"/>
        <brk id="1373" max="10" man="1"/>
        <brk id="1412" max="10" man="1"/>
        <brk id="1450" max="10" man="1"/>
        <brk id="1486" max="10" man="1"/>
        <brk id="1523" max="10" man="1"/>
        <brk id="1561" max="10" man="1"/>
        <brk id="1596" max="10" man="1"/>
        <brk id="1632" max="10" man="1"/>
        <brk id="1672" max="10" man="1"/>
        <brk id="1711" max="10" man="1"/>
        <brk id="1750" max="10" man="1"/>
        <brk id="1790" max="10" man="1"/>
        <brk id="1828" max="10" man="1"/>
        <brk id="1863" max="10" man="1"/>
        <brk id="1893" max="10" man="1"/>
        <brk id="1930" max="10" man="1"/>
        <brk id="1967" max="10" man="1"/>
        <brk id="2002" max="10" man="1"/>
        <brk id="2044" max="10" man="1"/>
        <brk id="2098" max="10" man="1"/>
      </rowBreaks>
      <pageMargins left="0" right="0" top="0.67" bottom="0" header="0" footer="0"/>
      <printOptions horizontalCentered="1"/>
      <pageSetup paperSize="8" scale="36" fitToHeight="0" orientation="landscape" horizontalDpi="4294967293" r:id="rId31"/>
      <autoFilter ref="A7:J398"/>
    </customSheetView>
    <customSheetView guid="{CCF533A2-322B-40E2-88B2-065E6D1D35B4}" scale="50" showPageBreaks="1" outlineSymbols="0" zeroValues="0" fitToPage="1" printArea="1" showAutoFilter="1" hiddenRows="1" view="pageBreakPreview" topLeftCell="A4">
      <pane xSplit="4" ySplit="7" topLeftCell="I11" activePane="bottomRight" state="frozen"/>
      <selection pane="bottomRight" activeCell="I13" sqref="I13"/>
      <rowBreaks count="31" manualBreakCount="31">
        <brk id="23" max="9" man="1"/>
        <brk id="42" max="9" man="1"/>
        <brk id="68" max="9" man="1"/>
        <brk id="184"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47" bottom="0" header="0" footer="0"/>
      <printOptions horizontalCentered="1"/>
      <pageSetup paperSize="8" scale="41" fitToHeight="0" orientation="landscape" r:id="rId32"/>
      <autoFilter ref="A7:J399"/>
    </customSheetView>
    <customSheetView guid="{BEA0FDBA-BB07-4C19-8BBD-5E57EE395C09}" scale="50" showPageBreaks="1" outlineSymbols="0" zeroValues="0" fitToPage="1" printArea="1" showAutoFilter="1" view="pageBreakPreview" topLeftCell="A5">
      <pane xSplit="2" ySplit="4" topLeftCell="J123" activePane="bottomRight" state="frozen"/>
      <selection pane="bottomRight" activeCell="B139" sqref="B139"/>
      <rowBreaks count="33" manualBreakCount="33">
        <brk id="23" max="9" man="1"/>
        <brk id="56" max="9" man="1"/>
        <brk id="103" max="9" man="1"/>
        <brk id="143" max="9" man="1"/>
        <brk id="164" max="9" man="1"/>
        <brk id="184" max="9"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19685039370078741" header="0" footer="0"/>
      <printOptions horizontalCentered="1"/>
      <pageSetup paperSize="8" scale="41" fitToHeight="0" orientation="landscape" r:id="rId33"/>
      <autoFilter ref="A7:J399"/>
    </customSheetView>
  </customSheetViews>
  <mergeCells count="79">
    <mergeCell ref="J193:J198"/>
    <mergeCell ref="J141:J146"/>
    <mergeCell ref="A15:A20"/>
    <mergeCell ref="C21:C23"/>
    <mergeCell ref="J117:J122"/>
    <mergeCell ref="J123:J128"/>
    <mergeCell ref="J99:J104"/>
    <mergeCell ref="J49:J54"/>
    <mergeCell ref="J43:J48"/>
    <mergeCell ref="J55:J60"/>
    <mergeCell ref="J62:J68"/>
    <mergeCell ref="J135:J140"/>
    <mergeCell ref="J93:J98"/>
    <mergeCell ref="J69:J74"/>
    <mergeCell ref="J81:J86"/>
    <mergeCell ref="J87:J92"/>
    <mergeCell ref="J15:J20"/>
    <mergeCell ref="F185:F187"/>
    <mergeCell ref="G185:G187"/>
    <mergeCell ref="H185:H187"/>
    <mergeCell ref="E29:E30"/>
    <mergeCell ref="H21:H23"/>
    <mergeCell ref="F21:F23"/>
    <mergeCell ref="G21:G23"/>
    <mergeCell ref="F29:F30"/>
    <mergeCell ref="J37:J42"/>
    <mergeCell ref="J29:J35"/>
    <mergeCell ref="I21:I23"/>
    <mergeCell ref="G29:G30"/>
    <mergeCell ref="H29:H30"/>
    <mergeCell ref="I29:I30"/>
    <mergeCell ref="J178:J182"/>
    <mergeCell ref="A3:J3"/>
    <mergeCell ref="G6:H6"/>
    <mergeCell ref="A9:A14"/>
    <mergeCell ref="A5:A7"/>
    <mergeCell ref="E6:F6"/>
    <mergeCell ref="D6:D7"/>
    <mergeCell ref="C5:D5"/>
    <mergeCell ref="C6:C7"/>
    <mergeCell ref="B5:B7"/>
    <mergeCell ref="I5:I7"/>
    <mergeCell ref="J5:J7"/>
    <mergeCell ref="E5:H5"/>
    <mergeCell ref="J9:J14"/>
    <mergeCell ref="A185:A187"/>
    <mergeCell ref="C185:C187"/>
    <mergeCell ref="J21:J28"/>
    <mergeCell ref="B21:B23"/>
    <mergeCell ref="D21:D23"/>
    <mergeCell ref="D147:D148"/>
    <mergeCell ref="A147:A153"/>
    <mergeCell ref="F147:F148"/>
    <mergeCell ref="G147:G148"/>
    <mergeCell ref="E21:E23"/>
    <mergeCell ref="A21:A22"/>
    <mergeCell ref="B29:B30"/>
    <mergeCell ref="A29:A30"/>
    <mergeCell ref="C29:C30"/>
    <mergeCell ref="D29:D30"/>
    <mergeCell ref="B147:B148"/>
    <mergeCell ref="J185:J192"/>
    <mergeCell ref="J168:J173"/>
    <mergeCell ref="J147:J153"/>
    <mergeCell ref="I147:I148"/>
    <mergeCell ref="J161:J166"/>
    <mergeCell ref="J155:J160"/>
    <mergeCell ref="B185:B187"/>
    <mergeCell ref="I185:I187"/>
    <mergeCell ref="D185:D187"/>
    <mergeCell ref="E185:E187"/>
    <mergeCell ref="I62:I63"/>
    <mergeCell ref="B62:B63"/>
    <mergeCell ref="C62:C63"/>
    <mergeCell ref="D62:D63"/>
    <mergeCell ref="G62:G63"/>
    <mergeCell ref="H62:H63"/>
    <mergeCell ref="C147:C148"/>
    <mergeCell ref="H147:H148"/>
  </mergeCells>
  <phoneticPr fontId="4" type="noConversion"/>
  <printOptions horizontalCentered="1"/>
  <pageMargins left="0" right="0" top="0.9055118110236221" bottom="0" header="0" footer="0"/>
  <pageSetup paperSize="8" scale="41" fitToHeight="0" orientation="landscape" r:id="rId34"/>
  <rowBreaks count="28" manualBreakCount="28">
    <brk id="19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01.04.2019</vt:lpstr>
      <vt:lpstr>'на 01.04.2019'!Заголовки_для_печати</vt:lpstr>
      <vt:lpstr>'на 01.04.2019'!Область_печати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2019-04-09T09:09:25Z</cp:lastPrinted>
  <dcterms:created xsi:type="dcterms:W3CDTF">2011-12-13T05:34:09Z</dcterms:created>
  <dcterms:modified xsi:type="dcterms:W3CDTF">2019-04-15T12:13:09Z</dcterms:modified>
</cp:coreProperties>
</file>