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30.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17.xml" ContentType="application/vnd.openxmlformats-officedocument.spreadsheetml.revisionLog+xml"/>
  <Override PartName="/xl/revisions/revisionLog26.xml" ContentType="application/vnd.openxmlformats-officedocument.spreadsheetml.revisionLog+xml"/>
  <Override PartName="/xl/revisions/revisionLog21.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63.xml" ContentType="application/vnd.openxmlformats-officedocument.spreadsheetml.revisionLog+xml"/>
  <Override PartName="/xl/revisions/revisionLog68.xml" ContentType="application/vnd.openxmlformats-officedocument.spreadsheetml.revisionLog+xml"/>
  <Override PartName="/xl/revisions/revisionLog84.xml" ContentType="application/vnd.openxmlformats-officedocument.spreadsheetml.revisionLog+xml"/>
  <Override PartName="/xl/revisions/revisionLog89.xml" ContentType="application/vnd.openxmlformats-officedocument.spreadsheetml.revisionLog+xml"/>
  <Override PartName="/xl/revisions/revisionLog112.xml" ContentType="application/vnd.openxmlformats-officedocument.spreadsheetml.revisionLog+xml"/>
  <Override PartName="/xl/revisions/revisionLog16.xml" ContentType="application/vnd.openxmlformats-officedocument.spreadsheetml.revisionLog+xml"/>
  <Override PartName="/xl/revisions/revisionLog107.xml" ContentType="application/vnd.openxmlformats-officedocument.spreadsheetml.revisionLog+xml"/>
  <Override PartName="/xl/revisions/revisionLog11.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53.xml" ContentType="application/vnd.openxmlformats-officedocument.spreadsheetml.revisionLog+xml"/>
  <Override PartName="/xl/revisions/revisionLog58.xml" ContentType="application/vnd.openxmlformats-officedocument.spreadsheetml.revisionLog+xml"/>
  <Override PartName="/xl/revisions/revisionLog74.xml" ContentType="application/vnd.openxmlformats-officedocument.spreadsheetml.revisionLog+xml"/>
  <Override PartName="/xl/revisions/revisionLog79.xml" ContentType="application/vnd.openxmlformats-officedocument.spreadsheetml.revisionLog+xml"/>
  <Override PartName="/xl/revisions/revisionLog102.xml" ContentType="application/vnd.openxmlformats-officedocument.spreadsheetml.revisionLog+xml"/>
  <Override PartName="/xl/revisions/revisionLog123.xml" ContentType="application/vnd.openxmlformats-officedocument.spreadsheetml.revisionLog+xml"/>
  <Override PartName="/xl/revisions/revisionLog128.xml" ContentType="application/vnd.openxmlformats-officedocument.spreadsheetml.revisionLog+xml"/>
  <Override PartName="/xl/revisions/revisionLog5.xml" ContentType="application/vnd.openxmlformats-officedocument.spreadsheetml.revisionLog+xml"/>
  <Override PartName="/xl/revisions/revisionLog90.xml" ContentType="application/vnd.openxmlformats-officedocument.spreadsheetml.revisionLog+xml"/>
  <Override PartName="/xl/revisions/revisionLog95.xml" ContentType="application/vnd.openxmlformats-officedocument.spreadsheetml.revisionLog+xml"/>
  <Override PartName="/xl/revisions/revisionLog19.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64.xml" ContentType="application/vnd.openxmlformats-officedocument.spreadsheetml.revisionLog+xml"/>
  <Override PartName="/xl/revisions/revisionLog69.xml" ContentType="application/vnd.openxmlformats-officedocument.spreadsheetml.revisionLog+xml"/>
  <Override PartName="/xl/revisions/revisionLog113.xml" ContentType="application/vnd.openxmlformats-officedocument.spreadsheetml.revisionLog+xml"/>
  <Override PartName="/xl/revisions/revisionLog118.xml" ContentType="application/vnd.openxmlformats-officedocument.spreadsheetml.revisionLog+xml"/>
  <Override PartName="/xl/revisions/revisionLog14.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56.xml" ContentType="application/vnd.openxmlformats-officedocument.spreadsheetml.revisionLog+xml"/>
  <Override PartName="/xl/revisions/revisionLog77.xml" ContentType="application/vnd.openxmlformats-officedocument.spreadsheetml.revisionLog+xml"/>
  <Override PartName="/xl/revisions/revisionLog100.xml" ContentType="application/vnd.openxmlformats-officedocument.spreadsheetml.revisionLog+xml"/>
  <Override PartName="/xl/revisions/revisionLog105.xml" ContentType="application/vnd.openxmlformats-officedocument.spreadsheetml.revisionLog+xml"/>
  <Override PartName="/xl/revisions/revisionLog126.xml" ContentType="application/vnd.openxmlformats-officedocument.spreadsheetml.revisionLog+xml"/>
  <Override PartName="/xl/revisions/revisionLog80.xml" ContentType="application/vnd.openxmlformats-officedocument.spreadsheetml.revisionLog+xml"/>
  <Override PartName="/xl/revisions/revisionLog85.xml" ContentType="application/vnd.openxmlformats-officedocument.spreadsheetml.revisionLog+xml"/>
  <Override PartName="/xl/revisions/revisionLog8.xml" ContentType="application/vnd.openxmlformats-officedocument.spreadsheetml.revisionLog+xml"/>
  <Override PartName="/xl/revisions/revisionLog51.xml" ContentType="application/vnd.openxmlformats-officedocument.spreadsheetml.revisionLog+xml"/>
  <Override PartName="/xl/revisions/revisionLog72.xml" ContentType="application/vnd.openxmlformats-officedocument.spreadsheetml.revisionLog+xml"/>
  <Override PartName="/xl/revisions/revisionLog93.xml" ContentType="application/vnd.openxmlformats-officedocument.spreadsheetml.revisionLog+xml"/>
  <Override PartName="/xl/revisions/revisionLog98.xml" ContentType="application/vnd.openxmlformats-officedocument.spreadsheetml.revisionLog+xml"/>
  <Override PartName="/xl/revisions/revisionLog121.xml" ContentType="application/vnd.openxmlformats-officedocument.spreadsheetml.revisionLog+xml"/>
  <Override PartName="/xl/revisions/revisionLog3.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59.xml" ContentType="application/vnd.openxmlformats-officedocument.spreadsheetml.revisionLog+xml"/>
  <Override PartName="/xl/revisions/revisionLog103.xml" ContentType="application/vnd.openxmlformats-officedocument.spreadsheetml.revisionLog+xml"/>
  <Override PartName="/xl/revisions/revisionLog108.xml" ContentType="application/vnd.openxmlformats-officedocument.spreadsheetml.revisionLog+xml"/>
  <Override PartName="/xl/revisions/revisionLog124.xml" ContentType="application/vnd.openxmlformats-officedocument.spreadsheetml.revisionLog+xml"/>
  <Override PartName="/xl/revisions/revisionLog129.xml" ContentType="application/vnd.openxmlformats-officedocument.spreadsheetml.revisionLog+xml"/>
  <Override PartName="/xl/revisions/revisionLog25.xml" ContentType="application/vnd.openxmlformats-officedocument.spreadsheetml.revisionLog+xml"/>
  <Override PartName="/xl/revisions/revisionLog46.xml" ContentType="application/vnd.openxmlformats-officedocument.spreadsheetml.revisionLog+xml"/>
  <Override PartName="/xl/revisions/revisionLog67.xml" ContentType="application/vnd.openxmlformats-officedocument.spreadsheetml.revisionLog+xml"/>
  <Override PartName="/xl/revisions/revisionLog116.xml" ContentType="application/vnd.openxmlformats-officedocument.spreadsheetml.revisionLog+xml"/>
  <Override PartName="/xl/revisions/revisionLog54.xml" ContentType="application/vnd.openxmlformats-officedocument.spreadsheetml.revisionLog+xml"/>
  <Override PartName="/xl/revisions/revisionLog70.xml" ContentType="application/vnd.openxmlformats-officedocument.spreadsheetml.revisionLog+xml"/>
  <Override PartName="/xl/revisions/revisionLog75.xml" ContentType="application/vnd.openxmlformats-officedocument.spreadsheetml.revisionLog+xml"/>
  <Override PartName="/xl/revisions/revisionLog91.xml" ContentType="application/vnd.openxmlformats-officedocument.spreadsheetml.revisionLog+xml"/>
  <Override PartName="/xl/revisions/revisionLog96.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62.xml" ContentType="application/vnd.openxmlformats-officedocument.spreadsheetml.revisionLog+xml"/>
  <Override PartName="/xl/revisions/revisionLog83.xml" ContentType="application/vnd.openxmlformats-officedocument.spreadsheetml.revisionLog+xml"/>
  <Override PartName="/xl/revisions/revisionLog88.xml" ContentType="application/vnd.openxmlformats-officedocument.spreadsheetml.revisionLog+xml"/>
  <Override PartName="/xl/revisions/revisionLog111.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49.xml" ContentType="application/vnd.openxmlformats-officedocument.spreadsheetml.revisionLog+xml"/>
  <Override PartName="/xl/revisions/revisionLog114.xml" ContentType="application/vnd.openxmlformats-officedocument.spreadsheetml.revisionLog+xml"/>
  <Override PartName="/xl/revisions/revisionLog119.xml" ContentType="application/vnd.openxmlformats-officedocument.spreadsheetml.revisionLog+xml"/>
  <Override PartName="/xl/revisions/revisionLog15.xml" ContentType="application/vnd.openxmlformats-officedocument.spreadsheetml.revisionLog+xml"/>
  <Override PartName="/xl/revisions/revisionLog36.xml" ContentType="application/vnd.openxmlformats-officedocument.spreadsheetml.revisionLog+xml"/>
  <Override PartName="/xl/revisions/revisionLog57.xml" ContentType="application/vnd.openxmlformats-officedocument.spreadsheetml.revisionLog+xml"/>
  <Override PartName="/xl/revisions/revisionLog106.xml" ContentType="application/vnd.openxmlformats-officedocument.spreadsheetml.revisionLog+xml"/>
  <Override PartName="/xl/revisions/revisionLog127.xml" ContentType="application/vnd.openxmlformats-officedocument.spreadsheetml.revisionLog+xml"/>
  <Override PartName="/xl/revisions/revisionLog44.xml" ContentType="application/vnd.openxmlformats-officedocument.spreadsheetml.revisionLog+xml"/>
  <Override PartName="/xl/revisions/revisionLog60.xml" ContentType="application/vnd.openxmlformats-officedocument.spreadsheetml.revisionLog+xml"/>
  <Override PartName="/xl/revisions/revisionLog65.xml" ContentType="application/vnd.openxmlformats-officedocument.spreadsheetml.revisionLog+xml"/>
  <Override PartName="/xl/revisions/revisionLog81.xml" ContentType="application/vnd.openxmlformats-officedocument.spreadsheetml.revisionLog+xml"/>
  <Override PartName="/xl/revisions/revisionLog86.xml" ContentType="application/vnd.openxmlformats-officedocument.spreadsheetml.revisionLog+xml"/>
  <Override PartName="/xl/revisions/revisionLog10.xml" ContentType="application/vnd.openxmlformats-officedocument.spreadsheetml.revisionLog+xml"/>
  <Override PartName="/xl/revisions/revisionLog31.xml" ContentType="application/vnd.openxmlformats-officedocument.spreadsheetml.revisionLog+xml"/>
  <Override PartName="/xl/revisions/revisionLog52.xml" ContentType="application/vnd.openxmlformats-officedocument.spreadsheetml.revisionLog+xml"/>
  <Override PartName="/xl/revisions/revisionLog73.xml" ContentType="application/vnd.openxmlformats-officedocument.spreadsheetml.revisionLog+xml"/>
  <Override PartName="/xl/revisions/revisionLog78.xml" ContentType="application/vnd.openxmlformats-officedocument.spreadsheetml.revisionLog+xml"/>
  <Override PartName="/xl/revisions/revisionLog94.xml" ContentType="application/vnd.openxmlformats-officedocument.spreadsheetml.revisionLog+xml"/>
  <Override PartName="/xl/revisions/revisionLog99.xml" ContentType="application/vnd.openxmlformats-officedocument.spreadsheetml.revisionLog+xml"/>
  <Override PartName="/xl/revisions/revisionLog101.xml" ContentType="application/vnd.openxmlformats-officedocument.spreadsheetml.revisionLog+xml"/>
  <Override PartName="/xl/revisions/revisionLog122.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9.xml" ContentType="application/vnd.openxmlformats-officedocument.spreadsheetml.revisionLog+xml"/>
  <Override PartName="/xl/revisions/revisionLog109.xml" ContentType="application/vnd.openxmlformats-officedocument.spreadsheetml.revisionLog+xml"/>
  <Override PartName="/xl/revisions/revisionLog34.xml" ContentType="application/vnd.openxmlformats-officedocument.spreadsheetml.revisionLog+xml"/>
  <Override PartName="/xl/revisions/revisionLog50.xml" ContentType="application/vnd.openxmlformats-officedocument.spreadsheetml.revisionLog+xml"/>
  <Override PartName="/xl/revisions/revisionLog55.xml" ContentType="application/vnd.openxmlformats-officedocument.spreadsheetml.revisionLog+xml"/>
  <Override PartName="/xl/revisions/revisionLog76.xml" ContentType="application/vnd.openxmlformats-officedocument.spreadsheetml.revisionLog+xml"/>
  <Override PartName="/xl/revisions/revisionLog97.xml" ContentType="application/vnd.openxmlformats-officedocument.spreadsheetml.revisionLog+xml"/>
  <Override PartName="/xl/revisions/revisionLog104.xml" ContentType="application/vnd.openxmlformats-officedocument.spreadsheetml.revisionLog+xml"/>
  <Override PartName="/xl/revisions/revisionLog120.xml" ContentType="application/vnd.openxmlformats-officedocument.spreadsheetml.revisionLog+xml"/>
  <Override PartName="/xl/revisions/revisionLog125.xml" ContentType="application/vnd.openxmlformats-officedocument.spreadsheetml.revisionLog+xml"/>
  <Override PartName="/xl/revisions/revisionLog7.xml" ContentType="application/vnd.openxmlformats-officedocument.spreadsheetml.revisionLog+xml"/>
  <Override PartName="/xl/revisions/revisionLog71.xml" ContentType="application/vnd.openxmlformats-officedocument.spreadsheetml.revisionLog+xml"/>
  <Override PartName="/xl/revisions/revisionLog92.xml" ContentType="application/vnd.openxmlformats-officedocument.spreadsheetml.revisionLog+xml"/>
  <Override PartName="/xl/revisions/revisionLog2.xml" ContentType="application/vnd.openxmlformats-officedocument.spreadsheetml.revisionLog+xml"/>
  <Override PartName="/xl/revisions/revisionLog29.xml" ContentType="application/vnd.openxmlformats-officedocument.spreadsheetml.revisionLog+xml"/>
  <Override PartName="/xl/revisions/revisionLog24.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66.xml" ContentType="application/vnd.openxmlformats-officedocument.spreadsheetml.revisionLog+xml"/>
  <Override PartName="/xl/revisions/revisionLog87.xml" ContentType="application/vnd.openxmlformats-officedocument.spreadsheetml.revisionLog+xml"/>
  <Override PartName="/xl/revisions/revisionLog110.xml" ContentType="application/vnd.openxmlformats-officedocument.spreadsheetml.revisionLog+xml"/>
  <Override PartName="/xl/revisions/revisionLog115.xml" ContentType="application/vnd.openxmlformats-officedocument.spreadsheetml.revisionLog+xml"/>
  <Override PartName="/xl/revisions/revisionLog61.xml" ContentType="application/vnd.openxmlformats-officedocument.spreadsheetml.revisionLog+xml"/>
  <Override PartName="/xl/revisions/revisionLog8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2000" tabRatio="522"/>
  </bookViews>
  <sheets>
    <sheet name="на 31.03.2022" sheetId="1" r:id="rId1"/>
    <sheet name="Лист1" sheetId="2" r:id="rId2"/>
  </sheets>
  <definedNames>
    <definedName name="_xlnm._FilterDatabase" localSheetId="0" hidden="1">'на 31.03.2022'!$A$6:$K$369</definedName>
    <definedName name="Z_0005951B_56A8_4F75_9731_3C8A24CD1AB5_.wvu.FilterData" localSheetId="0" hidden="1">'на 31.03.2022'!$A$6:$K$369</definedName>
    <definedName name="Z_0084E16F_DDA9_4699_9D5A_C5F7B89E6378_.wvu.FilterData" localSheetId="0" hidden="1">'на 31.03.2022'!$A$6:$K$369</definedName>
    <definedName name="Z_00EBC834_CC04_4600_ADF0_5EC4AEDA5595_.wvu.FilterData" localSheetId="0" hidden="1">'на 31.03.2022'!$A$6:$K$369</definedName>
    <definedName name="Z_01613E68_6B78_4CC0_9C3D_60683185C182_.wvu.FilterData" localSheetId="0" hidden="1">'на 31.03.2022'!$A$6:$K$369</definedName>
    <definedName name="Z_01D4DC8C_5FD8_4E22_9898_A6D2EE840F42_.wvu.FilterData" localSheetId="0" hidden="1">'на 31.03.2022'!$A$6:$K$369</definedName>
    <definedName name="Z_02102EEE_2287_4468_A4A7_52D50729EDDD_.wvu.FilterData" localSheetId="0" hidden="1">'на 31.03.2022'!$A$6:$K$369</definedName>
    <definedName name="Z_0217F586_7BE2_4803_B88F_1646729DF76E_.wvu.FilterData" localSheetId="0" hidden="1">'на 31.03.2022'!$A$6:$K$369</definedName>
    <definedName name="Z_021A415B_1955_40BC_AFAE_4CA0EAA943C8_.wvu.FilterData" localSheetId="0" hidden="1">'на 31.03.2022'!$A$6:$K$369</definedName>
    <definedName name="Z_021AD043_A592_41CC_8D70_4A5E3DED823A_.wvu.FilterData" localSheetId="0" hidden="1">'на 31.03.2022'!$A$6:$K$369</definedName>
    <definedName name="Z_02CA0CE5_3727_4238_BAB8_2EB1D6D88032_.wvu.FilterData" localSheetId="0" hidden="1">'на 31.03.2022'!$A$6:$K$369</definedName>
    <definedName name="Z_02D2F435_66DA_468E_987B_F2AECDDD4E3B_.wvu.FilterData" localSheetId="0" hidden="1">'на 31.03.2022'!$A$6:$K$369</definedName>
    <definedName name="Z_032DDD1D_7C32_4E80_928D_C908C764BB01_.wvu.Cols" localSheetId="0" hidden="1">'на 31.03.2022'!$L:$M</definedName>
    <definedName name="Z_032DDD1D_7C32_4E80_928D_C908C764BB01_.wvu.FilterData" localSheetId="0" hidden="1">'на 31.03.2022'!$A$6:$K$369</definedName>
    <definedName name="Z_032DDD1D_7C32_4E80_928D_C908C764BB01_.wvu.PrintArea" localSheetId="0" hidden="1">'на 31.03.2022'!$A$1:$K$166</definedName>
    <definedName name="Z_032DDD1D_7C32_4E80_928D_C908C764BB01_.wvu.PrintTitles" localSheetId="0" hidden="1">'на 31.03.2022'!$4:$7</definedName>
    <definedName name="Z_032DDD1D_7C32_4E80_928D_C908C764BB01_.wvu.Rows" localSheetId="0" hidden="1">'на 31.03.2022'!$155:$155</definedName>
    <definedName name="Z_036F0B1A_A4C3_4ACE_90F0_C92FA4824CCC_.wvu.FilterData" localSheetId="0" hidden="1">'на 31.03.2022'!$A$6:$K$369</definedName>
    <definedName name="Z_03CE4E6D_AA11_4BB9_B07A_EF26A768B26B_.wvu.FilterData" localSheetId="0" hidden="1">'на 31.03.2022'!$A$6:$K$369</definedName>
    <definedName name="Z_040F7A53_882C_426B_A971_3BA4E7F819F6_.wvu.FilterData" localSheetId="0" hidden="1">'на 31.03.2022'!$A$6:$H$121</definedName>
    <definedName name="Z_041557F5_3257_416A_8401_99DEC5D0D1B5_.wvu.FilterData" localSheetId="0" hidden="1">'на 31.03.2022'!$A$6:$K$369</definedName>
    <definedName name="Z_049683C7_96B1_4669_9E7D_B122832354BD_.wvu.FilterData" localSheetId="0" hidden="1">'на 31.03.2022'!$A$6:$K$369</definedName>
    <definedName name="Z_04A44F1D_59BA_46AD_AB8B_867650078049_.wvu.FilterData" localSheetId="0" hidden="1">'на 31.03.2022'!$A$6:$K$369</definedName>
    <definedName name="Z_04FC9684_94C8_402A_A954_8718D8E46D16_.wvu.FilterData" localSheetId="0" hidden="1">'на 31.03.2022'!$A$6:$K$369</definedName>
    <definedName name="Z_05132324_2347_4886_ACC0_B2417CD7A8E0_.wvu.FilterData" localSheetId="0" hidden="1">'на 31.03.2022'!$A$6:$K$369</definedName>
    <definedName name="Z_056CFCF2_1D67_47C0_BE8C_D1F7ABB1120B_.wvu.FilterData" localSheetId="0" hidden="1">'на 31.03.2022'!$A$6:$K$369</definedName>
    <definedName name="Z_05716ABD_418C_4DA4_AC8A_C2D9BFCD057A_.wvu.FilterData" localSheetId="0" hidden="1">'на 31.03.2022'!$A$6:$K$369</definedName>
    <definedName name="Z_05917B93_2768_415F_AFD9_F6B5D0EF275E_.wvu.FilterData" localSheetId="0" hidden="1">'на 31.03.2022'!$A$6:$K$369</definedName>
    <definedName name="Z_05A453BF_F037_4451_82BE_9DA37719BFA5_.wvu.FilterData" localSheetId="0" hidden="1">'на 31.03.2022'!$A$6:$K$369</definedName>
    <definedName name="Z_05C1E2BB_B583_44DD_A8AC_FBF87A053735_.wvu.FilterData" localSheetId="0" hidden="1">'на 31.03.2022'!$A$6:$H$121</definedName>
    <definedName name="Z_05C9DD0B_EBEE_40E7_A642_8B2CDCC810BA_.wvu.FilterData" localSheetId="0" hidden="1">'на 31.03.2022'!$A$6:$H$121</definedName>
    <definedName name="Z_06134871_716F_4992_860F_36C7E07B4EF7_.wvu.FilterData" localSheetId="0" hidden="1">'на 31.03.2022'!$A$6:$K$369</definedName>
    <definedName name="Z_0623BA59_06E0_47C4_A9E0_EFF8949456C2_.wvu.FilterData" localSheetId="0" hidden="1">'на 31.03.2022'!$A$6:$H$121</definedName>
    <definedName name="Z_0644E522_2545_474C_824A_2ED6C2798897_.wvu.FilterData" localSheetId="0" hidden="1">'на 31.03.2022'!$A$6:$K$369</definedName>
    <definedName name="Z_064B2F74_59A6_435C_9504_ED84D272F576_.wvu.FilterData" localSheetId="0" hidden="1">'на 31.03.2022'!$A$6:$K$369</definedName>
    <definedName name="Z_064B5A1E_A42B_4485_93B8_B6DA090B161C_.wvu.FilterData" localSheetId="0" hidden="1">'на 31.03.2022'!$A$6:$K$369</definedName>
    <definedName name="Z_068F4DFA_CDD6_4272_99ED_988D34FA7BC4_.wvu.FilterData" localSheetId="0" hidden="1">'на 31.03.2022'!$A$6:$K$369</definedName>
    <definedName name="Z_06CAE47A_6EDD_4FE2_8E3A_333266247E42_.wvu.FilterData" localSheetId="0" hidden="1">'на 31.03.2022'!$A$6:$K$369</definedName>
    <definedName name="Z_06E8A760_77DE_44B7_B51E_7A5411604938_.wvu.FilterData" localSheetId="0" hidden="1">'на 31.03.2022'!$A$6:$K$369</definedName>
    <definedName name="Z_06ECB70F_782C_4925_AAED_43BDE49D6216_.wvu.FilterData" localSheetId="0" hidden="1">'на 31.03.2022'!$A$6:$K$369</definedName>
    <definedName name="Z_071188D9_4773_41E2_8227_482316F94E22_.wvu.FilterData" localSheetId="0" hidden="1">'на 31.03.2022'!$A$6:$K$369</definedName>
    <definedName name="Z_075B2438_128B_4EA2_B711_AEE30618C30D_.wvu.FilterData" localSheetId="0" hidden="1">'на 31.03.2022'!$A$6:$K$369</definedName>
    <definedName name="Z_076157D9_97A7_4D47_8780_D3B408E54324_.wvu.FilterData" localSheetId="0" hidden="1">'на 31.03.2022'!$A$6:$K$369</definedName>
    <definedName name="Z_079216EF_F396_45DE_93AA_DF26C49F532F_.wvu.FilterData" localSheetId="0" hidden="1">'на 31.03.2022'!$A$6:$H$121</definedName>
    <definedName name="Z_0796BB39_B763_4CFE_9C89_197614BDD8D2_.wvu.FilterData" localSheetId="0" hidden="1">'на 31.03.2022'!$A$6:$K$369</definedName>
    <definedName name="Z_07A4B19E_A8E0_4DE7_95D7_C84B888D3FDE_.wvu.FilterData" localSheetId="0" hidden="1">'на 31.03.2022'!$A$6:$K$369</definedName>
    <definedName name="Z_07F35A7A_3C2A_4ACB_A4AC_24896357050C_.wvu.FilterData" localSheetId="0" hidden="1">'на 31.03.2022'!$A$6:$K$369</definedName>
    <definedName name="Z_081D092E_BCFD_434D_99DD_F262EBF81A7D_.wvu.FilterData" localSheetId="0" hidden="1">'на 31.03.2022'!$A$6:$H$121</definedName>
    <definedName name="Z_081D1E71_FAB1_490F_8347_4363E467A6B8_.wvu.FilterData" localSheetId="0" hidden="1">'на 31.03.2022'!$A$6:$K$369</definedName>
    <definedName name="Z_087A5F39_BB99_44E2_988C_BE702BB1218A_.wvu.FilterData" localSheetId="0" hidden="1">'на 31.03.2022'!$A$6:$K$369</definedName>
    <definedName name="Z_087D3E4D_09AE_4948_835E_F42AAF45EC81_.wvu.FilterData" localSheetId="0" hidden="1">'на 31.03.2022'!$A$6:$K$369</definedName>
    <definedName name="Z_090A7C2D_CAE4_4C3E_951C_E39FB2B20255_.wvu.FilterData" localSheetId="0" hidden="1">'на 31.03.2022'!$A$6:$K$369</definedName>
    <definedName name="Z_090B52D0_64AD_49BA_9659_1C2B71248471_.wvu.FilterData" localSheetId="0" hidden="1">'на 31.03.2022'!$A$6:$K$369</definedName>
    <definedName name="Z_091FE98F_2A3F_496F_927E_914C3E410046_.wvu.FilterData" localSheetId="0" hidden="1">'на 31.03.2022'!$A$6:$K$369</definedName>
    <definedName name="Z_094B4134_1EAA_4AE3_8904_2CA55A37A0CD_.wvu.FilterData" localSheetId="0" hidden="1">'на 31.03.2022'!$A$6:$K$369</definedName>
    <definedName name="Z_0956497A_026E_4ED8_A2B8_BEBAC1B93CEA_.wvu.FilterData" localSheetId="0" hidden="1">'на 31.03.2022'!$A$6:$K$369</definedName>
    <definedName name="Z_09665491_2447_4ACE_847B_4452B60F2DF2_.wvu.FilterData" localSheetId="0" hidden="1">'на 31.03.2022'!$A$6:$K$369</definedName>
    <definedName name="Z_09EDEF91_2CA5_4F56_B67B_9D290C461670_.wvu.FilterData" localSheetId="0" hidden="1">'на 31.03.2022'!$A$6:$H$121</definedName>
    <definedName name="Z_09F9F792_37D5_476B_BEEE_67E9106F48F0_.wvu.FilterData" localSheetId="0" hidden="1">'на 31.03.2022'!$A$6:$K$369</definedName>
    <definedName name="Z_0A10B2C2_8811_4514_A02D_EDC7436B6D07_.wvu.FilterData" localSheetId="0" hidden="1">'на 31.03.2022'!$A$6:$K$369</definedName>
    <definedName name="Z_0AA70BDA_573F_4BEC_A548_CA5C4475BFE7_.wvu.FilterData" localSheetId="0" hidden="1">'на 31.03.2022'!$A$6:$K$369</definedName>
    <definedName name="Z_0AC3FA68_E0C8_4657_AD81_AF6345EA501C_.wvu.FilterData" localSheetId="0" hidden="1">'на 31.03.2022'!$A$6:$H$121</definedName>
    <definedName name="Z_0AEF6EAE_E674_439C_ACB4_993FFB7F3E0A_.wvu.FilterData" localSheetId="0" hidden="1">'на 31.03.2022'!$A$6:$K$369</definedName>
    <definedName name="Z_0B579593_C56D_4394_91C1_F024BBE56EB1_.wvu.FilterData" localSheetId="0" hidden="1">'на 31.03.2022'!$A$6:$H$121</definedName>
    <definedName name="Z_0B938491_213D_4D28_A387_A6AFD28F0D9C_.wvu.FilterData" localSheetId="0" hidden="1">'на 31.03.2022'!$A$6:$K$369</definedName>
    <definedName name="Z_0BC4F378_D6F5_4B5F_9DB6_20E9B46F136D_.wvu.FilterData" localSheetId="0" hidden="1">'на 31.03.2022'!$A$6:$K$369</definedName>
    <definedName name="Z_0BC55D76_817D_4871_ADFD_780685E85798_.wvu.FilterData" localSheetId="0" hidden="1">'на 31.03.2022'!$A$6:$K$369</definedName>
    <definedName name="Z_0C6B39CB_8BE2_4437_B7EF_2B863FB64A7A_.wvu.FilterData" localSheetId="0" hidden="1">'на 31.03.2022'!$A$6:$H$121</definedName>
    <definedName name="Z_0C80C604_218C_428E_8C68_64D1AFDB22E0_.wvu.FilterData" localSheetId="0" hidden="1">'на 31.03.2022'!$A$6:$K$369</definedName>
    <definedName name="Z_0C81132D_0EFB_424B_A2C0_D694846C9416_.wvu.FilterData" localSheetId="0" hidden="1">'на 31.03.2022'!$A$6:$K$369</definedName>
    <definedName name="Z_0C8C20D3_1DCE_4FE1_95B1_F35D8D398254_.wvu.FilterData" localSheetId="0" hidden="1">'на 31.03.2022'!$A$6:$H$121</definedName>
    <definedName name="Z_0CC48B05_D738_4589_9F69_B44D9887E2C7_.wvu.FilterData" localSheetId="0" hidden="1">'на 31.03.2022'!$A$6:$K$369</definedName>
    <definedName name="Z_0CC9441C_88E9_46D0_951D_A49C84EDA8CE_.wvu.FilterData" localSheetId="0" hidden="1">'на 31.03.2022'!$A$6:$K$369</definedName>
    <definedName name="Z_0CCCFAED_79CE_4449_BC23_D60C794B65C2_.wvu.FilterData" localSheetId="0" hidden="1">'на 31.03.2022'!$A$6:$K$369</definedName>
    <definedName name="Z_0CCCFAED_79CE_4449_BC23_D60C794B65C2_.wvu.PrintArea" localSheetId="0" hidden="1">'на 31.03.2022'!$A$1:$K$166</definedName>
    <definedName name="Z_0CCCFAED_79CE_4449_BC23_D60C794B65C2_.wvu.PrintTitles" localSheetId="0" hidden="1">'на 31.03.2022'!$4:$7</definedName>
    <definedName name="Z_0CF3E93E_60F6_45C8_AD33_C2CE08831546_.wvu.FilterData" localSheetId="0" hidden="1">'на 31.03.2022'!$A$6:$H$121</definedName>
    <definedName name="Z_0D69C398_7947_4D78_B1FE_A2A25AB79E10_.wvu.FilterData" localSheetId="0" hidden="1">'на 31.03.2022'!$A$6:$K$369</definedName>
    <definedName name="Z_0D7F5190_D20E_42FD_AD77_53CB309C7272_.wvu.FilterData" localSheetId="0" hidden="1">'на 31.03.2022'!$A$6:$H$121</definedName>
    <definedName name="Z_0DBB7EB7_A885_4D4A_A4F3_1AB3A0FE5EB1_.wvu.FilterData" localSheetId="0" hidden="1">'на 31.03.2022'!$A$6:$K$369</definedName>
    <definedName name="Z_0E1EE7C4_535F_48D8_9D3B_6BBF2B693A19_.wvu.FilterData" localSheetId="0" hidden="1">'на 31.03.2022'!$A$6:$K$369</definedName>
    <definedName name="Z_0E67843B_6B59_48DA_8F29_8BAD133298E1_.wvu.FilterData" localSheetId="0" hidden="1">'на 31.03.2022'!$A$6:$K$369</definedName>
    <definedName name="Z_0E6786D8_AC3A_48D5_9AD7_4E7485DB6D9C_.wvu.FilterData" localSheetId="0" hidden="1">'на 31.03.2022'!$A$6:$H$121</definedName>
    <definedName name="Z_0E6CC89F_3B93_4F1D_B2EC_717A1F1053E5_.wvu.FilterData" localSheetId="0" hidden="1">'на 31.03.2022'!$A$6:$K$369</definedName>
    <definedName name="Z_0EBA5D20_532C_4466_B173_EB77531A7F20_.wvu.FilterData" localSheetId="0" hidden="1">'на 31.03.2022'!$A$6:$K$369</definedName>
    <definedName name="Z_0EBE1707_975C_4649_91D3_2E9B46A60B44_.wvu.FilterData" localSheetId="0" hidden="1">'на 31.03.2022'!$A$6:$K$369</definedName>
    <definedName name="Z_0F28A21C_8BE4_46B7_AF17_DEFAA31BFC8A_.wvu.FilterData" localSheetId="0" hidden="1">'на 31.03.2022'!$A$6:$K$369</definedName>
    <definedName name="Z_101FC8DD_6A10_4029_AD34_21DB4CDC5FDB_.wvu.FilterData" localSheetId="0" hidden="1">'на 31.03.2022'!$A$6:$K$369</definedName>
    <definedName name="Z_10372EC3_3966_4BDA_9F48_B7D63EE0E174_.wvu.FilterData" localSheetId="0" hidden="1">'на 31.03.2022'!$A$6:$K$369</definedName>
    <definedName name="Z_105D23B5_3830_4B2C_A4D4_FBFBD3BEFB9C_.wvu.FilterData" localSheetId="0" hidden="1">'на 31.03.2022'!$A$6:$H$121</definedName>
    <definedName name="Z_10BB35C8_B108_4263_B85A_266021A6A7DD_.wvu.FilterData" localSheetId="0" hidden="1">'на 31.03.2022'!$A$6:$K$369</definedName>
    <definedName name="Z_110D7079_48E3_40C4_813B_26CCA4E794BF_.wvu.FilterData" localSheetId="0" hidden="1">'на 31.03.2022'!$A$6:$K$369</definedName>
    <definedName name="Z_113A0779_204C_451B_8401_73E507046130_.wvu.FilterData" localSheetId="0" hidden="1">'на 31.03.2022'!$A$6:$K$369</definedName>
    <definedName name="Z_119EECA6_2DA1_40F6_BD98_65D18CFC0359_.wvu.FilterData" localSheetId="0" hidden="1">'на 31.03.2022'!$A$6:$K$369</definedName>
    <definedName name="Z_11B0FA8E_E0BF_44A4_A141_D0892BF4BA78_.wvu.FilterData" localSheetId="0" hidden="1">'на 31.03.2022'!$A$6:$K$369</definedName>
    <definedName name="Z_11DB2F46_E41B_4E33_8BC5_70370AE2E289_.wvu.FilterData" localSheetId="0" hidden="1">'на 31.03.2022'!$A$6:$K$369</definedName>
    <definedName name="Z_11EBBD1F_0821_4763_A781_80F95B559C64_.wvu.FilterData" localSheetId="0" hidden="1">'на 31.03.2022'!$A$6:$K$369</definedName>
    <definedName name="Z_12397037_6208_4B36_BC95_11438284A9DE_.wvu.FilterData" localSheetId="0" hidden="1">'на 31.03.2022'!$A$6:$H$121</definedName>
    <definedName name="Z_12C2408D_275D_4295_8823_146036CCAF72_.wvu.FilterData" localSheetId="0" hidden="1">'на 31.03.2022'!$A$6:$K$369</definedName>
    <definedName name="Z_130C16AD_E930_4810_BDF0_A6DD3A87B8D5_.wvu.FilterData" localSheetId="0" hidden="1">'на 31.03.2022'!$A$6:$K$369</definedName>
    <definedName name="Z_1315266B_953C_4E7F_B538_74B6DF400647_.wvu.FilterData" localSheetId="0" hidden="1">'на 31.03.2022'!$A$6:$H$121</definedName>
    <definedName name="Z_132984D2_035C_4C6F_8087_28C1188A76E6_.wvu.FilterData" localSheetId="0" hidden="1">'на 31.03.2022'!$A$6:$K$369</definedName>
    <definedName name="Z_13A75724_7658_4A80_9239_F37E0BC75B64_.wvu.FilterData" localSheetId="0" hidden="1">'на 31.03.2022'!$A$6:$K$369</definedName>
    <definedName name="Z_13BE7114_35DF_4699_8779_61985C68F6C3_.wvu.FilterData" localSheetId="0" hidden="1">'на 31.03.2022'!$A$6:$K$369</definedName>
    <definedName name="Z_13BE7114_35DF_4699_8779_61985C68F6C3_.wvu.PrintTitles" localSheetId="0" hidden="1">'на 31.03.2022'!$4:$7</definedName>
    <definedName name="Z_13E7ADA2_058C_4412_9AEA_31547694DD5C_.wvu.FilterData" localSheetId="0" hidden="1">'на 31.03.2022'!$A$6:$H$121</definedName>
    <definedName name="Z_1413B890_05A7_4559_8996_4E4407E7504B_.wvu.FilterData" localSheetId="0" hidden="1">'на 31.03.2022'!$A$6:$K$369</definedName>
    <definedName name="Z_1474826F_81A7_45CE_9E32_539008BC6006_.wvu.FilterData" localSheetId="0" hidden="1">'на 31.03.2022'!$A$6:$K$369</definedName>
    <definedName name="Z_148D8FAA_3DC1_4430_9D42_1AFD9B8B331B_.wvu.FilterData" localSheetId="0" hidden="1">'на 31.03.2022'!$A$6:$K$369</definedName>
    <definedName name="Z_14901D06_6751_467D_A640_08BD51FC6A24_.wvu.FilterData" localSheetId="0" hidden="1">'на 31.03.2022'!$A$6:$K$369</definedName>
    <definedName name="Z_1539101F_31E9_4994_A34D_436B2BB1B73C_.wvu.FilterData" localSheetId="0" hidden="1">'на 31.03.2022'!$A$6:$K$369</definedName>
    <definedName name="Z_158130B9_9537_4E7D_AC4C_ED389C9B13A6_.wvu.FilterData" localSheetId="0" hidden="1">'на 31.03.2022'!$A$6:$K$369</definedName>
    <definedName name="Z_15AF9AFF_36E4_41C3_A9EA_A83C0A87FA00_.wvu.FilterData" localSheetId="0" hidden="1">'на 31.03.2022'!$A$6:$K$369</definedName>
    <definedName name="Z_15CD0F04_96A7_4C1A_9686_EA412C619A5C_.wvu.FilterData" localSheetId="0" hidden="1">'на 31.03.2022'!$A$6:$K$369</definedName>
    <definedName name="Z_1611C1BA_C4E2_40AE_8F45_3BEDE164E518_.wvu.FilterData" localSheetId="0" hidden="1">'на 31.03.2022'!$A$6:$K$369</definedName>
    <definedName name="Z_163906CF_EA2A_4440_9702_9CD7830C248A_.wvu.FilterData" localSheetId="0" hidden="1">'на 31.03.2022'!$A$6:$K$369</definedName>
    <definedName name="Z_16533C21_4A9A_450C_8A94_553B88C3A9CF_.wvu.FilterData" localSheetId="0" hidden="1">'на 31.03.2022'!$A$6:$H$121</definedName>
    <definedName name="Z_1682CF4C_6BE2_4E45_A613_382D117E51BF_.wvu.FilterData" localSheetId="0" hidden="1">'на 31.03.2022'!$A$6:$K$369</definedName>
    <definedName name="Z_168FD5D4_D13B_47B9_8E56_61C627E3620F_.wvu.FilterData" localSheetId="0" hidden="1">'на 31.03.2022'!$A$6:$H$121</definedName>
    <definedName name="Z_169B516E_654F_469D_A8A0_69AB59FA498D_.wvu.FilterData" localSheetId="0" hidden="1">'на 31.03.2022'!$A$6:$K$369</definedName>
    <definedName name="Z_176FBEC7_B2AF_4702_A894_382F81F9ECF6_.wvu.FilterData" localSheetId="0" hidden="1">'на 31.03.2022'!$A$6:$H$121</definedName>
    <definedName name="Z_177691EC_944E_4BE9_8C92_DC07F27177A3_.wvu.FilterData" localSheetId="0" hidden="1">'на 31.03.2022'!$A$6:$K$369</definedName>
    <definedName name="Z_17AC66D0_E8BD_44BA_92AB_131AEC3E5A62_.wvu.FilterData" localSheetId="0" hidden="1">'на 31.03.2022'!$A$6:$K$369</definedName>
    <definedName name="Z_17AEC02B_67B1_483A_97D2_C1C6DFD21518_.wvu.FilterData" localSheetId="0" hidden="1">'на 31.03.2022'!$A$6:$K$369</definedName>
    <definedName name="Z_17BA477C_0C1C_4A41_8F0D_A63D84820EE6_.wvu.FilterData" localSheetId="0" hidden="1">'на 31.03.2022'!$A$6:$K$369</definedName>
    <definedName name="Z_17DB7260_EAFC_4D28_A183_E3FC0679E6B9_.wvu.FilterData" localSheetId="0" hidden="1">'на 31.03.2022'!$A$6:$K$369</definedName>
    <definedName name="Z_1902C2E4_C521_44EB_B934_0EBD6E871DD8_.wvu.FilterData" localSheetId="0" hidden="1">'на 31.03.2022'!$A$6:$K$369</definedName>
    <definedName name="Z_191D2631_8F19_4FC0_96A1_F397D331A068_.wvu.FilterData" localSheetId="0" hidden="1">'на 31.03.2022'!$A$6:$K$369</definedName>
    <definedName name="Z_1922598D_45C0_4DFB_A9E9_4D22AFD5603E_.wvu.FilterData" localSheetId="0" hidden="1">'на 31.03.2022'!$A$6:$K$369</definedName>
    <definedName name="Z_19497421_00C1_4657_A11B_18FB2BAAE62A_.wvu.FilterData" localSheetId="0" hidden="1">'на 31.03.2022'!$A$6:$K$369</definedName>
    <definedName name="Z_19510E6E_7565_4AC2_BCB4_A345501456B6_.wvu.FilterData" localSheetId="0" hidden="1">'на 31.03.2022'!$A$6:$H$121</definedName>
    <definedName name="Z_196632C6_99FC_4BC5_B189_10CF2045DEC3_.wvu.FilterData" localSheetId="0" hidden="1">'на 31.03.2022'!$A$6:$K$369</definedName>
    <definedName name="Z_197DC433_2311_4239_A28E_8D90CD4AEB73_.wvu.FilterData" localSheetId="0" hidden="1">'на 31.03.2022'!$A$6:$K$369</definedName>
    <definedName name="Z_19944AB6_3B70_4B1C_8696_B2E3AC2ED125_.wvu.FilterData" localSheetId="0" hidden="1">'на 31.03.2022'!$A$6:$K$369</definedName>
    <definedName name="Z_19A4AADC_FDEE_45BB_8FEE_0F5508EFB8E2_.wvu.FilterData" localSheetId="0" hidden="1">'на 31.03.2022'!$A$6:$K$369</definedName>
    <definedName name="Z_19B34FC3_E683_4280_90EE_7791220AE682_.wvu.FilterData" localSheetId="0" hidden="1">'на 31.03.2022'!$A$6:$K$369</definedName>
    <definedName name="Z_19DCCED4_CBF7_4FB7_81CC_89BDBD3B7059_.wvu.FilterData" localSheetId="0" hidden="1">'на 31.03.2022'!$A$6:$K$369</definedName>
    <definedName name="Z_19E5B318_3123_4687_A10B_72F3BDA9A599_.wvu.FilterData" localSheetId="0" hidden="1">'на 31.03.2022'!$A$6:$K$369</definedName>
    <definedName name="Z_1A049C7C_CD0A_4889_B39E_1914732262E3_.wvu.FilterData" localSheetId="0" hidden="1">'на 31.03.2022'!$A$6:$K$369</definedName>
    <definedName name="Z_1A308FD8_4F2E_4C59_AD5E_DF8ECA438CAC_.wvu.FilterData" localSheetId="0" hidden="1">'на 31.03.2022'!$A$6:$K$369</definedName>
    <definedName name="Z_1A4CC36B_D4B3_43D1_9FD1_212107C88FAC_.wvu.FilterData" localSheetId="0" hidden="1">'на 31.03.2022'!$A$6:$K$369</definedName>
    <definedName name="Z_1ADD4354_436F_41C7_AFD6_B73FA2D9BC20_.wvu.FilterData" localSheetId="0" hidden="1">'на 31.03.2022'!$A$6:$K$369</definedName>
    <definedName name="Z_1AEFB227_48D5_4A3C_9D86_179BA9D72048_.wvu.FilterData" localSheetId="0" hidden="1">'на 31.03.2022'!$A$6:$K$369</definedName>
    <definedName name="Z_1AFCAE36_6F52_4F92_B134_D70D6576DA9A_.wvu.FilterData" localSheetId="0" hidden="1">'на 31.03.2022'!$A$6:$K$369</definedName>
    <definedName name="Z_1B413C41_F5DB_4793_803B_D278F6A0BE2C_.wvu.FilterData" localSheetId="0" hidden="1">'на 31.03.2022'!$A$6:$K$369</definedName>
    <definedName name="Z_1B5E2235_6128_483E_AF3A_F84F0D82D8A0_.wvu.FilterData" localSheetId="0" hidden="1">'на 31.03.2022'!$A$6:$K$369</definedName>
    <definedName name="Z_1B80EB95_48AD_46BC_914F_AA2A68F92D1A_.wvu.FilterData" localSheetId="0" hidden="1">'на 31.03.2022'!$A$6:$K$369</definedName>
    <definedName name="Z_1B943BCB_9609_428B_963E_E25F01748D7C_.wvu.FilterData" localSheetId="0" hidden="1">'на 31.03.2022'!$A$6:$K$369</definedName>
    <definedName name="Z_1BA0A829_1467_4894_A294_9BFD1EA8F94D_.wvu.FilterData" localSheetId="0" hidden="1">'на 31.03.2022'!$A$6:$K$369</definedName>
    <definedName name="Z_1BC5AC1B_93B8_44CC_B79C_CB101A6186A9_.wvu.FilterData" localSheetId="0" hidden="1">'на 31.03.2022'!$A$6:$K$369</definedName>
    <definedName name="Z_1C384A54_E3F0_4C1E_862E_6CD9154B364F_.wvu.FilterData" localSheetId="0" hidden="1">'на 31.03.2022'!$A$6:$K$369</definedName>
    <definedName name="Z_1C3DA4EF_3676_4683_84F0_1C41D26FFC16_.wvu.FilterData" localSheetId="0" hidden="1">'на 31.03.2022'!$A$6:$K$369</definedName>
    <definedName name="Z_1C3DF549_BEC3_47F7_8F0B_A96D42597ECF_.wvu.FilterData" localSheetId="0" hidden="1">'на 31.03.2022'!$A$6:$H$121</definedName>
    <definedName name="Z_1C681B2A_8932_44D9_BF50_EA5DBCC10436_.wvu.FilterData" localSheetId="0" hidden="1">'на 31.03.2022'!$A$6:$H$121</definedName>
    <definedName name="Z_1C77266E_9208_404B_B50C_CCD462042A77_.wvu.FilterData" localSheetId="0" hidden="1">'на 31.03.2022'!$A$6:$K$369</definedName>
    <definedName name="Z_1CB0764B_554D_4C09_98DC_8DED9FC27F03_.wvu.FilterData" localSheetId="0" hidden="1">'на 31.03.2022'!$A$6:$K$369</definedName>
    <definedName name="Z_1CB0CE3F_75F2_462B_8FE5_E94B0D7D6C1F_.wvu.FilterData" localSheetId="0" hidden="1">'на 31.03.2022'!$A$6:$K$369</definedName>
    <definedName name="Z_1CB5C523_AFA5_43A8_9C28_9F12CFE5BE65_.wvu.FilterData" localSheetId="0" hidden="1">'на 31.03.2022'!$A$6:$K$369</definedName>
    <definedName name="Z_1CEF9102_6C60_416B_8820_19DA6CA2FF8F_.wvu.FilterData" localSheetId="0" hidden="1">'на 31.03.2022'!$A$6:$K$369</definedName>
    <definedName name="Z_1D040B77_FB9E_4F43_8C00_A08539F57255_.wvu.FilterData" localSheetId="0" hidden="1">'на 31.03.2022'!$A$6:$K$369</definedName>
    <definedName name="Z_1D2C2901_70D8_494F_B885_AA5F7F9A1D2E_.wvu.FilterData" localSheetId="0" hidden="1">'на 31.03.2022'!$A$6:$K$369</definedName>
    <definedName name="Z_1D546444_6D70_47F2_86F2_EDA85896BE29_.wvu.FilterData" localSheetId="0" hidden="1">'на 31.03.2022'!$A$6:$K$369</definedName>
    <definedName name="Z_1D797472_1425_44E0_B821_543CF555289A_.wvu.FilterData" localSheetId="0" hidden="1">'на 31.03.2022'!$A$6:$K$369</definedName>
    <definedName name="Z_1E4258E9_B4B7_4674_9FCE_7F9A7440316E_.wvu.FilterData" localSheetId="0" hidden="1">'на 31.03.2022'!$A$6:$K$369</definedName>
    <definedName name="Z_1E88DC95_DDEB_4EE8_8544_5724B1E6FA94_.wvu.FilterData" localSheetId="0" hidden="1">'на 31.03.2022'!$A$6:$K$369</definedName>
    <definedName name="Z_1EE7332F_E330_40B0_881C_5551B451317F_.wvu.FilterData" localSheetId="0" hidden="1">'на 31.03.2022'!$A$6:$K$369</definedName>
    <definedName name="Z_1F274A4D_4DCC_44CA_A1BD_90B7EE180486_.wvu.FilterData" localSheetId="0" hidden="1">'на 31.03.2022'!$A$6:$H$121</definedName>
    <definedName name="Z_1F6B5B08_FAE9_43CF_A27B_EE7ACD6D4DF6_.wvu.FilterData" localSheetId="0" hidden="1">'на 31.03.2022'!$A$6:$K$369</definedName>
    <definedName name="Z_1F6FF066_5CAF_4FE9_9ABD_85517853573D_.wvu.FilterData" localSheetId="0" hidden="1">'на 31.03.2022'!$A$6:$K$369</definedName>
    <definedName name="Z_1F885BC0_FA2D_45E9_BC66_C7BA68F6529B_.wvu.FilterData" localSheetId="0" hidden="1">'на 31.03.2022'!$A$6:$K$369</definedName>
    <definedName name="Z_1FD02FF0_4DBF_48AF_BE48_54893718170B_.wvu.FilterData" localSheetId="0" hidden="1">'на 31.03.2022'!$A$6:$K$369</definedName>
    <definedName name="Z_1FF678B1_7F2B_4362_81E7_D3C79ED64B95_.wvu.FilterData" localSheetId="0" hidden="1">'на 31.03.2022'!$A$6:$H$121</definedName>
    <definedName name="Z_202A973C_D681_42B4_9905_A37D128193B3_.wvu.FilterData" localSheetId="0" hidden="1">'на 31.03.2022'!$A$6:$K$369</definedName>
    <definedName name="Z_20461DED_BCEE_4284_A6DA_6F07C40C8239_.wvu.FilterData" localSheetId="0" hidden="1">'на 31.03.2022'!$A$6:$K$369</definedName>
    <definedName name="Z_20868A73_50FC_46DD_AF36_45A6EA571BBA_.wvu.FilterData" localSheetId="0" hidden="1">'на 31.03.2022'!$A$6:$K$369</definedName>
    <definedName name="Z_20A3EB12_07C5_4317_9D11_7C0131FF1F02_.wvu.FilterData" localSheetId="0" hidden="1">'на 31.03.2022'!$A$6:$K$369</definedName>
    <definedName name="Z_20D9F340_1DE7_44CE_91B2_93932C42B458_.wvu.FilterData" localSheetId="0" hidden="1">'на 31.03.2022'!$A$6:$K$369</definedName>
    <definedName name="Z_20FDC4C3_E5FA_4790_B33E_F477C8BF6B44_.wvu.FilterData" localSheetId="0" hidden="1">'на 31.03.2022'!$A$6:$K$369</definedName>
    <definedName name="Z_215E0AF3_2FB9_4AD2_85EB_5BB3A76EA017_.wvu.FilterData" localSheetId="0" hidden="1">'на 31.03.2022'!$A$6:$K$369</definedName>
    <definedName name="Z_216AEA56_C079_4104_83C7_B22F3C2C4895_.wvu.FilterData" localSheetId="0" hidden="1">'на 31.03.2022'!$A$6:$H$121</definedName>
    <definedName name="Z_2181C7D4_AA52_40AC_A808_5D532F9A4DB9_.wvu.FilterData" localSheetId="0" hidden="1">'на 31.03.2022'!$A$6:$H$121</definedName>
    <definedName name="Z_218F942B_7171_436E_9FD2_B42E8B2BD7B1_.wvu.FilterData" localSheetId="0" hidden="1">'на 31.03.2022'!$A$6:$K$369</definedName>
    <definedName name="Z_2193B65B_22D3_4556_BA96_9236D88F15D1_.wvu.FilterData" localSheetId="0" hidden="1">'на 31.03.2022'!$A$6:$K$369</definedName>
    <definedName name="Z_222CB208_6EE7_4ACF_9056_A80606B8DEAE_.wvu.FilterData" localSheetId="0" hidden="1">'на 31.03.2022'!$A$6:$K$369</definedName>
    <definedName name="Z_226465B0_569A_4409_9E40_A0A83A783F15_.wvu.FilterData" localSheetId="0" hidden="1">'на 31.03.2022'!$A$6:$K$369</definedName>
    <definedName name="Z_22685337_E082_4D7C_A228_0D984F36404C_.wvu.FilterData" localSheetId="0" hidden="1">'на 31.03.2022'!$A$6:$K$369</definedName>
    <definedName name="Z_22A3361C_6866_4206_B8FA_E848438D95B8_.wvu.FilterData" localSheetId="0" hidden="1">'на 31.03.2022'!$A$6:$H$121</definedName>
    <definedName name="Z_230C891B_FF71_49C0_8469_402EB27C1D3D_.wvu.FilterData" localSheetId="0" hidden="1">'на 31.03.2022'!$A$6:$K$369</definedName>
    <definedName name="Z_23D71F5A_A534_4F07_942A_44ED3D76C570_.wvu.FilterData" localSheetId="0" hidden="1">'на 31.03.2022'!$A$6:$K$369</definedName>
    <definedName name="Z_23D8BDF0_F68C_428D_99C2_B4353262A495_.wvu.FilterData" localSheetId="0" hidden="1">'на 31.03.2022'!$A$6:$K$369</definedName>
    <definedName name="Z_24648CF3_B608_41C2_86D6_82A173782245_.wvu.FilterData" localSheetId="0" hidden="1">'на 31.03.2022'!$A$6:$K$369</definedName>
    <definedName name="Z_246D425F_E7DE_4F74_93E1_1CA6487BB7AF_.wvu.FilterData" localSheetId="0" hidden="1">'на 31.03.2022'!$A$6:$K$369</definedName>
    <definedName name="Z_24860D1B_9CB0_4DBB_9F9A_A7B23A9FBD9E_.wvu.FilterData" localSheetId="0" hidden="1">'на 31.03.2022'!$A$6:$K$369</definedName>
    <definedName name="Z_24D1D1DF_90B3_41D1_82E1_05DE887CC58D_.wvu.FilterData" localSheetId="0" hidden="1">'на 31.03.2022'!$A$6:$H$121</definedName>
    <definedName name="Z_24E5C1BC_322C_4FEF_B964_F0DCC04482C1_.wvu.Cols" localSheetId="0" hidden="1">'на 31.03.2022'!#REF!,'на 31.03.2022'!#REF!</definedName>
    <definedName name="Z_24E5C1BC_322C_4FEF_B964_F0DCC04482C1_.wvu.FilterData" localSheetId="0" hidden="1">'на 31.03.2022'!$A$6:$H$121</definedName>
    <definedName name="Z_24E5C1BC_322C_4FEF_B964_F0DCC04482C1_.wvu.Rows" localSheetId="0" hidden="1">'на 31.03.2022'!#REF!</definedName>
    <definedName name="Z_24F59C70_7693_4468_9C06_DF336332E251_.wvu.FilterData" localSheetId="0" hidden="1">'на 31.03.2022'!$A$6:$K$369</definedName>
    <definedName name="Z_2581E391_5642_415F_B769_4174F7791D0D_.wvu.FilterData" localSheetId="0" hidden="1">'на 31.03.2022'!$A$6:$K$369</definedName>
    <definedName name="Z_25997FFA_90F9_4B4A_8C73_3E119DFE9BDB_.wvu.FilterData" localSheetId="0" hidden="1">'на 31.03.2022'!$A$6:$K$369</definedName>
    <definedName name="Z_25DD804F_4FCB_49C0_B290_F226E6C8FC4D_.wvu.FilterData" localSheetId="0" hidden="1">'на 31.03.2022'!$A$6:$K$369</definedName>
    <definedName name="Z_25F305AA_6420_44FE_A658_6597DFDEDA7F_.wvu.FilterData" localSheetId="0" hidden="1">'на 31.03.2022'!$A$6:$K$369</definedName>
    <definedName name="Z_26390C63_E690_4CD6_B911_4F7F9CCE06AD_.wvu.FilterData" localSheetId="0" hidden="1">'на 31.03.2022'!$A$6:$K$369</definedName>
    <definedName name="Z_2647282E_5B25_4148_AAD9_72AB0A3F24C4_.wvu.FilterData" localSheetId="0" hidden="1">'на 31.03.2022'!$A$2:$L$152</definedName>
    <definedName name="Z_26E7CD7D_71FD_4075_B268_E6444384CE7D_.wvu.FilterData" localSheetId="0" hidden="1">'на 31.03.2022'!$A$6:$H$121</definedName>
    <definedName name="Z_26F9AA84_9112_4237_941D_8FD75C735073_.wvu.FilterData" localSheetId="0" hidden="1">'на 31.03.2022'!$A$6:$K$369</definedName>
    <definedName name="Z_271A6422_0558_45A4_90D0_4FBBFA0C466A_.wvu.FilterData" localSheetId="0" hidden="1">'на 31.03.2022'!$A$6:$K$369</definedName>
    <definedName name="Z_2751B79E_F60F_449F_9B1A_ED01F0EE4A3F_.wvu.FilterData" localSheetId="0" hidden="1">'на 31.03.2022'!$A$6:$K$369</definedName>
    <definedName name="Z_28008BE5_0693_468D_890E_2AE562EDDFCA_.wvu.FilterData" localSheetId="0" hidden="1">'на 31.03.2022'!$A$6:$H$121</definedName>
    <definedName name="Z_282F013D_E5B1_4C17_8727_7949891CEFC8_.wvu.FilterData" localSheetId="0" hidden="1">'на 31.03.2022'!$A$6:$K$369</definedName>
    <definedName name="Z_28E41E88_388C_4DFB_9AF5_1D40B3E9E104_.wvu.FilterData" localSheetId="0" hidden="1">'на 31.03.2022'!$A$6:$K$369</definedName>
    <definedName name="Z_28E4EEA1_2ECD_4F92_886B_4623628382D4_.wvu.FilterData" localSheetId="0" hidden="1">'на 31.03.2022'!$A$6:$K$369</definedName>
    <definedName name="Z_2932A736_9A81_4C2B_931E_457899534006_.wvu.FilterData" localSheetId="0" hidden="1">'на 31.03.2022'!$A$6:$K$369</definedName>
    <definedName name="Z_29A3856A_3C5E_4E34_952C_3D8CBF4944E0_.wvu.FilterData" localSheetId="0" hidden="1">'на 31.03.2022'!$A$6:$K$369</definedName>
    <definedName name="Z_29A3F31E_AA0E_4520_83F3_6EDE69E47FB4_.wvu.FilterData" localSheetId="0" hidden="1">'на 31.03.2022'!$A$6:$K$369</definedName>
    <definedName name="Z_29D1C55E_0AE0_4CA9_A4C9_F358DEE7E9AD_.wvu.FilterData" localSheetId="0" hidden="1">'на 31.03.2022'!$A$6:$K$369</definedName>
    <definedName name="Z_29D71C82_2577_4FF3_9305_7EF7756DC376_.wvu.FilterData" localSheetId="0" hidden="1">'на 31.03.2022'!$A$6:$K$369</definedName>
    <definedName name="Z_2A075779_EE89_4995_9517_DAD5135FF513_.wvu.FilterData" localSheetId="0" hidden="1">'на 31.03.2022'!$A$6:$K$369</definedName>
    <definedName name="Z_2A1C394E_EC37_4AB7_9E3A_0759931D8CFD_.wvu.FilterData" localSheetId="0" hidden="1">'на 31.03.2022'!$A$6:$K$369</definedName>
    <definedName name="Z_2A567982_7892_4F86_A16D_3A26E4C78607_.wvu.FilterData" localSheetId="0" hidden="1">'на 31.03.2022'!$A$6:$K$369</definedName>
    <definedName name="Z_2A6F2DEB_E43C_4851_BD61_C2D3E4DD465D_.wvu.FilterData" localSheetId="0" hidden="1">'на 31.03.2022'!$A$6:$K$369</definedName>
    <definedName name="Z_2A9D3288_FE38_46DD_A0BD_6FD4437B54BF_.wvu.FilterData" localSheetId="0" hidden="1">'на 31.03.2022'!$A$6:$K$369</definedName>
    <definedName name="Z_2ABFD162_2396_40CA_8AA1_6D6B8B2ADEFC_.wvu.FilterData" localSheetId="0" hidden="1">'на 31.03.2022'!$A$6:$K$369</definedName>
    <definedName name="Z_2B15446F_3D95_4B00_9264_4B677551A413_.wvu.FilterData" localSheetId="0" hidden="1">'на 31.03.2022'!$A$6:$K$369</definedName>
    <definedName name="Z_2B4EF399_1F78_4650_9196_70339D27DB54_.wvu.FilterData" localSheetId="0" hidden="1">'на 31.03.2022'!$A$6:$K$369</definedName>
    <definedName name="Z_2B67E997_66AF_4883_9EE5_9876648FDDE9_.wvu.FilterData" localSheetId="0" hidden="1">'на 31.03.2022'!$A$6:$K$369</definedName>
    <definedName name="Z_2B6BAC9D_8ECF_4B5C_AEA7_CCE1C0524E55_.wvu.FilterData" localSheetId="0" hidden="1">'на 31.03.2022'!$A$6:$K$369</definedName>
    <definedName name="Z_2C029299_5EEC_4151_A9E2_241D31E08692_.wvu.FilterData" localSheetId="0" hidden="1">'на 31.03.2022'!$A$6:$K$369</definedName>
    <definedName name="Z_2C43A648_766E_499E_95B2_EA6F7EA791D4_.wvu.FilterData" localSheetId="0" hidden="1">'на 31.03.2022'!$A$6:$K$369</definedName>
    <definedName name="Z_2C47EAD7_6B0B_40AB_9599_0BF3302E35F1_.wvu.FilterData" localSheetId="0" hidden="1">'на 31.03.2022'!$A$6:$H$121</definedName>
    <definedName name="Z_2C83C5CF_2113_4A26_AC8F_B29994F8C20B_.wvu.FilterData" localSheetId="0" hidden="1">'на 31.03.2022'!$A$6:$K$369</definedName>
    <definedName name="Z_2C84172E_586C_4D87_8195_A127AE7FA630_.wvu.FilterData" localSheetId="0" hidden="1">'на 31.03.2022'!$A$6:$K$369</definedName>
    <definedName name="Z_2C9B35C8_0958_4329_B3BA_1B34E888FA9D_.wvu.FilterData" localSheetId="0" hidden="1">'на 31.03.2022'!$A$6:$K$369</definedName>
    <definedName name="Z_2CA13149_FCDD_4675_859E_83B5251A0804_.wvu.FilterData" localSheetId="0" hidden="1">'на 31.03.2022'!$A$6:$K$369</definedName>
    <definedName name="Z_2CD18B03_71F5_4B8A_8C6C_592F5A66335B_.wvu.FilterData" localSheetId="0" hidden="1">'на 31.03.2022'!$A$6:$K$369</definedName>
    <definedName name="Z_2D011736_53B8_48A8_8C2E_71DD995F6546_.wvu.FilterData" localSheetId="0" hidden="1">'на 31.03.2022'!$A$6:$K$369</definedName>
    <definedName name="Z_2D540280_F40F_4530_A32A_1FF2E78E7147_.wvu.FilterData" localSheetId="0" hidden="1">'на 31.03.2022'!$A$6:$K$369</definedName>
    <definedName name="Z_2D918A37_6905_4BEF_BC3A_DA45E968DAC3_.wvu.FilterData" localSheetId="0" hidden="1">'на 31.03.2022'!$A$6:$H$121</definedName>
    <definedName name="Z_2D97755C_B099_4001_9C5F_12A88788A461_.wvu.FilterData" localSheetId="0" hidden="1">'на 31.03.2022'!$A$6:$K$369</definedName>
    <definedName name="Z_2DCF6207_B24B_43F5_B844_6C1E92F9CADA_.wvu.FilterData" localSheetId="0" hidden="1">'на 31.03.2022'!$A$6:$K$369</definedName>
    <definedName name="Z_2DF88C31_E5A0_4DFE_877D_5A31D3992603_.wvu.Rows" localSheetId="0" hidden="1">'на 31.03.2022'!#REF!,'на 31.03.2022'!#REF!,'на 31.03.2022'!#REF!,'на 31.03.2022'!#REF!,'на 31.03.2022'!#REF!,'на 31.03.2022'!#REF!,'на 31.03.2022'!#REF!,'на 31.03.2022'!#REF!,'на 31.03.2022'!#REF!,'на 31.03.2022'!#REF!,'на 31.03.2022'!#REF!</definedName>
    <definedName name="Z_2EAB3EBF_78BA_4558_81F0_5F1DF77A14D3_.wvu.FilterData" localSheetId="0" hidden="1">'на 31.03.2022'!$A$6:$K$369</definedName>
    <definedName name="Z_2F3BAFC5_8792_4BC0_833F_5CB9ACB14A14_.wvu.FilterData" localSheetId="0" hidden="1">'на 31.03.2022'!$A$6:$H$121</definedName>
    <definedName name="Z_2F3DE7DB_1DEA_4A0C_88EC_B05C9EEC768F_.wvu.FilterData" localSheetId="0" hidden="1">'на 31.03.2022'!$A$6:$K$369</definedName>
    <definedName name="Z_2F6EDC09_23D3_4C07_9EAF_76DD4D3B3A18_.wvu.FilterData" localSheetId="0" hidden="1">'на 31.03.2022'!$A$6:$K$369</definedName>
    <definedName name="Z_2F72C4E3_E946_4870_A59B_C47D17A3E8B0_.wvu.FilterData" localSheetId="0" hidden="1">'на 31.03.2022'!$A$6:$K$369</definedName>
    <definedName name="Z_2F7AC811_CA37_46E3_866E_6E10DF43054A_.wvu.FilterData" localSheetId="0" hidden="1">'на 31.03.2022'!$A$6:$K$369</definedName>
    <definedName name="Z_2FAB8F10_5F5A_4B70_9158_E79B14A6565A_.wvu.FilterData" localSheetId="0" hidden="1">'на 31.03.2022'!$A$6:$K$369</definedName>
    <definedName name="Z_300D3722_BC5B_4EFC_A306_CB3461E96075_.wvu.FilterData" localSheetId="0" hidden="1">'на 31.03.2022'!$A$6:$K$369</definedName>
    <definedName name="Z_3023B4E6_3B5A_4EE2_B0CD_0EB8476E923A_.wvu.FilterData" localSheetId="0" hidden="1">'на 31.03.2022'!$A$6:$K$369</definedName>
    <definedName name="Z_30325303_BF31_42D5_AC1B_F6902B32CA33_.wvu.FilterData" localSheetId="0" hidden="1">'на 31.03.2022'!$A$6:$K$369</definedName>
    <definedName name="Z_308AF0B3_EE19_4841_BBC0_915C9A7203E9_.wvu.FilterData" localSheetId="0" hidden="1">'на 31.03.2022'!$A$6:$K$369</definedName>
    <definedName name="Z_30F94082_E7C8_4DE7_AE26_19B3A4317363_.wvu.FilterData" localSheetId="0" hidden="1">'на 31.03.2022'!$A$6:$K$369</definedName>
    <definedName name="Z_315B3829_E75D_48BB_A407_88A96C0D6A4B_.wvu.FilterData" localSheetId="0" hidden="1">'на 31.03.2022'!$A$6:$K$369</definedName>
    <definedName name="Z_3169E1B8_6971_4325_933B_3FDE2BEB6DA0_.wvu.FilterData" localSheetId="0" hidden="1">'на 31.03.2022'!$A$6:$K$369</definedName>
    <definedName name="Z_316B9C14_7546_49E5_A384_4190EC7682DE_.wvu.FilterData" localSheetId="0" hidden="1">'на 31.03.2022'!$A$6:$K$369</definedName>
    <definedName name="Z_31985263_3556_4B71_A26F_62706F49B320_.wvu.FilterData" localSheetId="0" hidden="1">'на 31.03.2022'!$A$6:$H$121</definedName>
    <definedName name="Z_31AA5726_A0DC_4045_94FA_9EFB6200CDD3_.wvu.FilterData" localSheetId="0" hidden="1">'на 31.03.2022'!$A$6:$K$369</definedName>
    <definedName name="Z_31C5283F_7633_4B8A_ADD5_7EB245AE899F_.wvu.FilterData" localSheetId="0" hidden="1">'на 31.03.2022'!$A$6:$K$369</definedName>
    <definedName name="Z_31E849A6_B4EF_45EE_ADBC_BDC56906C3E6_.wvu.FilterData" localSheetId="0" hidden="1">'на 31.03.2022'!$A$6:$K$369</definedName>
    <definedName name="Z_31EABA3C_DD8D_46BF_85B1_09527EF8E816_.wvu.FilterData" localSheetId="0" hidden="1">'на 31.03.2022'!$A$6:$H$121</definedName>
    <definedName name="Z_320B1B6B_1198_44A6_8D72_260589D02390_.wvu.FilterData" localSheetId="0" hidden="1">'на 31.03.2022'!$A$6:$K$369</definedName>
    <definedName name="Z_32155998_B9E5_40FE_B2BB_A9BF49319547_.wvu.FilterData" localSheetId="0" hidden="1">'на 31.03.2022'!$A$6:$K$369</definedName>
    <definedName name="Z_325F1FA7_CEC2_4E5D_9CD5_9D28BC83DEC9_.wvu.FilterData" localSheetId="0" hidden="1">'на 31.03.2022'!$A$6:$K$369</definedName>
    <definedName name="Z_327D3863_28FE_46AD_A301_334172CA68F9_.wvu.FilterData" localSheetId="0" hidden="1">'на 31.03.2022'!$A$6:$K$369</definedName>
    <definedName name="Z_328B1FBD_B9E0_4F8C_AA1F_438ED0F19823_.wvu.FilterData" localSheetId="0" hidden="1">'на 31.03.2022'!$A$6:$K$369</definedName>
    <definedName name="Z_32F81156_0F3B_49A8_B56D_9A01AA7C97FE_.wvu.FilterData" localSheetId="0" hidden="1">'на 31.03.2022'!$A$6:$K$369</definedName>
    <definedName name="Z_33081AFE_875F_4448_8DBB_C2288E582829_.wvu.FilterData" localSheetId="0" hidden="1">'на 31.03.2022'!$A$6:$K$369</definedName>
    <definedName name="Z_33725023_9491_4856_AC32_391D3DCA1E13_.wvu.FilterData" localSheetId="0" hidden="1">'на 31.03.2022'!$A$6:$K$369</definedName>
    <definedName name="Z_33995DBE_E7D5_4BC5_96C4_CB599185238D_.wvu.FilterData" localSheetId="0" hidden="1">'на 31.03.2022'!$A$6:$K$369</definedName>
    <definedName name="Z_33F06620_89E2_4BA8_BAB0_6A7070FEBD8A_.wvu.FilterData" localSheetId="0" hidden="1">'на 31.03.2022'!$A$6:$K$369</definedName>
    <definedName name="Z_341157D5_6FE2_4CCE_98C5_3D5F2A4B115C_.wvu.FilterData" localSheetId="0" hidden="1">'на 31.03.2022'!$A$6:$K$369</definedName>
    <definedName name="Z_344509AE_957F_4C43_90DB_055457F491A3_.wvu.FilterData" localSheetId="0" hidden="1">'на 31.03.2022'!$A$6:$K$369</definedName>
    <definedName name="Z_34587A22_A707_48EC_A6D8_8CA0D443CB5A_.wvu.FilterData" localSheetId="0" hidden="1">'на 31.03.2022'!$A$6:$K$369</definedName>
    <definedName name="Z_349EEACA_C7A1_441E_BFE3_096E57329F7C_.wvu.FilterData" localSheetId="0" hidden="1">'на 31.03.2022'!$A$6:$K$369</definedName>
    <definedName name="Z_34E97F8E_B808_4C29_AFA8_24160BA8B576_.wvu.FilterData" localSheetId="0" hidden="1">'на 31.03.2022'!$A$6:$H$121</definedName>
    <definedName name="Z_354643EC_374D_4252_A3BA_624B9338CCF6_.wvu.FilterData" localSheetId="0" hidden="1">'на 31.03.2022'!$A$6:$K$369</definedName>
    <definedName name="Z_356902C5_CBA1_407E_849C_39B6CAAFCD34_.wvu.FilterData" localSheetId="0" hidden="1">'на 31.03.2022'!$A$6:$K$369</definedName>
    <definedName name="Z_356FBDD5_3775_4781_9E0A_901095CE6157_.wvu.FilterData" localSheetId="0" hidden="1">'на 31.03.2022'!$A$6:$K$369</definedName>
    <definedName name="Z_3590FAD8_1A2F_459F_8B35_A95652F8329D_.wvu.FilterData" localSheetId="0" hidden="1">'на 31.03.2022'!$A$6:$K$369</definedName>
    <definedName name="Z_3597F15D_13FB_47E4_B2D7_0713796F1B32_.wvu.FilterData" localSheetId="0" hidden="1">'на 31.03.2022'!$A$6:$H$121</definedName>
    <definedName name="Z_35A82584_BCCD_413D_BF58_739C849379E3_.wvu.FilterData" localSheetId="0" hidden="1">'на 31.03.2022'!$A$6:$K$369</definedName>
    <definedName name="Z_35ACC04C_1574_41FF_A750_E4D141D78D72_.wvu.FilterData" localSheetId="0" hidden="1">'на 31.03.2022'!$A$6:$K$369</definedName>
    <definedName name="Z_35E8C880_405D_4881_A9CF_938A555EC19A_.wvu.FilterData" localSheetId="0" hidden="1">'на 31.03.2022'!$A$6:$K$369</definedName>
    <definedName name="Z_3611D4B3_6578_4507_971B_09764C0B1D01_.wvu.FilterData" localSheetId="0" hidden="1">'на 31.03.2022'!$A$6:$K$369</definedName>
    <definedName name="Z_36279478_DEDD_46A7_8B6D_9500CB65A35C_.wvu.FilterData" localSheetId="0" hidden="1">'на 31.03.2022'!$A$6:$H$121</definedName>
    <definedName name="Z_36282042_958F_4D98_9515_9E9271F26AA2_.wvu.FilterData" localSheetId="0" hidden="1">'на 31.03.2022'!$A$6:$H$121</definedName>
    <definedName name="Z_36483E9A_03E9_431F_B24B_73C77EA6547E_.wvu.FilterData" localSheetId="0" hidden="1">'на 31.03.2022'!$A$6:$K$369</definedName>
    <definedName name="Z_368728BB_F981_4DE3_8F4E_C77C2580C6B3_.wvu.FilterData" localSheetId="0" hidden="1">'на 31.03.2022'!$A$6:$K$369</definedName>
    <definedName name="Z_36AEB3FF_FCBC_4E21_8EFE_F20781816ED3_.wvu.FilterData" localSheetId="0" hidden="1">'на 31.03.2022'!$A$6:$H$121</definedName>
    <definedName name="Z_371CA4AD_891B_4B1D_9403_45AB26546607_.wvu.FilterData" localSheetId="0" hidden="1">'на 31.03.2022'!$A$6:$K$369</definedName>
    <definedName name="Z_373EC55C_3C90_4A55_BE2A_2CFBF157C08C_.wvu.FilterData" localSheetId="0" hidden="1">'на 31.03.2022'!$A$6:$K$369</definedName>
    <definedName name="Z_375FD1ED_0F0C_4C78_AE3D_1D583BC74E47_.wvu.FilterData" localSheetId="0" hidden="1">'на 31.03.2022'!$A$6:$K$369</definedName>
    <definedName name="Z_3780FC5F_184E_406C_B40E_6BE29406408E_.wvu.FilterData" localSheetId="0" hidden="1">'на 31.03.2022'!$A$6:$K$369</definedName>
    <definedName name="Z_3789C719_2C4D_4FFB_B9EF_5AA095975824_.wvu.FilterData" localSheetId="0" hidden="1">'на 31.03.2022'!$A$6:$K$369</definedName>
    <definedName name="Z_37F8CE32_8CE8_4D95_9C0E_63112E6EFFE9_.wvu.Cols" localSheetId="0" hidden="1">'на 31.03.2022'!#REF!</definedName>
    <definedName name="Z_37F8CE32_8CE8_4D95_9C0E_63112E6EFFE9_.wvu.FilterData" localSheetId="0" hidden="1">'на 31.03.2022'!$A$6:$H$121</definedName>
    <definedName name="Z_37F8CE32_8CE8_4D95_9C0E_63112E6EFFE9_.wvu.PrintArea" localSheetId="0" hidden="1">'на 31.03.2022'!$A$1:$K$121</definedName>
    <definedName name="Z_37F8CE32_8CE8_4D95_9C0E_63112E6EFFE9_.wvu.PrintTitles" localSheetId="0" hidden="1">'на 31.03.2022'!$4:$7</definedName>
    <definedName name="Z_37F8CE32_8CE8_4D95_9C0E_63112E6EFFE9_.wvu.Rows" localSheetId="0" hidden="1">'на 31.03.2022'!#REF!,'на 31.03.2022'!#REF!,'на 31.03.2022'!#REF!,'на 31.03.2022'!#REF!,'на 31.03.2022'!#REF!,'на 31.03.2022'!#REF!,'на 31.03.2022'!#REF!,'на 31.03.2022'!#REF!,'на 31.03.2022'!#REF!,'на 31.03.2022'!#REF!,'на 31.03.2022'!#REF!,'на 31.03.2022'!#REF!,'на 31.03.2022'!#REF!,'на 31.03.2022'!#REF!,'на 31.03.2022'!#REF!,'на 31.03.2022'!#REF!,'на 31.03.2022'!#REF!</definedName>
    <definedName name="Z_383A3B24_205B_41E1_8B64_11A60EE728F3_.wvu.FilterData" localSheetId="0" hidden="1">'на 31.03.2022'!$A$6:$K$369</definedName>
    <definedName name="Z_386EE007_6994_4AA6_8824_D461BF01F1EA_.wvu.FilterData" localSheetId="0" hidden="1">'на 31.03.2022'!$A$6:$K$369</definedName>
    <definedName name="Z_39134081_BD7F_40A8_9CC5_F690B7A14ED5_.wvu.FilterData" localSheetId="0" hidden="1">'на 31.03.2022'!$A$6:$K$369</definedName>
    <definedName name="Z_392972AF_6A30_4DF9_9CE7_A04365BB269E_.wvu.FilterData" localSheetId="0" hidden="1">'на 31.03.2022'!$A$6:$K$369</definedName>
    <definedName name="Z_39344C49_E45E_47F3_AF8F_5BE86F62CCD4_.wvu.FilterData" localSheetId="0" hidden="1">'на 31.03.2022'!$A$6:$K$369</definedName>
    <definedName name="Z_394FB935_0201_44F8_9182_26C511D48F51_.wvu.FilterData" localSheetId="0" hidden="1">'на 31.03.2022'!$A$6:$K$369</definedName>
    <definedName name="Z_39897EE2_53F6_432A_9A7F_7DBB2FBB08E4_.wvu.FilterData" localSheetId="0" hidden="1">'на 31.03.2022'!$A$6:$K$369</definedName>
    <definedName name="Z_39BDB0EB_9BA4_409E_B505_137EC009426F_.wvu.FilterData" localSheetId="0" hidden="1">'на 31.03.2022'!$A$6:$K$369</definedName>
    <definedName name="Z_39C96D4E_1C4D_4F18_8517_A4E3C24B1712_.wvu.FilterData" localSheetId="0" hidden="1">'на 31.03.2022'!$A$6:$K$369</definedName>
    <definedName name="Z_3A08D49D_7322_4FD5_90D4_F8436B9BCFE3_.wvu.FilterData" localSheetId="0" hidden="1">'на 31.03.2022'!$A$6:$K$369</definedName>
    <definedName name="Z_3A152827_EFCD_4FCD_A4F0_81C604FF3F88_.wvu.FilterData" localSheetId="0" hidden="1">'на 31.03.2022'!$A$6:$K$369</definedName>
    <definedName name="Z_3A3C36BB_10E7_4C1E_B0B9_7B6ED7A3EB3A_.wvu.FilterData" localSheetId="0" hidden="1">'на 31.03.2022'!$A$6:$K$369</definedName>
    <definedName name="Z_3A3DB971_386F_40FA_8DD4_4A74AFE3B4C9_.wvu.FilterData" localSheetId="0" hidden="1">'на 31.03.2022'!$A$6:$K$369</definedName>
    <definedName name="Z_3A5F0832_8C54_433C_B5D6_6C764EF17CEE_.wvu.FilterData" localSheetId="0" hidden="1">'на 31.03.2022'!$A$6:$K$369</definedName>
    <definedName name="Z_3AAEA08B_779A_471D_BFA0_0D98BF9A4FAD_.wvu.FilterData" localSheetId="0" hidden="1">'на 31.03.2022'!$A$6:$H$121</definedName>
    <definedName name="Z_3ABBA6B1_F69F_4AC7_8A6D_97A73D7030DF_.wvu.FilterData" localSheetId="0" hidden="1">'на 31.03.2022'!$A$6:$K$369</definedName>
    <definedName name="Z_3B9A8A09_51D3_4E7C_A285_7AC18DD1651A_.wvu.FilterData" localSheetId="0" hidden="1">'на 31.03.2022'!$A$6:$K$369</definedName>
    <definedName name="Z_3BA8851C_D45C_4CAD_BDD3_B93B3145A21A_.wvu.FilterData" localSheetId="0" hidden="1">'на 31.03.2022'!$A$6:$K$369</definedName>
    <definedName name="Z_3C004614_208B_4204_B653_20D136601D2F_.wvu.FilterData" localSheetId="0" hidden="1">'на 31.03.2022'!$A$6:$K$369</definedName>
    <definedName name="Z_3C62C2D0_C27D_4A54_8798_05FBD22117F1_.wvu.FilterData" localSheetId="0" hidden="1">'на 31.03.2022'!$A$6:$K$369</definedName>
    <definedName name="Z_3C664174_3E98_4762_A560_3810A313981F_.wvu.FilterData" localSheetId="0" hidden="1">'на 31.03.2022'!$A$6:$K$369</definedName>
    <definedName name="Z_3C9F72CF_10C2_48CF_BBB6_A2B9A1393F37_.wvu.FilterData" localSheetId="0" hidden="1">'на 31.03.2022'!$A$6:$H$121</definedName>
    <definedName name="Z_3CBCA6B7_5D7C_44A4_844A_26E2A61FDE86_.wvu.FilterData" localSheetId="0" hidden="1">'на 31.03.2022'!$A$6:$K$369</definedName>
    <definedName name="Z_3CF5067B_C0BF_4885_AAB9_F758BBB164A0_.wvu.FilterData" localSheetId="0" hidden="1">'на 31.03.2022'!$A$6:$K$369</definedName>
    <definedName name="Z_3D1280C8_646B_4BB2_862F_8A8207220C6A_.wvu.FilterData" localSheetId="0" hidden="1">'на 31.03.2022'!$A$6:$H$121</definedName>
    <definedName name="Z_3D12D47D_2661_467F_878A_C80F625F0D27_.wvu.FilterData" localSheetId="0" hidden="1">'на 31.03.2022'!$A$6:$K$369</definedName>
    <definedName name="Z_3D221415_9606_4173_A756_975B19400305_.wvu.FilterData" localSheetId="0" hidden="1">'на 31.03.2022'!$A$6:$K$369</definedName>
    <definedName name="Z_3D4245D9_9AB3_43FE_97D0_205A6EA7E6E4_.wvu.FilterData" localSheetId="0" hidden="1">'на 31.03.2022'!$A$6:$K$369</definedName>
    <definedName name="Z_3D5A28D4_CB7B_405C_9FFF_EB22C14AB77F_.wvu.FilterData" localSheetId="0" hidden="1">'на 31.03.2022'!$A$6:$K$369</definedName>
    <definedName name="Z_3D6E136A_63AE_4912_A965_BD438229D989_.wvu.FilterData" localSheetId="0" hidden="1">'на 31.03.2022'!$A$6:$K$369</definedName>
    <definedName name="Z_3D767291_F26D_442B_900B_2A17CA4A2D3C_.wvu.FilterData" localSheetId="0" hidden="1">'на 31.03.2022'!$A$6:$K$369</definedName>
    <definedName name="Z_3D7C94FC_EDDE_4058_8FD5_8212AF68182B_.wvu.FilterData" localSheetId="0" hidden="1">'на 31.03.2022'!$A$6:$K$369</definedName>
    <definedName name="Z_3DB4F6FC_CE58_4083_A6ED_88DCB901BB99_.wvu.FilterData" localSheetId="0" hidden="1">'на 31.03.2022'!$A$6:$H$121</definedName>
    <definedName name="Z_3E14FD86_95B1_4D0E_A8F6_A4FFDE0E3FF0_.wvu.FilterData" localSheetId="0" hidden="1">'на 31.03.2022'!$A$6:$K$369</definedName>
    <definedName name="Z_3E7BBA27_FCB5_4D66_864C_8656009B9E88_.wvu.FilterData" localSheetId="0" hidden="1">'на 31.03.2022'!$A$2:$L$152</definedName>
    <definedName name="Z_3EEA7E1A_5F2B_4408_A34C_1F0223B5B245_.wvu.FilterData" localSheetId="0" hidden="1">'на 31.03.2022'!$A$6:$K$369</definedName>
    <definedName name="Z_3F0F098D_D998_48FD_BB26_7A5537CB4DC9_.wvu.FilterData" localSheetId="0" hidden="1">'на 31.03.2022'!$A$6:$K$369</definedName>
    <definedName name="Z_3F4B50A3_77F4_4415_B0BF_C7AAD2F22592_.wvu.FilterData" localSheetId="0" hidden="1">'на 31.03.2022'!$A$6:$K$369</definedName>
    <definedName name="Z_3F4E18FA_E0CE_43C2_A7F4_5CAE036892ED_.wvu.FilterData" localSheetId="0" hidden="1">'на 31.03.2022'!$A$6:$K$369</definedName>
    <definedName name="Z_3F7954D6_04C1_4B23_AE36_0FF9609A2280_.wvu.FilterData" localSheetId="0" hidden="1">'на 31.03.2022'!$A$6:$K$369</definedName>
    <definedName name="Z_3F839701_87D5_496C_AD9C_2B5AE5742513_.wvu.FilterData" localSheetId="0" hidden="1">'на 31.03.2022'!$A$6:$K$369</definedName>
    <definedName name="Z_3FE8ACF3_2097_4BA9_8230_2DBD30F09632_.wvu.FilterData" localSheetId="0" hidden="1">'на 31.03.2022'!$A$6:$K$369</definedName>
    <definedName name="Z_3FEA0B99_83A0_4934_91F1_66BC8E596ABB_.wvu.FilterData" localSheetId="0" hidden="1">'на 31.03.2022'!$A$6:$K$369</definedName>
    <definedName name="Z_3FEDCFF8_5450_469D_9A9E_38AB8819A083_.wvu.FilterData" localSheetId="0" hidden="1">'на 31.03.2022'!$A$6:$K$369</definedName>
    <definedName name="Z_4010A466_8EF3_4DC9_9FBC_042519271959_.wvu.FilterData" localSheetId="0" hidden="1">'на 31.03.2022'!$A$6:$K$369</definedName>
    <definedName name="Z_402DFE3F_A5E1_41E8_BB4F_E3062FAE22D8_.wvu.FilterData" localSheetId="0" hidden="1">'на 31.03.2022'!$A$6:$K$369</definedName>
    <definedName name="Z_403313B7_B74E_4D03_8AB9_B2A52A5BA330_.wvu.FilterData" localSheetId="0" hidden="1">'на 31.03.2022'!$A$6:$H$121</definedName>
    <definedName name="Z_4055661A_C391_44E3_B71B_DF824D593415_.wvu.FilterData" localSheetId="0" hidden="1">'на 31.03.2022'!$A$6:$H$121</definedName>
    <definedName name="Z_40B8C048_862D_4DCB_9F91_8183ECD065E2_.wvu.FilterData" localSheetId="0" hidden="1">'на 31.03.2022'!$A$6:$K$369</definedName>
    <definedName name="Z_4102256A_B8EA_4260_93B3_E17EB54C607E_.wvu.FilterData" localSheetId="0" hidden="1">'на 31.03.2022'!$A$6:$K$369</definedName>
    <definedName name="Z_4130F198_7585_448E_AEB6_2D49F7E298D6_.wvu.FilterData" localSheetId="0" hidden="1">'на 31.03.2022'!$A$6:$K$369</definedName>
    <definedName name="Z_413E8ADC_60FE_4AEB_A365_51405ED7DAEF_.wvu.FilterData" localSheetId="0" hidden="1">'на 31.03.2022'!$A$6:$K$369</definedName>
    <definedName name="Z_415B8653_FE9C_472E_85AE_9CFA9B00FD5E_.wvu.FilterData" localSheetId="0" hidden="1">'на 31.03.2022'!$A$6:$H$121</definedName>
    <definedName name="Z_418F9F46_9018_4AFC_A504_8CA60A905B83_.wvu.FilterData" localSheetId="0" hidden="1">'на 31.03.2022'!$A$6:$K$369</definedName>
    <definedName name="Z_41A2847A_411A_4D8D_8669_7A8FD6A7F9E8_.wvu.FilterData" localSheetId="0" hidden="1">'на 31.03.2022'!$A$6:$K$369</definedName>
    <definedName name="Z_41C6EAF5_F389_4A73_A5DF_3E2ABACB9DC1_.wvu.FilterData" localSheetId="0" hidden="1">'на 31.03.2022'!$A$6:$K$369</definedName>
    <definedName name="Z_422AF1DB_ADD9_4056_90D1_EF57FA0619FA_.wvu.FilterData" localSheetId="0" hidden="1">'на 31.03.2022'!$A$6:$K$369</definedName>
    <definedName name="Z_423AE2BD_6FE7_4E39_8400_BD8A00496896_.wvu.FilterData" localSheetId="0" hidden="1">'на 31.03.2022'!$A$6:$K$369</definedName>
    <definedName name="Z_42714258_A098_4563_9784_2B816EA3049D_.wvu.FilterData" localSheetId="0" hidden="1">'на 31.03.2022'!$A$6:$K$369</definedName>
    <definedName name="Z_42BF13A9_20A4_4030_912B_F63923E11DBF_.wvu.FilterData" localSheetId="0" hidden="1">'на 31.03.2022'!$A$6:$K$369</definedName>
    <definedName name="Z_432FB227_46D3_4B4C_9FB5_E0D855FA8E5C_.wvu.FilterData" localSheetId="0" hidden="1">'на 31.03.2022'!$A$6:$K$369</definedName>
    <definedName name="Z_4388DD05_A74C_4C1C_A344_6EEDB2F4B1B0_.wvu.FilterData" localSheetId="0" hidden="1">'на 31.03.2022'!$A$6:$H$121</definedName>
    <definedName name="Z_43AA75B7_7B20_4F8F_84A9_CCA8EDA56931_.wvu.FilterData" localSheetId="0" hidden="1">'на 31.03.2022'!$A$6:$K$369</definedName>
    <definedName name="Z_43F7D742_5383_4CCE_A058_3A12F3676DF6_.wvu.FilterData" localSheetId="0" hidden="1">'на 31.03.2022'!$A$6:$K$369</definedName>
    <definedName name="Z_445590C0_7350_4A17_AB85_F8DCF9494ECC_.wvu.FilterData" localSheetId="0" hidden="1">'на 31.03.2022'!$A$6:$H$121</definedName>
    <definedName name="Z_446CFCBB_5B6F_49F1_AA1F_C15DDFF709FB_.wvu.FilterData" localSheetId="0" hidden="1">'на 31.03.2022'!$A$6:$K$369</definedName>
    <definedName name="Z_448249C8_AE56_4244_9A71_332B9BB563B1_.wvu.FilterData" localSheetId="0" hidden="1">'на 31.03.2022'!$A$6:$K$369</definedName>
    <definedName name="Z_4500807F_0E0F_40C0_A6A6_F5F607F7BCF2_.wvu.FilterData" localSheetId="0" hidden="1">'на 31.03.2022'!$A$6:$K$369</definedName>
    <definedName name="Z_4518508D_B738_485B_8F09_2B48028E59D4_.wvu.FilterData" localSheetId="0" hidden="1">'на 31.03.2022'!$A$6:$K$369</definedName>
    <definedName name="Z_45394FC2_181E_425F_9DFF_B16FB4463D36_.wvu.FilterData" localSheetId="0" hidden="1">'на 31.03.2022'!$A$6:$K$369</definedName>
    <definedName name="Z_45D27932_FD3D_46DE_B431_4E5606457D7F_.wvu.FilterData" localSheetId="0" hidden="1">'на 31.03.2022'!$A$6:$H$121</definedName>
    <definedName name="Z_45D7DC6D_F10E_4AED_AA57_74B50269F199_.wvu.FilterData" localSheetId="0" hidden="1">'на 31.03.2022'!$A$6:$K$369</definedName>
    <definedName name="Z_45DE1976_7F07_4EB4_8A9C_FB72D060BEFA_.wvu.FilterData" localSheetId="0" hidden="1">'на 31.03.2022'!$A$6:$K$369</definedName>
    <definedName name="Z_45DE1976_7F07_4EB4_8A9C_FB72D060BEFA_.wvu.PrintArea" localSheetId="0" hidden="1">'на 31.03.2022'!$A$1:$K$152</definedName>
    <definedName name="Z_45DE1976_7F07_4EB4_8A9C_FB72D060BEFA_.wvu.PrintTitles" localSheetId="0" hidden="1">'на 31.03.2022'!$4:$7</definedName>
    <definedName name="Z_46319EFC_E8F9_4AB4_B651_003555D87CD5_.wvu.FilterData" localSheetId="0" hidden="1">'на 31.03.2022'!$A$6:$K$369</definedName>
    <definedName name="Z_463A6E53_B01C_47C1_A90D_6BF2068600E6_.wvu.FilterData" localSheetId="0" hidden="1">'на 31.03.2022'!$A$6:$K$369</definedName>
    <definedName name="Z_463F3E4B_81D6_4261_A251_5FB4227E67B1_.wvu.FilterData" localSheetId="0" hidden="1">'на 31.03.2022'!$A$6:$K$369</definedName>
    <definedName name="Z_4646AC6A_1AED_414D_9F5A_8C20F4393FAC_.wvu.FilterData" localSheetId="0" hidden="1">'на 31.03.2022'!$A$6:$K$369</definedName>
    <definedName name="Z_464A6675_A54C_47A6_87B3_7B4DF2961434_.wvu.FilterData" localSheetId="0" hidden="1">'на 31.03.2022'!$A$6:$K$369</definedName>
    <definedName name="Z_46710F25_253B_4E24_937C_29641ECA4F50_.wvu.FilterData" localSheetId="0" hidden="1">'на 31.03.2022'!$A$6:$K$369</definedName>
    <definedName name="Z_46C945EC_D27D_4A60_A8D5_1F9A1B89FB2C_.wvu.FilterData" localSheetId="0" hidden="1">'на 31.03.2022'!$A$6:$K$369</definedName>
    <definedName name="Z_46EDADFA_EC35_46D3_9137_2B694BF910BA_.wvu.FilterData" localSheetId="0" hidden="1">'на 31.03.2022'!$A$6:$K$369</definedName>
    <definedName name="Z_471D790A_FD21_4FA1_B912_154469415B33_.wvu.FilterData" localSheetId="0" hidden="1">'на 31.03.2022'!$A$6:$K$369</definedName>
    <definedName name="Z_474B57ED_4959_4C17_9ED5_42840CC1EF1F_.wvu.FilterData" localSheetId="0" hidden="1">'на 31.03.2022'!$A$6:$K$369</definedName>
    <definedName name="Z_4765959C_9F0B_44DF_B00A_10C6BB8CF204_.wvu.FilterData" localSheetId="0" hidden="1">'на 31.03.2022'!$A$6:$K$369</definedName>
    <definedName name="Z_476DBA6E_91D1_4913_8987_DE65424E41FC_.wvu.FilterData" localSheetId="0" hidden="1">'на 31.03.2022'!$A$6:$K$369</definedName>
    <definedName name="Z_477D6B5D_325A_45EE_9C5E_7F9C11D6E1EF_.wvu.FilterData" localSheetId="0" hidden="1">'на 31.03.2022'!$A$6:$K$369</definedName>
    <definedName name="Z_47A8A680_8C4D_4709_925D_1B1D9945DCD8_.wvu.FilterData" localSheetId="0" hidden="1">'на 31.03.2022'!$A$6:$K$369</definedName>
    <definedName name="Z_47BCB1EA_366A_4F56_B866_A7D2D6FB6413_.wvu.FilterData" localSheetId="0" hidden="1">'на 31.03.2022'!$A$6:$K$369</definedName>
    <definedName name="Z_47CE02E9_7BC4_47FC_9B44_1B5CC8466C98_.wvu.FilterData" localSheetId="0" hidden="1">'на 31.03.2022'!$A$6:$K$369</definedName>
    <definedName name="Z_47D766B6_F2A9_49CF_8C2A_8E9B4273AF86_.wvu.FilterData" localSheetId="0" hidden="1">'на 31.03.2022'!$A$6:$K$369</definedName>
    <definedName name="Z_47DE35B6_B347_4C65_8E49_C2008CA773EB_.wvu.FilterData" localSheetId="0" hidden="1">'на 31.03.2022'!$A$6:$H$121</definedName>
    <definedName name="Z_47E54F1A_929E_4350_846F_D427E0D466DD_.wvu.FilterData" localSheetId="0" hidden="1">'на 31.03.2022'!$A$6:$K$369</definedName>
    <definedName name="Z_485A205E_B278_4716_86C0_CC980D613050_.wvu.FilterData" localSheetId="0" hidden="1">'на 31.03.2022'!$A$6:$K$369</definedName>
    <definedName name="Z_486156AC_4370_4C02_BA8A_CB9B49D1A8EC_.wvu.FilterData" localSheetId="0" hidden="1">'на 31.03.2022'!$A$6:$K$369</definedName>
    <definedName name="Z_4861CA5D_AAF5_4F79_B1FC_28136A948C67_.wvu.FilterData" localSheetId="0" hidden="1">'на 31.03.2022'!$A$6:$K$369</definedName>
    <definedName name="Z_48C26F2B_4E28_4AC9_8343_04294D0560ED_.wvu.FilterData" localSheetId="0" hidden="1">'на 31.03.2022'!$A$6:$K$369</definedName>
    <definedName name="Z_48DA5D36_0C58_49EA_8441_4706633948A7_.wvu.FilterData" localSheetId="0" hidden="1">'на 31.03.2022'!$A$6:$K$369</definedName>
    <definedName name="Z_490A2F1C_31D3_46A4_90C2_4FE00A2A3110_.wvu.FilterData" localSheetId="0" hidden="1">'на 31.03.2022'!$A$6:$K$369</definedName>
    <definedName name="Z_491B9ECD_9A04_4974_988C_053596828378_.wvu.FilterData" localSheetId="0" hidden="1">'на 31.03.2022'!$A$6:$K$369</definedName>
    <definedName name="Z_494248FA_238D_478D_A4F9_307A931FFEE2_.wvu.FilterData" localSheetId="0" hidden="1">'на 31.03.2022'!$A$6:$K$369</definedName>
    <definedName name="Z_495CB41C_9D74_45FB_9A3C_30411D304A3A_.wvu.FilterData" localSheetId="0" hidden="1">'на 31.03.2022'!$A$6:$K$369</definedName>
    <definedName name="Z_49ACF293_ABE7_4698_9210_5F958A0FA9E4_.wvu.FilterData" localSheetId="0" hidden="1">'на 31.03.2022'!$A$6:$K$369</definedName>
    <definedName name="Z_49C611FC_45AE_4771_A9EB_23CB8A805F14_.wvu.FilterData" localSheetId="0" hidden="1">'на 31.03.2022'!$A$6:$K$369</definedName>
    <definedName name="Z_49C7329D_3247_4713_BC9A_64F0EE2B0B3C_.wvu.FilterData" localSheetId="0" hidden="1">'на 31.03.2022'!$A$6:$K$369</definedName>
    <definedName name="Z_49E10B09_97E3_41C9_892E_7D9C5DFF5740_.wvu.FilterData" localSheetId="0" hidden="1">'на 31.03.2022'!$A$6:$K$369</definedName>
    <definedName name="Z_49F2D403_965E_4EAD_9917_761D5083F09E_.wvu.FilterData" localSheetId="0" hidden="1">'на 31.03.2022'!$A$6:$K$369</definedName>
    <definedName name="Z_4A659025_264B_4535_9CC0_B58EAC1CFB45_.wvu.FilterData" localSheetId="0" hidden="1">'на 31.03.2022'!$A$6:$K$369</definedName>
    <definedName name="Z_4A89A224_FA7C_4B74_B4DF_6C8852478280_.wvu.FilterData" localSheetId="0" hidden="1">'на 31.03.2022'!$A$6:$K$369</definedName>
    <definedName name="Z_4A8D74AF_6B6C_4239_9EC3_301119213646_.wvu.FilterData" localSheetId="0" hidden="1">'на 31.03.2022'!$A$6:$K$369</definedName>
    <definedName name="Z_4ACD5078_5B81_4758_B0EF_CE5F66AB6D3F_.wvu.FilterData" localSheetId="0" hidden="1">'на 31.03.2022'!$A$6:$K$369</definedName>
    <definedName name="Z_4AE5B387_4075_4E02_9E75_0FE7CAD9107A_.wvu.FilterData" localSheetId="0" hidden="1">'на 31.03.2022'!$A$6:$K$369</definedName>
    <definedName name="Z_4AE61192_90D6_4C2B_9424_00320246C826_.wvu.FilterData" localSheetId="0" hidden="1">'на 31.03.2022'!$A$6:$K$369</definedName>
    <definedName name="Z_4AF0FF7E_D940_4246_AB71_AC8FEDA2EF24_.wvu.FilterData" localSheetId="0" hidden="1">'на 31.03.2022'!$A$6:$K$369</definedName>
    <definedName name="Z_4B20F78A_DF0A_42A3_912F_886F8C470D6F_.wvu.FilterData" localSheetId="0" hidden="1">'на 31.03.2022'!$A$6:$K$369</definedName>
    <definedName name="Z_4B8100D5_9B41_4D1D_BD47_2CC7A425BCB9_.wvu.FilterData" localSheetId="0" hidden="1">'на 31.03.2022'!$A$6:$K$369</definedName>
    <definedName name="Z_4BB7905C_0E11_42F1_848D_90186131796A_.wvu.FilterData" localSheetId="0" hidden="1">'на 31.03.2022'!$A$6:$H$121</definedName>
    <definedName name="Z_4BE15B2D_077F_41A8_A21C_AB77D19D57D3_.wvu.FilterData" localSheetId="0" hidden="1">'на 31.03.2022'!$A$6:$K$369</definedName>
    <definedName name="Z_4C1FE39D_945F_4F14_94DF_F69B283DCD9F_.wvu.FilterData" localSheetId="0" hidden="1">'на 31.03.2022'!$A$6:$H$121</definedName>
    <definedName name="Z_4C806A26_5E5B_481D_998D_4FC8D58C66DD_.wvu.FilterData" localSheetId="0" hidden="1">'на 31.03.2022'!$A$6:$K$369</definedName>
    <definedName name="Z_4C8FE8DC_A013_4BDA_A182_49DE5A00ABD2_.wvu.FilterData" localSheetId="0" hidden="1">'на 31.03.2022'!$A$6:$K$369</definedName>
    <definedName name="Z_4C99A172_787E_4AA6_A4A2_6DD4177EA173_.wvu.FilterData" localSheetId="0" hidden="1">'на 31.03.2022'!$A$6:$K$369</definedName>
    <definedName name="Z_4CA010EE_9FB5_4C7E_A14E_34EFE4C7E4F1_.wvu.FilterData" localSheetId="0" hidden="1">'на 31.03.2022'!$A$6:$K$369</definedName>
    <definedName name="Z_4CEB490B_58FB_4CA0_AAF2_63178FECD849_.wvu.FilterData" localSheetId="0" hidden="1">'на 31.03.2022'!$A$6:$K$369</definedName>
    <definedName name="Z_4D26FCEB_1550_49EE_9AE5_F3BFD84C41FA_.wvu.FilterData" localSheetId="0" hidden="1">'на 31.03.2022'!$A$6:$K$369</definedName>
    <definedName name="Z_4DBA5214_E42E_4E7C_B43C_190A2BF79ACC_.wvu.FilterData" localSheetId="0" hidden="1">'на 31.03.2022'!$A$6:$K$369</definedName>
    <definedName name="Z_4DC355BB_27E7_48C3_8843_13682156D4CC_.wvu.FilterData" localSheetId="0" hidden="1">'на 31.03.2022'!$A$6:$K$369</definedName>
    <definedName name="Z_4DC9D79A_8761_4284_BFE5_DFE7738AB4F8_.wvu.FilterData" localSheetId="0" hidden="1">'на 31.03.2022'!$A$6:$K$369</definedName>
    <definedName name="Z_4DE9F46A_98FE_4BB0_9B8D_B98B77744784_.wvu.FilterData" localSheetId="0" hidden="1">'на 31.03.2022'!$A$6:$K$369</definedName>
    <definedName name="Z_4DF21929_63B0_45D6_9063_EE3D75E46DF0_.wvu.FilterData" localSheetId="0" hidden="1">'на 31.03.2022'!$A$6:$K$369</definedName>
    <definedName name="Z_4E70B456_53A6_4A9B_B0D8_E54D21A50BAA_.wvu.FilterData" localSheetId="0" hidden="1">'на 31.03.2022'!$A$6:$K$369</definedName>
    <definedName name="Z_4EB9A2EB_6EC6_4AFE_AFFA_537868B4F130_.wvu.FilterData" localSheetId="0" hidden="1">'на 31.03.2022'!$A$6:$K$369</definedName>
    <definedName name="Z_4EF3C623_C372_46C1_AA60_4AC85C37C9F2_.wvu.FilterData" localSheetId="0" hidden="1">'на 31.03.2022'!$A$6:$K$369</definedName>
    <definedName name="Z_4F08029A_B8F0_4DA4_87B0_16FDC76C4FA3_.wvu.FilterData" localSheetId="0" hidden="1">'на 31.03.2022'!$A$6:$K$369</definedName>
    <definedName name="Z_4F4F3D49_5D0A_42E0_916A_69EDE30FA23F_.wvu.FilterData" localSheetId="0" hidden="1">'на 31.03.2022'!$A$6:$K$369</definedName>
    <definedName name="Z_4F722BF5_E65A_4740_B031_AC282DA34AF0_.wvu.FilterData" localSheetId="0" hidden="1">'на 31.03.2022'!$A$6:$K$369</definedName>
    <definedName name="Z_4FA4A69A_6589_44A8_8710_9041295BCBA3_.wvu.FilterData" localSheetId="0" hidden="1">'на 31.03.2022'!$A$6:$K$369</definedName>
    <definedName name="Z_4FE18469_4F1B_4C4F_94F8_2337C288BBDA_.wvu.FilterData" localSheetId="0" hidden="1">'на 31.03.2022'!$A$6:$K$369</definedName>
    <definedName name="Z_5039ACE2_215B_49F3_AC23_F5E171EB2E04_.wvu.FilterData" localSheetId="0" hidden="1">'на 31.03.2022'!$A$6:$K$369</definedName>
    <definedName name="Z_50C47821_D4D0_4482_B67B_271683C3EE7C_.wvu.FilterData" localSheetId="0" hidden="1">'на 31.03.2022'!$A$6:$K$369</definedName>
    <definedName name="Z_50C7EE06_D3E5_466A_B02E_784815AC69C9_.wvu.FilterData" localSheetId="0" hidden="1">'на 31.03.2022'!$A$6:$K$369</definedName>
    <definedName name="Z_50F270BE_8CE5_4CA8_ACB0_0FE221C0502F_.wvu.FilterData" localSheetId="0" hidden="1">'на 31.03.2022'!$A$6:$K$369</definedName>
    <definedName name="Z_5118907D_F812_419B_BA38_C5D1A4D7AA9B_.wvu.FilterData" localSheetId="0" hidden="1">'на 31.03.2022'!$A$6:$K$369</definedName>
    <definedName name="Z_512708F0_FC6D_4404_BE68_DA23201791B7_.wvu.FilterData" localSheetId="0" hidden="1">'на 31.03.2022'!$A$6:$K$369</definedName>
    <definedName name="Z_51637613_0EB8_43CA_A073_E9BDD29429FF_.wvu.FilterData" localSheetId="0" hidden="1">'на 31.03.2022'!$A$6:$K$369</definedName>
    <definedName name="Z_5187EEFA_9E94_424B_9E98_435FA8598600_.wvu.FilterData" localSheetId="0" hidden="1">'на 31.03.2022'!$A$6:$K$369</definedName>
    <definedName name="Z_51BD5A76_12FD_4D74_BB88_134070337907_.wvu.FilterData" localSheetId="0" hidden="1">'на 31.03.2022'!$A$6:$K$369</definedName>
    <definedName name="Z_52051764_04EA_49FE_BED8_A5A087B594C8_.wvu.FilterData" localSheetId="0" hidden="1">'на 31.03.2022'!$A$6:$K$369</definedName>
    <definedName name="Z_5211D146_D07B_4B5D_8712_916865134037_.wvu.FilterData" localSheetId="0" hidden="1">'на 31.03.2022'!$A$6:$K$369</definedName>
    <definedName name="Z_52306391_FBA4_4117_8AD3_6946E8898C18_.wvu.FilterData" localSheetId="0" hidden="1">'на 31.03.2022'!$A$6:$K$369</definedName>
    <definedName name="Z_5253E1E1_F351_4BC1_B2DF_DE6F6B57B558_.wvu.FilterData" localSheetId="0" hidden="1">'на 31.03.2022'!$A$6:$K$369</definedName>
    <definedName name="Z_529A9D10_2BB0_46A7_944D_8ECDFA0395B8_.wvu.FilterData" localSheetId="0" hidden="1">'на 31.03.2022'!$A$6:$K$369</definedName>
    <definedName name="Z_52ACD1DE_5C8C_419B_897D_A938C2151D22_.wvu.FilterData" localSheetId="0" hidden="1">'на 31.03.2022'!$A$6:$K$369</definedName>
    <definedName name="Z_52C40832_4D48_45A4_B802_95C62DCB5A61_.wvu.FilterData" localSheetId="0" hidden="1">'на 31.03.2022'!$A$6:$H$121</definedName>
    <definedName name="Z_52F5BC9C_3CB5_4DD9_B732_2722A80051BB_.wvu.FilterData" localSheetId="0" hidden="1">'на 31.03.2022'!$A$6:$K$369</definedName>
    <definedName name="Z_53011515_95F3_4C88_88B6_C1D6475FC303_.wvu.FilterData" localSheetId="0" hidden="1">'на 31.03.2022'!$A$6:$K$369</definedName>
    <definedName name="Z_53198BA4_54AC_4165_B938_C4A1A748FFED_.wvu.FilterData" localSheetId="0" hidden="1">'на 31.03.2022'!$A$6:$K$369</definedName>
    <definedName name="Z_533612EA_605D_4AFD_803D_3C6F4E3E0B07_.wvu.FilterData" localSheetId="0" hidden="1">'на 31.03.2022'!$A$6:$K$369</definedName>
    <definedName name="Z_539CB3DF_9B66_4BE7_9074_8CE0405EB8A6_.wvu.Cols" localSheetId="0" hidden="1">'на 31.03.2022'!#REF!,'на 31.03.2022'!#REF!</definedName>
    <definedName name="Z_539CB3DF_9B66_4BE7_9074_8CE0405EB8A6_.wvu.FilterData" localSheetId="0" hidden="1">'на 31.03.2022'!$A$6:$K$369</definedName>
    <definedName name="Z_539CB3DF_9B66_4BE7_9074_8CE0405EB8A6_.wvu.PrintArea" localSheetId="0" hidden="1">'на 31.03.2022'!$A$1:$K$148</definedName>
    <definedName name="Z_539CB3DF_9B66_4BE7_9074_8CE0405EB8A6_.wvu.PrintTitles" localSheetId="0" hidden="1">'на 31.03.2022'!$4:$7</definedName>
    <definedName name="Z_543FDC9E_DC95_4C7A_84E4_76AA766A82EF_.wvu.FilterData" localSheetId="0" hidden="1">'на 31.03.2022'!$A$6:$K$369</definedName>
    <definedName name="Z_546EB4B2_C544_4B3E_891A_93D68659ED96_.wvu.FilterData" localSheetId="0" hidden="1">'на 31.03.2022'!$A$6:$K$369</definedName>
    <definedName name="Z_54703B32_BADE_4A70_9C97_888CD74744A0_.wvu.FilterData" localSheetId="0" hidden="1">'на 31.03.2022'!$A$6:$K$369</definedName>
    <definedName name="Z_54998E4E_243D_4810_826F_6D61E2FD7B80_.wvu.FilterData" localSheetId="0" hidden="1">'на 31.03.2022'!$A$6:$K$369</definedName>
    <definedName name="Z_54BA7F95_777A_45AD_95C4_BDBF7D83E6C8_.wvu.FilterData" localSheetId="0" hidden="1">'на 31.03.2022'!$A$6:$K$369</definedName>
    <definedName name="Z_54CFAFB5_5819_4D51_833E_B65C9A025E20_.wvu.FilterData" localSheetId="0" hidden="1">'на 31.03.2022'!$A$6:$K$369</definedName>
    <definedName name="Z_55266A36_B6A9_42E1_8467_17D14F12BABD_.wvu.FilterData" localSheetId="0" hidden="1">'на 31.03.2022'!$A$6:$H$121</definedName>
    <definedName name="Z_552D5A2F_F398_4185_857D_A43E934E7BB7_.wvu.FilterData" localSheetId="0" hidden="1">'на 31.03.2022'!$A$6:$K$369</definedName>
    <definedName name="Z_55839524_8F04_4259_8691_71E7FD7B6883_.wvu.FilterData" localSheetId="0" hidden="1">'на 31.03.2022'!$A$6:$K$369</definedName>
    <definedName name="Z_55F24CBB_212F_42F4_BB98_92561BDA95C3_.wvu.FilterData" localSheetId="0" hidden="1">'на 31.03.2022'!$A$6:$K$369</definedName>
    <definedName name="Z_564F82E8_8306_4799_B1F9_06B1FD1FB16E_.wvu.FilterData" localSheetId="0" hidden="1">'на 31.03.2022'!$A$2:$L$152</definedName>
    <definedName name="Z_565A1A16_6A4F_4794_B3C1_1808DC7E86C0_.wvu.FilterData" localSheetId="0" hidden="1">'на 31.03.2022'!$A$6:$H$121</definedName>
    <definedName name="Z_568C3823_FEE7_49C8_B4CF_3D48541DA65C_.wvu.FilterData" localSheetId="0" hidden="1">'на 31.03.2022'!$A$6:$H$121</definedName>
    <definedName name="Z_5696C387_34DF_4BED_BB60_2D85436D9DA8_.wvu.FilterData" localSheetId="0" hidden="1">'на 31.03.2022'!$A$6:$K$369</definedName>
    <definedName name="Z_56C18D87_C587_43F7_9147_D7827AADF66D_.wvu.FilterData" localSheetId="0" hidden="1">'на 31.03.2022'!$A$6:$H$121</definedName>
    <definedName name="Z_5729DC83_8713_4B21_9D2C_8A74D021747E_.wvu.FilterData" localSheetId="0" hidden="1">'на 31.03.2022'!$A$6:$H$121</definedName>
    <definedName name="Z_5730431A_42FA_4886_8F76_DA9C1179F65B_.wvu.FilterData" localSheetId="0" hidden="1">'на 31.03.2022'!$A$6:$K$369</definedName>
    <definedName name="Z_58270B81_2C5A_44D4_84D8_B29B6BA03243_.wvu.FilterData" localSheetId="0" hidden="1">'на 31.03.2022'!$A$6:$H$121</definedName>
    <definedName name="Z_5834E280_FA37_4F43_B5D8_B8D5A97A4524_.wvu.FilterData" localSheetId="0" hidden="1">'на 31.03.2022'!$A$6:$K$369</definedName>
    <definedName name="Z_58A2BFA9_7803_4AA8_99E8_85AF5847A611_.wvu.FilterData" localSheetId="0" hidden="1">'на 31.03.2022'!$A$6:$K$369</definedName>
    <definedName name="Z_58BFA8D4_CF88_4C84_B35F_981C21093C49_.wvu.FilterData" localSheetId="0" hidden="1">'на 31.03.2022'!$A$6:$K$369</definedName>
    <definedName name="Z_58C74091_8FAD_4093_9E52_EDA54F81A62E_.wvu.FilterData" localSheetId="0" hidden="1">'на 31.03.2022'!$A$6:$K$369</definedName>
    <definedName name="Z_58EAD7A7_C312_4E53_9D90_6DB268F00AAE_.wvu.FilterData" localSheetId="0" hidden="1">'на 31.03.2022'!$A$6:$K$369</definedName>
    <definedName name="Z_58EFAC3E_6DAA_4E10_964A_6BC23ECA3B99_.wvu.FilterData" localSheetId="0" hidden="1">'на 31.03.2022'!$A$6:$K$369</definedName>
    <definedName name="Z_5903C2CD_4F35_483D_B91D_3C09DC402413_.wvu.FilterData" localSheetId="0" hidden="1">'на 31.03.2022'!$A$6:$K$369</definedName>
    <definedName name="Z_59074C03_1A19_4344_8FE1_916D5A98CD29_.wvu.FilterData" localSheetId="0" hidden="1">'на 31.03.2022'!$A$6:$K$369</definedName>
    <definedName name="Z_593FC661_D3C9_4D5B_9F7F_4FD8BB281A5E_.wvu.FilterData" localSheetId="0" hidden="1">'на 31.03.2022'!$A$6:$K$369</definedName>
    <definedName name="Z_594E41CA_61EE_4A2D_B628_8692F751FB80_.wvu.FilterData" localSheetId="0" hidden="1">'на 31.03.2022'!$A$6:$K$369</definedName>
    <definedName name="Z_5996ED13_8652_498D_8DEE_2CE867E1D6DA_.wvu.FilterData" localSheetId="0" hidden="1">'на 31.03.2022'!$A$6:$K$369</definedName>
    <definedName name="Z_59A15C04_4482_47BA_AAA2_857A77FCCD7B_.wvu.FilterData" localSheetId="0" hidden="1">'на 31.03.2022'!$A$6:$K$369</definedName>
    <definedName name="Z_59CCB0AC_39EE_4AC7_9307_7FE7718BECEC_.wvu.FilterData" localSheetId="0" hidden="1">'на 31.03.2022'!$A$6:$K$369</definedName>
    <definedName name="Z_59F91900_CAE9_4608_97BE_FBC0993C389F_.wvu.FilterData" localSheetId="0" hidden="1">'на 31.03.2022'!$A$6:$H$121</definedName>
    <definedName name="Z_5A0826D2_48E8_4049_87EB_8011A792B32A_.wvu.FilterData" localSheetId="0" hidden="1">'на 31.03.2022'!$A$6:$K$369</definedName>
    <definedName name="Z_5A1E401B_9CBB_4720_B34E_C1F970D8C1A4_.wvu.FilterData" localSheetId="0" hidden="1">'на 31.03.2022'!$A$6:$K$369</definedName>
    <definedName name="Z_5A5FF966_0E10_4BF8_B40F_C8478F0D995D_.wvu.FilterData" localSheetId="0" hidden="1">'на 31.03.2022'!$A$6:$K$369</definedName>
    <definedName name="Z_5AC843E8_BE7D_4B69_82E5_622B40389D76_.wvu.FilterData" localSheetId="0" hidden="1">'на 31.03.2022'!$A$6:$K$369</definedName>
    <definedName name="Z_5AED1EEB_F2BD_4EA8_B85A_ECC7CA9EB0BB_.wvu.FilterData" localSheetId="0" hidden="1">'на 31.03.2022'!$A$6:$K$369</definedName>
    <definedName name="Z_5B1A6EA8_24E2_45A1_ACEF_A535BCC31BBF_.wvu.FilterData" localSheetId="0" hidden="1">'на 31.03.2022'!$A$6:$K$369</definedName>
    <definedName name="Z_5B201F9D_0EC3_499C_A33C_1C4C3BFDAC63_.wvu.FilterData" localSheetId="0" hidden="1">'на 31.03.2022'!$A$6:$K$369</definedName>
    <definedName name="Z_5B530939_3820_4F41_B6AF_D342046937E2_.wvu.FilterData" localSheetId="0" hidden="1">'на 31.03.2022'!$A$6:$K$369</definedName>
    <definedName name="Z_5B6D98E6_8929_4747_9889_173EDC254AC0_.wvu.FilterData" localSheetId="0" hidden="1">'на 31.03.2022'!$A$6:$K$369</definedName>
    <definedName name="Z_5B8F35C7_BACE_46B7_A289_D37993E37EE6_.wvu.FilterData" localSheetId="0" hidden="1">'на 31.03.2022'!$A$6:$K$369</definedName>
    <definedName name="Z_5BB994C0_0A73_4A06_8B55_4EFD3E0DBF0D_.wvu.FilterData" localSheetId="0" hidden="1">'на 31.03.2022'!$A$6:$K$369</definedName>
    <definedName name="Z_5BD6B32C_AA9C_477B_9D18_4933499B50B8_.wvu.FilterData" localSheetId="0" hidden="1">'на 31.03.2022'!$A$6:$K$369</definedName>
    <definedName name="Z_5C13A1A0_C535_4639_90BE_9B5D72B8AEDB_.wvu.FilterData" localSheetId="0" hidden="1">'на 31.03.2022'!$A$6:$H$121</definedName>
    <definedName name="Z_5C1EB056_6EEF_4598_848E_E932B26747D9_.wvu.FilterData" localSheetId="0" hidden="1">'на 31.03.2022'!$A$6:$K$369</definedName>
    <definedName name="Z_5C253E80_F3BD_4FE4_AB93_2FEE92134E33_.wvu.FilterData" localSheetId="0" hidden="1">'на 31.03.2022'!$A$6:$K$369</definedName>
    <definedName name="Z_5C519772_2A20_4B5B_841B_37C4DE3DF25F_.wvu.FilterData" localSheetId="0" hidden="1">'на 31.03.2022'!$A$6:$K$369</definedName>
    <definedName name="Z_5CD246D0_1B61_4A0E_94C1_5A06A3BBBCDE_.wvu.FilterData" localSheetId="0" hidden="1">'на 31.03.2022'!$A$6:$K$369</definedName>
    <definedName name="Z_5CDE7466_9008_4EE8_8F19_E26D937B15F6_.wvu.FilterData" localSheetId="0" hidden="1">'на 31.03.2022'!$A$6:$H$121</definedName>
    <definedName name="Z_5CF8FCD5_D471_4326_AE16_46A73366B8A0_.wvu.FilterData" localSheetId="0" hidden="1">'на 31.03.2022'!$A$6:$K$369</definedName>
    <definedName name="Z_5D02AC07_9DDA_4DED_8BC0_7F56C2780A3D_.wvu.FilterData" localSheetId="0" hidden="1">'на 31.03.2022'!$A$6:$K$369</definedName>
    <definedName name="Z_5D0C536E_5C8E_491C_A9DB_A2B27E25CEE3_.wvu.FilterData" localSheetId="0" hidden="1">'на 31.03.2022'!$A$6:$K$369</definedName>
    <definedName name="Z_5D1A8E24_0858_4B4C_9A88_78819F5A1F0E_.wvu.FilterData" localSheetId="0" hidden="1">'на 31.03.2022'!$A$6:$K$369</definedName>
    <definedName name="Z_5D493D37_85DF_4A0D_9E57_094C52290F45_.wvu.FilterData" localSheetId="0" hidden="1">'на 31.03.2022'!$A$6:$K$369</definedName>
    <definedName name="Z_5DA1F30B_C28D_4542_91B8_59775937AB4F_.wvu.FilterData" localSheetId="0" hidden="1">'на 31.03.2022'!$A$6:$K$369</definedName>
    <definedName name="Z_5DFBF4F8_E8CB_45B8_AEBD_E22AE27F7511_.wvu.FilterData" localSheetId="0" hidden="1">'на 31.03.2022'!$A$6:$K$369</definedName>
    <definedName name="Z_5E8319AA_70BE_4A15_908D_5BB7BC61D3F7_.wvu.FilterData" localSheetId="0" hidden="1">'на 31.03.2022'!$A$6:$K$369</definedName>
    <definedName name="Z_5EB104F4_627D_44E7_960F_6C67063C7D09_.wvu.FilterData" localSheetId="0" hidden="1">'на 31.03.2022'!$A$6:$K$369</definedName>
    <definedName name="Z_5EB1B5BB_79BE_4318_9140_3FA31802D519_.wvu.FilterData" localSheetId="0" hidden="1">'на 31.03.2022'!$A$6:$K$369</definedName>
    <definedName name="Z_5EB1B5BB_79BE_4318_9140_3FA31802D519_.wvu.PrintArea" localSheetId="0" hidden="1">'на 31.03.2022'!$A$1:$K$148</definedName>
    <definedName name="Z_5EB1B5BB_79BE_4318_9140_3FA31802D519_.wvu.PrintTitles" localSheetId="0" hidden="1">'на 31.03.2022'!$4:$7</definedName>
    <definedName name="Z_5F7F93D2_80EF_4EEE_9C9D_12AB30DD80D3_.wvu.FilterData" localSheetId="0" hidden="1">'на 31.03.2022'!$A$6:$K$369</definedName>
    <definedName name="Z_5FB953A5_71FF_4056_AF98_C9D06FF0EDF3_.wvu.Cols" localSheetId="0" hidden="1">'на 31.03.2022'!#REF!,'на 31.03.2022'!#REF!</definedName>
    <definedName name="Z_5FB953A5_71FF_4056_AF98_C9D06FF0EDF3_.wvu.FilterData" localSheetId="0" hidden="1">'на 31.03.2022'!$A$6:$K$369</definedName>
    <definedName name="Z_5FB953A5_71FF_4056_AF98_C9D06FF0EDF3_.wvu.PrintArea" localSheetId="0" hidden="1">'на 31.03.2022'!$A$1:$K$148</definedName>
    <definedName name="Z_5FB953A5_71FF_4056_AF98_C9D06FF0EDF3_.wvu.PrintTitles" localSheetId="0" hidden="1">'на 31.03.2022'!$4:$7</definedName>
    <definedName name="Z_6011A554_E1A4_465F_9A01_E0469A86D44D_.wvu.FilterData" localSheetId="0" hidden="1">'на 31.03.2022'!$A$6:$K$369</definedName>
    <definedName name="Z_60155C64_695E_458C_BBFE_B89C53118803_.wvu.FilterData" localSheetId="0" hidden="1">'на 31.03.2022'!$A$6:$K$369</definedName>
    <definedName name="Z_60657231_C99E_4191_A90E_C546FB588843_.wvu.FilterData" localSheetId="0" hidden="1">'на 31.03.2022'!$A$6:$H$121</definedName>
    <definedName name="Z_60669095_D958_429D_B74A_692F0AF6A5BF_.wvu.FilterData" localSheetId="0" hidden="1">'на 31.03.2022'!$A$6:$K$369</definedName>
    <definedName name="Z_6068C3FF_17AA_48A5_A88B_2523CBAC39AE_.wvu.FilterData" localSheetId="0" hidden="1">'на 31.03.2022'!$A$6:$K$369</definedName>
    <definedName name="Z_6068C3FF_17AA_48A5_A88B_2523CBAC39AE_.wvu.PrintArea" localSheetId="0" hidden="1">'на 31.03.2022'!$A$1:$K$166</definedName>
    <definedName name="Z_6068C3FF_17AA_48A5_A88B_2523CBAC39AE_.wvu.PrintTitles" localSheetId="0" hidden="1">'на 31.03.2022'!$4:$7</definedName>
    <definedName name="Z_6085EE75_36B7_47B2_BC4C_6C003E6E451C_.wvu.FilterData" localSheetId="0" hidden="1">'на 31.03.2022'!$A$6:$K$369</definedName>
    <definedName name="Z_6096DF59_5639_431F_ACAA_6E74367471D4_.wvu.FilterData" localSheetId="0" hidden="1">'на 31.03.2022'!$A$6:$K$369</definedName>
    <definedName name="Z_60B33E92_3815_4061_91AA_8E38B8895054_.wvu.FilterData" localSheetId="0" hidden="1">'на 31.03.2022'!$A$6:$H$121</definedName>
    <definedName name="Z_615C7B91_FF13_4408_A2AA_52DA69643ED1_.wvu.FilterData" localSheetId="0" hidden="1">'на 31.03.2022'!$A$6:$K$369</definedName>
    <definedName name="Z_61D3C2BE_E5C3_4670_8A8C_5EA015D7BE13_.wvu.FilterData" localSheetId="0" hidden="1">'на 31.03.2022'!$A$6:$K$369</definedName>
    <definedName name="Z_61FEE2C2_8D13_4755_8517_9B75B80FA4B1_.wvu.FilterData" localSheetId="0" hidden="1">'на 31.03.2022'!$A$6:$K$369</definedName>
    <definedName name="Z_6246324E_D224_4FAC_8C67_F9370E7D77EB_.wvu.FilterData" localSheetId="0" hidden="1">'на 31.03.2022'!$A$6:$K$369</definedName>
    <definedName name="Z_624EA417_1537_4932_82E6_067428E23D73_.wvu.FilterData" localSheetId="0" hidden="1">'на 31.03.2022'!$A$6:$K$369</definedName>
    <definedName name="Z_62534477_13C5_437C_87A9_3525FC60CE4D_.wvu.FilterData" localSheetId="0" hidden="1">'на 31.03.2022'!$A$6:$K$369</definedName>
    <definedName name="Z_62691467_BD46_47AE_A6DF_52CBD0D9817B_.wvu.FilterData" localSheetId="0" hidden="1">'на 31.03.2022'!$A$6:$H$121</definedName>
    <definedName name="Z_62A8387D_B08A_477D_ADE5_71912984F458_.wvu.FilterData" localSheetId="0" hidden="1">'на 31.03.2022'!$A$6:$K$369</definedName>
    <definedName name="Z_62AE6103_E87D_480F_B5E4_8DBCD8F5A21D_.wvu.FilterData" localSheetId="0" hidden="1">'на 31.03.2022'!$A$6:$K$369</definedName>
    <definedName name="Z_62BB10A5_EF28_4942_80EF_BF25E16F79EB_.wvu.FilterData" localSheetId="0" hidden="1">'на 31.03.2022'!$A$6:$K$369</definedName>
    <definedName name="Z_62C4D5B7_88F6_4885_99F7_CBFA0AACC2D9_.wvu.FilterData" localSheetId="0" hidden="1">'на 31.03.2022'!$A$6:$K$369</definedName>
    <definedName name="Z_62E7809F_D5DF_4BC1_AEFF_718779E2F7F6_.wvu.FilterData" localSheetId="0" hidden="1">'на 31.03.2022'!$A$6:$K$369</definedName>
    <definedName name="Z_62F28655_B8A8_45AE_A142_E93FF8C032BD_.wvu.FilterData" localSheetId="0" hidden="1">'на 31.03.2022'!$A$6:$K$369</definedName>
    <definedName name="Z_62F2B5AA_C3D1_4669_A4A0_184285923B8F_.wvu.FilterData" localSheetId="0" hidden="1">'на 31.03.2022'!$A$6:$K$369</definedName>
    <definedName name="Z_63162BBE_DEA3_4E9D_88C6_50A1C19A4306_.wvu.FilterData" localSheetId="0" hidden="1">'на 31.03.2022'!$A$6:$K$369</definedName>
    <definedName name="Z_63436FDB_9A91_4157_840D_70107C085942_.wvu.FilterData" localSheetId="0" hidden="1">'на 31.03.2022'!$A$6:$K$369</definedName>
    <definedName name="Z_636DA917_E508_45C7_B31A_50C91F940D46_.wvu.FilterData" localSheetId="0" hidden="1">'на 31.03.2022'!$A$6:$K$369</definedName>
    <definedName name="Z_63720CAA_47FE_4977_B082_29E1534276C7_.wvu.FilterData" localSheetId="0" hidden="1">'на 31.03.2022'!$A$6:$K$369</definedName>
    <definedName name="Z_6388A221_DD71_4215_8F6D_83C36FBE9B4C_.wvu.FilterData" localSheetId="0" hidden="1">'на 31.03.2022'!$A$6:$K$369</definedName>
    <definedName name="Z_638AAAE8_8FF2_44D0_A160_BB2A9AEB5B72_.wvu.FilterData" localSheetId="0" hidden="1">'на 31.03.2022'!$A$6:$H$121</definedName>
    <definedName name="Z_63D45DC6_0D62_438A_9069_0A4378090381_.wvu.FilterData" localSheetId="0" hidden="1">'на 31.03.2022'!$A$6:$H$121</definedName>
    <definedName name="Z_643AF594_D948_4DA9_8B49_70D4487A1DD9_.wvu.FilterData" localSheetId="0" hidden="1">'на 31.03.2022'!$A$6:$K$369</definedName>
    <definedName name="Z_647EE6A0_6C8D_4FBF_BCF1_907D60975A5A_.wvu.FilterData" localSheetId="0" hidden="1">'на 31.03.2022'!$A$6:$K$369</definedName>
    <definedName name="Z_648AB040_BD0E_49A1_BA40_87D3D9C0BA55_.wvu.FilterData" localSheetId="0" hidden="1">'на 31.03.2022'!$A$6:$K$369</definedName>
    <definedName name="Z_649E5CE3_4976_49D9_83DA_4E57FFC714BF_.wvu.Cols" localSheetId="0" hidden="1">'на 31.03.2022'!#REF!</definedName>
    <definedName name="Z_649E5CE3_4976_49D9_83DA_4E57FFC714BF_.wvu.FilterData" localSheetId="0" hidden="1">'на 31.03.2022'!$A$6:$K$369</definedName>
    <definedName name="Z_649E5CE3_4976_49D9_83DA_4E57FFC714BF_.wvu.PrintArea" localSheetId="0" hidden="1">'на 31.03.2022'!$A$1:$K$152</definedName>
    <definedName name="Z_649E5CE3_4976_49D9_83DA_4E57FFC714BF_.wvu.PrintTitles" localSheetId="0" hidden="1">'на 31.03.2022'!$4:$7</definedName>
    <definedName name="Z_64C01F03_E840_4B6E_960F_5E13E0981676_.wvu.FilterData" localSheetId="0" hidden="1">'на 31.03.2022'!$A$6:$K$369</definedName>
    <definedName name="Z_657583BD_474B_4EFE_A5D6_97F78CABE532_.wvu.FilterData" localSheetId="0" hidden="1">'на 31.03.2022'!$A$6:$K$369</definedName>
    <definedName name="Z_65B946BB_865B_45DA_A19D_A1AC6082DF5C_.wvu.FilterData" localSheetId="0" hidden="1">'на 31.03.2022'!$A$6:$K$369</definedName>
    <definedName name="Z_65D3F071_3287_4A77_B6B1_5DF1F6C04BB3_.wvu.FilterData" localSheetId="0" hidden="1">'на 31.03.2022'!$A$6:$K$369</definedName>
    <definedName name="Z_65E46399_26A7_441E_AB5B_054868B51F98_.wvu.FilterData" localSheetId="0" hidden="1">'на 31.03.2022'!$A$6:$K$369</definedName>
    <definedName name="Z_65F8B16B_220F_4FC8_86A4_6BDB56CB5C59_.wvu.FilterData" localSheetId="0" hidden="1">'на 31.03.2022'!$A$2:$L$152</definedName>
    <definedName name="Z_6654CD2E_14AE_4299_8801_306919BA9D32_.wvu.FilterData" localSheetId="0" hidden="1">'на 31.03.2022'!$A$6:$K$369</definedName>
    <definedName name="Z_66550ABE_0FE4_4071_B1FA_6163FA599414_.wvu.FilterData" localSheetId="0" hidden="1">'на 31.03.2022'!$A$6:$K$369</definedName>
    <definedName name="Z_6656F77C_55F8_4E1C_A222_2E884838D2F2_.wvu.FilterData" localSheetId="0" hidden="1">'на 31.03.2022'!$A$6:$K$369</definedName>
    <definedName name="Z_667B535C_31EB_4690_B9D0_A1691F287780_.wvu.FilterData" localSheetId="0" hidden="1">'на 31.03.2022'!$A$6:$K$369</definedName>
    <definedName name="Z_6685478C_9BCA_4591_AD70_C668CD426557_.wvu.FilterData" localSheetId="0" hidden="1">'на 31.03.2022'!$A$6:$K$369</definedName>
    <definedName name="Z_66EE8E68_84F1_44B5_B60B_7ED67214A421_.wvu.FilterData" localSheetId="0" hidden="1">'на 31.03.2022'!$A$6:$K$369</definedName>
    <definedName name="Z_67971AFA_5010_43AA_8964_CEDCE49B3348_.wvu.FilterData" localSheetId="0" hidden="1">'на 31.03.2022'!$A$6:$K$369</definedName>
    <definedName name="Z_67A1158E_8E10_4053_B044_B8AB7C784C01_.wvu.FilterData" localSheetId="0" hidden="1">'на 31.03.2022'!$A$6:$K$369</definedName>
    <definedName name="Z_67ADFAE6_A9AF_44D7_8539_93CD0F6B7849_.wvu.FilterData" localSheetId="0" hidden="1">'на 31.03.2022'!$A$6:$K$369</definedName>
    <definedName name="Z_67ADFAE6_A9AF_44D7_8539_93CD0F6B7849_.wvu.PrintArea" localSheetId="0" hidden="1">'на 31.03.2022'!$A$1:$K$168</definedName>
    <definedName name="Z_67ADFAE6_A9AF_44D7_8539_93CD0F6B7849_.wvu.PrintTitles" localSheetId="0" hidden="1">'на 31.03.2022'!$4:$7</definedName>
    <definedName name="Z_67CEEC89_8901_4825_883E_9C288CEBA3F4_.wvu.FilterData" localSheetId="0" hidden="1">'на 31.03.2022'!$A$6:$K$369</definedName>
    <definedName name="Z_68543727_5837_47F3_A17E_A06AE03143F0_.wvu.FilterData" localSheetId="0" hidden="1">'на 31.03.2022'!$A$6:$K$369</definedName>
    <definedName name="Z_68683A58_471B_4FCB_952E_C9B39BF5837F_.wvu.FilterData" localSheetId="0" hidden="1">'на 31.03.2022'!$A$6:$K$369</definedName>
    <definedName name="Z_6901CD30_42B7_4EC1_AF54_8AB710BFE495_.wvu.FilterData" localSheetId="0" hidden="1">'на 31.03.2022'!$A$6:$K$369</definedName>
    <definedName name="Z_69321B6F_CF2A_4DAB_82CF_8CAAD629F257_.wvu.FilterData" localSheetId="0" hidden="1">'на 31.03.2022'!$A$6:$K$369</definedName>
    <definedName name="Z_6960C5FC_23BB_416E_91A4_54843C57A92C_.wvu.FilterData" localSheetId="0" hidden="1">'на 31.03.2022'!$A$6:$K$369</definedName>
    <definedName name="Z_6A19F32A_B160_4483_91DD_03217B777DF3_.wvu.FilterData" localSheetId="0" hidden="1">'на 31.03.2022'!$A$6:$K$369</definedName>
    <definedName name="Z_6A3BD144_0140_4ADD_AD88_B274AA069B37_.wvu.FilterData" localSheetId="0" hidden="1">'на 31.03.2022'!$A$6:$K$369</definedName>
    <definedName name="Z_6A402979_51E9_4CAD_9C33_EBFCF826C549_.wvu.FilterData" localSheetId="0" hidden="1">'на 31.03.2022'!$A$6:$K$369</definedName>
    <definedName name="Z_6AE09898_DB20_4B56_B25D_C756C4A5A0A2_.wvu.FilterData" localSheetId="0" hidden="1">'на 31.03.2022'!$A$6:$K$369</definedName>
    <definedName name="Z_6B30174D_06F6_400C_8FE4_A489A229C982_.wvu.FilterData" localSheetId="0" hidden="1">'на 31.03.2022'!$A$6:$K$369</definedName>
    <definedName name="Z_6B9F1A4E_485B_421D_A44C_0AAE5901E28D_.wvu.FilterData" localSheetId="0" hidden="1">'на 31.03.2022'!$A$6:$K$369</definedName>
    <definedName name="Z_6BE4E62B_4F97_4F96_9638_8ADCE8F932B1_.wvu.FilterData" localSheetId="0" hidden="1">'на 31.03.2022'!$A$6:$H$121</definedName>
    <definedName name="Z_6BE735CC_AF2E_4F67_B22D_A8AB001D3353_.wvu.FilterData" localSheetId="0" hidden="1">'на 31.03.2022'!$A$6:$H$121</definedName>
    <definedName name="Z_6C574B3A_CBDC_4063_B039_06E2BE768645_.wvu.FilterData" localSheetId="0" hidden="1">'на 31.03.2022'!$A$6:$K$369</definedName>
    <definedName name="Z_6CF84B0C_144A_4CF4_A34E_B9147B738037_.wvu.FilterData" localSheetId="0" hidden="1">'на 31.03.2022'!$A$6:$H$121</definedName>
    <definedName name="Z_6D0240A6_9769_4874_8800_2DD838F2A024_.wvu.FilterData" localSheetId="0" hidden="1">'на 31.03.2022'!$A$6:$K$369</definedName>
    <definedName name="Z_6D091BF8_3118_4C66_BFCF_A396B92963B0_.wvu.FilterData" localSheetId="0" hidden="1">'на 31.03.2022'!$A$6:$K$369</definedName>
    <definedName name="Z_6D1C64E5_A594_47DE_BE16_E18FABE58137_.wvu.FilterData" localSheetId="0" hidden="1">'на 31.03.2022'!$A$6:$K$369</definedName>
    <definedName name="Z_6D692D1F_2186_4B62_878B_AABF13F25116_.wvu.FilterData" localSheetId="0" hidden="1">'на 31.03.2022'!$A$6:$K$369</definedName>
    <definedName name="Z_6D7CFBF1_75D3_41F3_8694_AE4E45FE6F72_.wvu.FilterData" localSheetId="0" hidden="1">'на 31.03.2022'!$A$6:$K$369</definedName>
    <definedName name="Z_6DC5357A_CB08_43BF_90C5_44CA067A2BB4_.wvu.FilterData" localSheetId="0" hidden="1">'на 31.03.2022'!$A$6:$K$369</definedName>
    <definedName name="Z_6E1926CF_4906_4A55_811C_617ED8BB98BA_.wvu.FilterData" localSheetId="0" hidden="1">'на 31.03.2022'!$A$6:$K$369</definedName>
    <definedName name="Z_6E2D6686_B9FD_4BBA_8CD4_95C6386F5509_.wvu.FilterData" localSheetId="0" hidden="1">'на 31.03.2022'!$A$6:$H$121</definedName>
    <definedName name="Z_6E39427C_2468_4284_9D5A_D61995F8C16F_.wvu.FilterData" localSheetId="0" hidden="1">'на 31.03.2022'!$A$6:$K$369</definedName>
    <definedName name="Z_6E4A7295_8CE0_4D28_ABEF_D38EBAE7C204_.wvu.Cols" localSheetId="0" hidden="1">'на 31.03.2022'!$L:$L</definedName>
    <definedName name="Z_6E4A7295_8CE0_4D28_ABEF_D38EBAE7C204_.wvu.FilterData" localSheetId="0" hidden="1">'на 31.03.2022'!$A$6:$K$369</definedName>
    <definedName name="Z_6E4A7295_8CE0_4D28_ABEF_D38EBAE7C204_.wvu.PrintArea" localSheetId="0" hidden="1">'на 31.03.2022'!$A$1:$K$168</definedName>
    <definedName name="Z_6E4A7295_8CE0_4D28_ABEF_D38EBAE7C204_.wvu.PrintTitles" localSheetId="0" hidden="1">'на 31.03.2022'!$4:$7</definedName>
    <definedName name="Z_6E825DA6_B9DB_42A8_A522_056892337545_.wvu.FilterData" localSheetId="0" hidden="1">'на 31.03.2022'!$A$6:$K$369</definedName>
    <definedName name="Z_6EC28D39_E7D9_4144_8AA6_2F0CD84ED7A9_.wvu.FilterData" localSheetId="0" hidden="1">'на 31.03.2022'!$A$6:$K$369</definedName>
    <definedName name="Z_6ECBF068_1C02_4E6C_B4E6_EB2B6EC464BD_.wvu.FilterData" localSheetId="0" hidden="1">'на 31.03.2022'!$A$6:$K$369</definedName>
    <definedName name="Z_6EE8F867_7A0E_491A_B66A_B24E4C46B22A_.wvu.FilterData" localSheetId="0" hidden="1">'на 31.03.2022'!$A$6:$K$369</definedName>
    <definedName name="Z_6F1223ED_6D7E_4BDC_97BD_57C6B16DF50B_.wvu.FilterData" localSheetId="0" hidden="1">'на 31.03.2022'!$A$6:$K$369</definedName>
    <definedName name="Z_6F188E27_E72B_48C9_888E_3A4AAF082D5A_.wvu.FilterData" localSheetId="0" hidden="1">'на 31.03.2022'!$A$6:$K$369</definedName>
    <definedName name="Z_6F5A12C8_A074_4C40_BB8E_7EC26830E12E_.wvu.FilterData" localSheetId="0" hidden="1">'на 31.03.2022'!$A$6:$K$369</definedName>
    <definedName name="Z_6F60BF81_D1A9_4E04_93E7_3EE7124B8D23_.wvu.FilterData" localSheetId="0" hidden="1">'на 31.03.2022'!$A$6:$H$121</definedName>
    <definedName name="Z_6FA95ECB_A72C_44B0_B29D_BED71D2AC5FA_.wvu.FilterData" localSheetId="0" hidden="1">'на 31.03.2022'!$A$6:$K$369</definedName>
    <definedName name="Z_6FC51FBE_9907_47C6_90D2_77583F097BE8_.wvu.FilterData" localSheetId="0" hidden="1">'на 31.03.2022'!$A$6:$K$369</definedName>
    <definedName name="Z_701E5EC3_E633_4389_A70E_4DD82E713CE4_.wvu.FilterData" localSheetId="0" hidden="1">'на 31.03.2022'!$A$6:$K$369</definedName>
    <definedName name="Z_7020B498_0752_4EA3_AECF_0DCB82870F8A_.wvu.FilterData" localSheetId="0" hidden="1">'на 31.03.2022'!$A$6:$K$369</definedName>
    <definedName name="Z_70563E19_BB5A_4FAB_8E42_6308F4D97788_.wvu.FilterData" localSheetId="0" hidden="1">'на 31.03.2022'!$A$6:$K$369</definedName>
    <definedName name="Z_70567FCD_AD22_4F19_9380_E5332B152F74_.wvu.FilterData" localSheetId="0" hidden="1">'на 31.03.2022'!$A$6:$K$369</definedName>
    <definedName name="Z_705B9265_FB16_46D2_8816_8AF84D72C023_.wvu.FilterData" localSheetId="0" hidden="1">'на 31.03.2022'!$A$6:$K$369</definedName>
    <definedName name="Z_706D67E7_3361_40B2_829D_8844AB8060E2_.wvu.FilterData" localSheetId="0" hidden="1">'на 31.03.2022'!$A$6:$H$121</definedName>
    <definedName name="Z_70E4543C_ADDB_4019_BDB2_F36D27861FA5_.wvu.FilterData" localSheetId="0" hidden="1">'на 31.03.2022'!$A$6:$K$369</definedName>
    <definedName name="Z_70F1B7E8_7988_4C81_9922_ABE1AE06A197_.wvu.FilterData" localSheetId="0" hidden="1">'на 31.03.2022'!$A$6:$K$369</definedName>
    <definedName name="Z_71392A7E_0652_42FB_9A5C_35A0D8CFF7F9_.wvu.FilterData" localSheetId="0" hidden="1">'на 31.03.2022'!$A$6:$K$369</definedName>
    <definedName name="Z_71C5E18D_A5D5_4D7F_80AC_09808577A853_.wvu.FilterData" localSheetId="0" hidden="1">'на 31.03.2022'!$A$6:$K$369</definedName>
    <definedName name="Z_7246383F_5A7C_4469_ABE5_F3DE99D7B98C_.wvu.FilterData" localSheetId="0" hidden="1">'на 31.03.2022'!$A$6:$H$121</definedName>
    <definedName name="Z_727CF329_C3C3_4900_8882_0105D9B87052_.wvu.FilterData" localSheetId="0" hidden="1">'на 31.03.2022'!$A$6:$K$369</definedName>
    <definedName name="Z_728B417D_5E48_46CF_86FE_9C0FFD136F19_.wvu.FilterData" localSheetId="0" hidden="1">'на 31.03.2022'!$A$6:$K$369</definedName>
    <definedName name="Z_72971C39_5C91_4008_BD77_2DC24FDFDCB6_.wvu.FilterData" localSheetId="0" hidden="1">'на 31.03.2022'!$A$6:$K$369</definedName>
    <definedName name="Z_72BCCF18_7B1D_4731_977C_FF5C187A4C82_.wvu.FilterData" localSheetId="0" hidden="1">'на 31.03.2022'!$A$6:$K$369</definedName>
    <definedName name="Z_72C0943B_A5D5_4B80_AD54_166C5CDC74DE_.wvu.FilterData" localSheetId="0" hidden="1">'на 31.03.2022'!$A$2:$L$152</definedName>
    <definedName name="Z_72C0943B_A5D5_4B80_AD54_166C5CDC74DE_.wvu.PrintArea" localSheetId="0" hidden="1">'на 31.03.2022'!$A$1:$K$166</definedName>
    <definedName name="Z_72C0943B_A5D5_4B80_AD54_166C5CDC74DE_.wvu.PrintTitles" localSheetId="0" hidden="1">'на 31.03.2022'!$4:$7</definedName>
    <definedName name="Z_72CB31D4_C50A_4612_82B9_0E11FB5FE8EC_.wvu.FilterData" localSheetId="0" hidden="1">'на 31.03.2022'!$A$6:$K$369</definedName>
    <definedName name="Z_731D7D17_2CAD_4E49_B21B_35284930A024_.wvu.FilterData" localSheetId="0" hidden="1">'на 31.03.2022'!$A$6:$K$369</definedName>
    <definedName name="Z_7323520E_A194_436C_87C5_C72FEEBCF56F_.wvu.FilterData" localSheetId="0" hidden="1">'на 31.03.2022'!$A$6:$K$369</definedName>
    <definedName name="Z_73398870_7DE2_47AF_9E16_000A1BECF575_.wvu.FilterData" localSheetId="0" hidden="1">'на 31.03.2022'!$A$6:$K$369</definedName>
    <definedName name="Z_7351B774_7780_442A_903E_647131A150ED_.wvu.FilterData" localSheetId="0" hidden="1">'на 31.03.2022'!$A$6:$K$369</definedName>
    <definedName name="Z_7376FA42_13A1_4710_BABC_A35C9B40426F_.wvu.FilterData" localSheetId="0" hidden="1">'на 31.03.2022'!$A$6:$K$369</definedName>
    <definedName name="Z_738A713F_AA01_44C0_AB1E_132F6B9C9BBC_.wvu.FilterData" localSheetId="0" hidden="1">'на 31.03.2022'!$A$6:$K$369</definedName>
    <definedName name="Z_738B00F3_F508_40C5_8ED8_17DDADA23817_.wvu.FilterData" localSheetId="0" hidden="1">'на 31.03.2022'!$A$6:$K$369</definedName>
    <definedName name="Z_73AF40CE_E82A_4A09_83D3_6960BF7CE17B_.wvu.FilterData" localSheetId="0" hidden="1">'на 31.03.2022'!$A$6:$K$369</definedName>
    <definedName name="Z_73CDEAEF_F5D2_4C7D_B3AC_27D3687E8E82_.wvu.FilterData" localSheetId="0" hidden="1">'на 31.03.2022'!$A$6:$K$369</definedName>
    <definedName name="Z_73DD0BF4_420B_48CB_9B9B_8A8636EFB6F5_.wvu.FilterData" localSheetId="0" hidden="1">'на 31.03.2022'!$A$6:$K$369</definedName>
    <definedName name="Z_73E6F369_0D34_44B9_8013_93F273F9FA95_.wvu.FilterData" localSheetId="0" hidden="1">'на 31.03.2022'!$A$6:$K$369</definedName>
    <definedName name="Z_741C3AAD_37E5_4231_B8F1_6F6ABAB5BA70_.wvu.FilterData" localSheetId="0" hidden="1">'на 31.03.2022'!$A$2:$L$152</definedName>
    <definedName name="Z_742C8CE1_B323_4B6C_901C_E2B713ADDB04_.wvu.FilterData" localSheetId="0" hidden="1">'на 31.03.2022'!$A$6:$H$121</definedName>
    <definedName name="Z_74382D64_11E6_474B_9C9A_9483422A29B4_.wvu.FilterData" localSheetId="0" hidden="1">'на 31.03.2022'!$A$6:$K$369</definedName>
    <definedName name="Z_74577229_A8F0_4BE1_8538_5F8DFEC5ADD3_.wvu.FilterData" localSheetId="0" hidden="1">'на 31.03.2022'!$A$6:$K$369</definedName>
    <definedName name="Z_747D690A_945F_42A8_9E10_CD07610AAC61_.wvu.FilterData" localSheetId="0" hidden="1">'на 31.03.2022'!$A$6:$K$369</definedName>
    <definedName name="Z_748F9DE0_4D4D_45B7_B0A6_8E38A8FAC9E9_.wvu.FilterData" localSheetId="0" hidden="1">'на 31.03.2022'!$A$6:$K$369</definedName>
    <definedName name="Z_74C2EF73_3DEA_44E7_9843_F28C5BABE517_.wvu.FilterData" localSheetId="0" hidden="1">'на 31.03.2022'!$A$6:$K$369</definedName>
    <definedName name="Z_74C40A01_5AB3_47F6_9386_8391501B6E85_.wvu.FilterData" localSheetId="0" hidden="1">'на 31.03.2022'!$A$6:$K$369</definedName>
    <definedName name="Z_74E76C1B_437A_4F95_A676_022F5E1C8D67_.wvu.FilterData" localSheetId="0" hidden="1">'на 31.03.2022'!$A$6:$K$369</definedName>
    <definedName name="Z_74F25527_9FBE_45D8_B38D_2B215FE8DD1E_.wvu.FilterData" localSheetId="0" hidden="1">'на 31.03.2022'!$A$6:$K$369</definedName>
    <definedName name="Z_75043654_F444_4A16_B62E_39173149E589_.wvu.FilterData" localSheetId="0" hidden="1">'на 31.03.2022'!$A$6:$K$369</definedName>
    <definedName name="Z_7589330A_AF6B_42EC_BFB0_F2E82557DC52_.wvu.FilterData" localSheetId="0" hidden="1">'на 31.03.2022'!$A$6:$K$369</definedName>
    <definedName name="Z_75D14FF6_AD92_418D_9E28_B55E8DCF34B6_.wvu.FilterData" localSheetId="0" hidden="1">'на 31.03.2022'!$A$6:$K$369</definedName>
    <definedName name="Z_762066AC_D656_4392_845D_8C6157B76764_.wvu.FilterData" localSheetId="0" hidden="1">'на 31.03.2022'!$A$6:$H$121</definedName>
    <definedName name="Z_762BAAE6_54C6_46DA_804D_66EF7BBB3D53_.wvu.FilterData" localSheetId="0" hidden="1">'на 31.03.2022'!$A$6:$K$369</definedName>
    <definedName name="Z_7654DBDC_86A8_4903_B5DC_30516E94F2C0_.wvu.FilterData" localSheetId="0" hidden="1">'на 31.03.2022'!$A$6:$K$369</definedName>
    <definedName name="Z_76FF979B_02AF_41B5_8997_14E73E4CFCD1_.wvu.FilterData" localSheetId="0" hidden="1">'на 31.03.2022'!$A$6:$K$369</definedName>
    <definedName name="Z_77081AB2_288F_4D22_9FAD_2429DAF1E510_.wvu.FilterData" localSheetId="0" hidden="1">'на 31.03.2022'!$A$6:$K$369</definedName>
    <definedName name="Z_7732915B_3E66_4107_A49B_68BF378A577A_.wvu.FilterData" localSheetId="0" hidden="1">'на 31.03.2022'!$A$6:$K$369</definedName>
    <definedName name="Z_773BA840_2C40_4655_A85B_36BB113E2671_.wvu.FilterData" localSheetId="0" hidden="1">'на 31.03.2022'!$A$6:$K$369</definedName>
    <definedName name="Z_777611BF_FE54_48A9_A8A8_0C82A3AE3A94_.wvu.FilterData" localSheetId="0" hidden="1">'на 31.03.2022'!$A$6:$K$369</definedName>
    <definedName name="Z_784E79C4_44EE_4A5F_B5EE_E1C5DC2A73F5_.wvu.FilterData" localSheetId="0" hidden="1">'на 31.03.2022'!$A$6:$K$369</definedName>
    <definedName name="Z_78A64231_D3EC_469E_ACF6_EC92F17797B6_.wvu.FilterData" localSheetId="0" hidden="1">'на 31.03.2022'!$A$6:$K$369</definedName>
    <definedName name="Z_793C7B2D_7F2B_48EC_8A47_D2709381137D_.wvu.FilterData" localSheetId="0" hidden="1">'на 31.03.2022'!$A$6:$K$369</definedName>
    <definedName name="Z_799DB00F_141C_483B_A462_359C05A36D93_.wvu.FilterData" localSheetId="0" hidden="1">'на 31.03.2022'!$A$6:$H$121</definedName>
    <definedName name="Z_79E1EFBF_E68B_429F_938B_71E87E8D08B0_.wvu.FilterData" localSheetId="0" hidden="1">'на 31.03.2022'!$A$6:$K$369</definedName>
    <definedName name="Z_79E4D554_5B2C_41A7_B934_B430838AA03E_.wvu.FilterData" localSheetId="0" hidden="1">'на 31.03.2022'!$A$6:$K$369</definedName>
    <definedName name="Z_7A01CF94_90AE_4821_93EE_D3FE8D12D8D5_.wvu.FilterData" localSheetId="0" hidden="1">'на 31.03.2022'!$A$6:$K$369</definedName>
    <definedName name="Z_7A09065A_45D5_4C53_B9DD_121DF6719D64_.wvu.FilterData" localSheetId="0" hidden="1">'на 31.03.2022'!$A$6:$H$121</definedName>
    <definedName name="Z_7A1923BB_1353_4D11_A1E6_A6997E46258F_.wvu.FilterData" localSheetId="0" hidden="1">'на 31.03.2022'!$A$6:$K$369</definedName>
    <definedName name="Z_7A581F71_E82E_4B42_ADFE_CBB110352CF0_.wvu.FilterData" localSheetId="0" hidden="1">'на 31.03.2022'!$A$6:$K$369</definedName>
    <definedName name="Z_7A71A7FF_8800_4D00_AEC1_1B599D526CDE_.wvu.FilterData" localSheetId="0" hidden="1">'на 31.03.2022'!$A$6:$K$369</definedName>
    <definedName name="Z_7AE14342_BF53_4FA2_8C85_1038D8BA9596_.wvu.FilterData" localSheetId="0" hidden="1">'на 31.03.2022'!$A$6:$H$121</definedName>
    <definedName name="Z_7B245AB0_C2AF_4822_BFC4_2399F85856C1_.wvu.Cols" localSheetId="0" hidden="1">'на 31.03.2022'!#REF!,'на 31.03.2022'!#REF!</definedName>
    <definedName name="Z_7B245AB0_C2AF_4822_BFC4_2399F85856C1_.wvu.FilterData" localSheetId="0" hidden="1">'на 31.03.2022'!$A$6:$K$369</definedName>
    <definedName name="Z_7B245AB0_C2AF_4822_BFC4_2399F85856C1_.wvu.PrintArea" localSheetId="0" hidden="1">'на 31.03.2022'!$A$1:$K$148</definedName>
    <definedName name="Z_7B245AB0_C2AF_4822_BFC4_2399F85856C1_.wvu.PrintTitles" localSheetId="0" hidden="1">'на 31.03.2022'!$4:$7</definedName>
    <definedName name="Z_7B77AEA7_9EB0_430F_94C7_6393A69B0369_.wvu.FilterData" localSheetId="0" hidden="1">'на 31.03.2022'!$A$6:$K$369</definedName>
    <definedName name="Z_7B8C93E6_79ED_458F_BC1A_D66C91E9667A_.wvu.FilterData" localSheetId="0" hidden="1">'на 31.03.2022'!$A$6:$K$369</definedName>
    <definedName name="Z_7BA445E6_50A0_4F67_81F2_B2945A5BFD3F_.wvu.FilterData" localSheetId="0" hidden="1">'на 31.03.2022'!$A$6:$K$369</definedName>
    <definedName name="Z_7BC27702_AD83_4B6E_860E_D694439F877D_.wvu.FilterData" localSheetId="0" hidden="1">'на 31.03.2022'!$A$6:$H$121</definedName>
    <definedName name="Z_7BFDFC40_4470_49AC_BDB3_8C8ED1EAF41E_.wvu.FilterData" localSheetId="0" hidden="1">'на 31.03.2022'!$A$6:$K$369</definedName>
    <definedName name="Z_7C23B52F_243B_4908_ACCE_2C6A732F4CE2_.wvu.FilterData" localSheetId="0" hidden="1">'на 31.03.2022'!$A$6:$K$369</definedName>
    <definedName name="Z_7C5735B6_B983_4E14_B7E4_71C183F79239_.wvu.FilterData" localSheetId="0" hidden="1">'на 31.03.2022'!$A$6:$K$369</definedName>
    <definedName name="Z_7C66AA40_D32F_4A0A_BA98_46DA39F18786_.wvu.FilterData" localSheetId="0" hidden="1">'на 31.03.2022'!$A$6:$K$369</definedName>
    <definedName name="Z_7C8419B0_E00C_499C_9768_6CFB756221D1_.wvu.FilterData" localSheetId="0" hidden="1">'на 31.03.2022'!$A$6:$K$369</definedName>
    <definedName name="Z_7CB2D520_A8A5_4D6C_BE39_64C505DBAE2C_.wvu.FilterData" localSheetId="0" hidden="1">'на 31.03.2022'!$A$6:$K$369</definedName>
    <definedName name="Z_7CB9D1CB_80BA_40B4_9A94_7ED38A1B10BF_.wvu.FilterData" localSheetId="0" hidden="1">'на 31.03.2022'!$A$6:$K$369</definedName>
    <definedName name="Z_7CDE2F56_3345_434D_8F5F_94498BC5B07B_.wvu.FilterData" localSheetId="0" hidden="1">'на 31.03.2022'!$A$6:$K$369</definedName>
    <definedName name="Z_7D3CF40D_731A_458F_92D4_5239AC179A47_.wvu.FilterData" localSheetId="0" hidden="1">'на 31.03.2022'!$A$6:$K$369</definedName>
    <definedName name="Z_7D6D3F29_170C_4CEB_BDC6_C81A37A07D8F_.wvu.FilterData" localSheetId="0" hidden="1">'на 31.03.2022'!$A$6:$K$369</definedName>
    <definedName name="Z_7D748AFA_A668_4029_AD67_E233DAE0B748_.wvu.FilterData" localSheetId="0" hidden="1">'на 31.03.2022'!$A$6:$K$369</definedName>
    <definedName name="Z_7DB24378_D193_4D04_9739_831C8625EEAE_.wvu.FilterData" localSheetId="0" hidden="1">'на 31.03.2022'!$A$6:$K$53</definedName>
    <definedName name="Z_7DE2C6BB_5F23_4345_9D0D_B5B4BA992A74_.wvu.FilterData" localSheetId="0" hidden="1">'на 31.03.2022'!$A$6:$K$369</definedName>
    <definedName name="Z_7DFE2B7A_ACEF_497F_B139_F9E22F379E18_.wvu.FilterData" localSheetId="0" hidden="1">'на 31.03.2022'!$A$6:$K$369</definedName>
    <definedName name="Z_7E10B4A2_86C5_49FE_B735_A2A4A6EBA352_.wvu.FilterData" localSheetId="0" hidden="1">'на 31.03.2022'!$A$6:$K$369</definedName>
    <definedName name="Z_7E77AE50_A8E9_48E1_BD6F_0651484E1DB4_.wvu.FilterData" localSheetId="0" hidden="1">'на 31.03.2022'!$A$6:$K$369</definedName>
    <definedName name="Z_7EA33A1B_0947_4DD9_ACB5_FE84B029B96C_.wvu.FilterData" localSheetId="0" hidden="1">'на 31.03.2022'!$A$6:$K$369</definedName>
    <definedName name="Z_7EB0C89C_BD1D_4369_9CCB_D9B1515F02AC_.wvu.FilterData" localSheetId="0" hidden="1">'на 31.03.2022'!$A$6:$K$369</definedName>
    <definedName name="Z_7F79FC75_D934_40C5_84FF_BE0E9C0151D8_.wvu.FilterData" localSheetId="0" hidden="1">'на 31.03.2022'!$A$6:$K$369</definedName>
    <definedName name="Z_7F9808CD_1A55_4443_A3C7_BBA47A3832FB_.wvu.FilterData" localSheetId="0" hidden="1">'на 31.03.2022'!$A$6:$K$369</definedName>
    <definedName name="Z_8007FFF7_F225_4D07_B648_0021B9FE9E8A_.wvu.FilterData" localSheetId="0" hidden="1">'на 31.03.2022'!$A$6:$K$369</definedName>
    <definedName name="Z_80140D8B_E635_4A57_8CFB_A0D49EB42D6A_.wvu.FilterData" localSheetId="0" hidden="1">'на 31.03.2022'!$A$6:$K$369</definedName>
    <definedName name="Z_80307539_85B9_42F7_843F_FB5E710F02B5_.wvu.FilterData" localSheetId="0" hidden="1">'на 31.03.2022'!$A$6:$K$369</definedName>
    <definedName name="Z_8031C64D_1C21_4159_B071_D2328195B6C4_.wvu.FilterData" localSheetId="0" hidden="1">'на 31.03.2022'!$A$6:$K$369</definedName>
    <definedName name="Z_807C3495_048C_4C24_9913_AF8B17425184_.wvu.FilterData" localSheetId="0" hidden="1">'на 31.03.2022'!$A$6:$K$369</definedName>
    <definedName name="Z_807C45F3_0915_4303_8AB6_6E0CA1A5B954_.wvu.FilterData" localSheetId="0" hidden="1">'на 31.03.2022'!$A$6:$K$369</definedName>
    <definedName name="Z_809CBE63_EFA1_40BC_B984_D28BD2C7F7DA_.wvu.FilterData" localSheetId="0" hidden="1">'на 31.03.2022'!$A$6:$K$369</definedName>
    <definedName name="Z_80D84490_9B2F_4196_9FDE_6B9221814592_.wvu.FilterData" localSheetId="0" hidden="1">'на 31.03.2022'!$A$6:$K$369</definedName>
    <definedName name="Z_80F2D401_111D_4C5B_B2EC_DF62A2772A25_.wvu.FilterData" localSheetId="0" hidden="1">'на 31.03.2022'!$A$6:$K$369</definedName>
    <definedName name="Z_81403331_C5EB_4760_B273_D3D9C8D43951_.wvu.FilterData" localSheetId="0" hidden="1">'на 31.03.2022'!$A$6:$H$121</definedName>
    <definedName name="Z_81464A3D_E94D_433F_B49C_031C68059E3A_.wvu.FilterData" localSheetId="0" hidden="1">'на 31.03.2022'!$A$6:$K$369</definedName>
    <definedName name="Z_81649847_CB5B_4966_A3DA_C8770A46509B_.wvu.FilterData" localSheetId="0" hidden="1">'на 31.03.2022'!$A$6:$K$369</definedName>
    <definedName name="Z_81BE03B7_DE2F_4E82_8496_CAF917D1CC3F_.wvu.FilterData" localSheetId="0" hidden="1">'на 31.03.2022'!$A$6:$K$369</definedName>
    <definedName name="Z_81C1D31C_6972_4B74_93B3_8074EA9760E1_.wvu.FilterData" localSheetId="0" hidden="1">'на 31.03.2022'!$A$6:$K$369</definedName>
    <definedName name="Z_8220CA38_66F1_4F9F_A7AE_CF3DF89B0B66_.wvu.FilterData" localSheetId="0" hidden="1">'на 31.03.2022'!$A$6:$K$369</definedName>
    <definedName name="Z_82433C03_7393_4541_B48C_1484FFDE1115_.wvu.FilterData" localSheetId="0" hidden="1">'на 31.03.2022'!$A$6:$K$369</definedName>
    <definedName name="Z_82583E5A_4D2C_4789_8593_8F88E30F22AC_.wvu.FilterData" localSheetId="0" hidden="1">'на 31.03.2022'!$A$6:$K$369</definedName>
    <definedName name="Z_8280D1E0_5055_49CD_A383_D6B2F2EBD512_.wvu.FilterData" localSheetId="0" hidden="1">'на 31.03.2022'!$A$6:$H$121</definedName>
    <definedName name="Z_82826E6C_8680_42C1_B9B0_00129694C4D7_.wvu.FilterData" localSheetId="0" hidden="1">'на 31.03.2022'!$A$6:$K$369</definedName>
    <definedName name="Z_829F5F3F_AACC_4AF4_A7EF_0FD75747C358_.wvu.FilterData" localSheetId="0" hidden="1">'на 31.03.2022'!$A$6:$K$369</definedName>
    <definedName name="Z_82EF6439_1F2C_48B0_83F0_00AD9D43623A_.wvu.FilterData" localSheetId="0" hidden="1">'на 31.03.2022'!$A$6:$K$369</definedName>
    <definedName name="Z_837CB072_6E08_4E25_BA42_E40F22681EBE_.wvu.FilterData" localSheetId="0" hidden="1">'на 31.03.2022'!$A$6:$K$369</definedName>
    <definedName name="Z_837CFD4A_C906_4267_9AF6_CD5874FBB89E_.wvu.FilterData" localSheetId="0" hidden="1">'на 31.03.2022'!$A$6:$K$369</definedName>
    <definedName name="Z_83894FAF_831A_4268_8B2F_EACBEA69E5F1_.wvu.FilterData" localSheetId="0" hidden="1">'на 31.03.2022'!$A$6:$K$369</definedName>
    <definedName name="Z_840133FA_9546_4ED0_AA3E_E87F8F80931F_.wvu.FilterData" localSheetId="0" hidden="1">'на 31.03.2022'!$A$6:$K$369</definedName>
    <definedName name="Z_8407F1E6_9EC7_461D_8D1B_94A2C00F9BA6_.wvu.FilterData" localSheetId="0" hidden="1">'на 31.03.2022'!$A$6:$K$369</definedName>
    <definedName name="Z_8462E4B7_FF49_4401_9CB1_027D70C3D86B_.wvu.FilterData" localSheetId="0" hidden="1">'на 31.03.2022'!$A$6:$H$121</definedName>
    <definedName name="Z_8510A75A_1B7B_4213_9385_C347600B51A5_.wvu.FilterData" localSheetId="0" hidden="1">'на 31.03.2022'!$A$6:$K$369</definedName>
    <definedName name="Z_8518C130_335F_4917_99A5_712FA6AC79A6_.wvu.FilterData" localSheetId="0" hidden="1">'на 31.03.2022'!$A$6:$K$369</definedName>
    <definedName name="Z_8518EF96_21CF_4CEA_B17C_8AA8E48B82CF_.wvu.FilterData" localSheetId="0" hidden="1">'на 31.03.2022'!$A$6:$K$369</definedName>
    <definedName name="Z_85336449_1C25_4AF7_89BA_281D7385CDF9_.wvu.FilterData" localSheetId="0" hidden="1">'на 31.03.2022'!$A$6:$K$369</definedName>
    <definedName name="Z_854869E6_403B_4AAF_97C4_1B9DF9CBBAC5_.wvu.FilterData" localSheetId="0" hidden="1">'на 31.03.2022'!$A$6:$K$369</definedName>
    <definedName name="Z_85610BEE_6BD4_4AC9_9284_0AD9E6A15466_.wvu.FilterData" localSheetId="0" hidden="1">'на 31.03.2022'!$A$6:$K$369</definedName>
    <definedName name="Z_85621B9F_ABEF_4928_B406_5F6003CD3FC1_.wvu.FilterData" localSheetId="0" hidden="1">'на 31.03.2022'!$A$6:$K$369</definedName>
    <definedName name="Z_856E1644_43B0_4A35_AD05_C3FB0553F633_.wvu.FilterData" localSheetId="0" hidden="1">'на 31.03.2022'!$A$6:$K$369</definedName>
    <definedName name="Z_85941411_C589_4588_ABE6_705DAC8DCC3D_.wvu.FilterData" localSheetId="0" hidden="1">'на 31.03.2022'!$A$6:$K$369</definedName>
    <definedName name="Z_85EC44C9_3155_42D3_A129_8E0E8C37A7B0_.wvu.FilterData" localSheetId="0" hidden="1">'на 31.03.2022'!$A$6:$K$369</definedName>
    <definedName name="Z_8608FEAB_BF57_4E40_9AFB_AA087E242421_.wvu.FilterData" localSheetId="0" hidden="1">'на 31.03.2022'!$A$6:$K$369</definedName>
    <definedName name="Z_86380820_D310_4FD1_8486_5EE03CF82BCB_.wvu.FilterData" localSheetId="0" hidden="1">'на 31.03.2022'!$A$6:$K$369</definedName>
    <definedName name="Z_8649CC96_F63A_4F83_8C89_AA8F47AC05F3_.wvu.FilterData" localSheetId="0" hidden="1">'на 31.03.2022'!$A$6:$H$121</definedName>
    <definedName name="Z_865E39A3_4E09_45FF_A763_447E1E4F2C56_.wvu.FilterData" localSheetId="0" hidden="1">'на 31.03.2022'!$A$6:$K$369</definedName>
    <definedName name="Z_866666B3_A778_4059_8EF6_136684A0F698_.wvu.FilterData" localSheetId="0" hidden="1">'на 31.03.2022'!$A$6:$K$369</definedName>
    <definedName name="Z_868403B4_F60C_4700_B312_EDA79B4B2FC0_.wvu.FilterData" localSheetId="0" hidden="1">'на 31.03.2022'!$A$6:$K$369</definedName>
    <definedName name="Z_86B1DA6D_5F87_43CC_BA9C_CBCD8D78E2B9_.wvu.FilterData" localSheetId="0" hidden="1">'на 31.03.2022'!$A$6:$K$369</definedName>
    <definedName name="Z_86C740F9_7AAF_42EB_851B_65E9F3C95B52_.wvu.FilterData" localSheetId="0" hidden="1">'на 31.03.2022'!$A$6:$K$369</definedName>
    <definedName name="Z_86CC94E8_5CF9_415A_9BBB_07A93C317E62_.wvu.FilterData" localSheetId="0" hidden="1">'на 31.03.2022'!$A$6:$K$369</definedName>
    <definedName name="Z_870396E2_E941_41E9_B45F_A64A4C8701AA_.wvu.FilterData" localSheetId="0" hidden="1">'на 31.03.2022'!$A$6:$K$369</definedName>
    <definedName name="Z_871DCBA4_4473_4C58_85F8_F17781E7BAB8_.wvu.FilterData" localSheetId="0" hidden="1">'на 31.03.2022'!$A$6:$K$369</definedName>
    <definedName name="Z_8751552B_87B3_495B_8801_0AAD8C553C17_.wvu.FilterData" localSheetId="0" hidden="1">'на 31.03.2022'!$A$6:$K$369</definedName>
    <definedName name="Z_875C4B3B_006D_4A89_B446_90FA1A313F21_.wvu.FilterData" localSheetId="0" hidden="1">'на 31.03.2022'!$A$6:$K$369</definedName>
    <definedName name="Z_87649189_6B2A_4AEA_B73C_432C7D94B9DF_.wvu.FilterData" localSheetId="0" hidden="1">'на 31.03.2022'!$A$6:$K$369</definedName>
    <definedName name="Z_8789C1A0_51C5_46EF_B1F1_B319BE008AC1_.wvu.FilterData" localSheetId="0" hidden="1">'на 31.03.2022'!$A$6:$K$369</definedName>
    <definedName name="Z_87AE545F_036F_4E8B_9D04_AE59AB8BAC14_.wvu.FilterData" localSheetId="0" hidden="1">'на 31.03.2022'!$A$6:$H$121</definedName>
    <definedName name="Z_87D86486_B5EF_4463_9350_9D1E042A42DF_.wvu.FilterData" localSheetId="0" hidden="1">'на 31.03.2022'!$A$6:$K$369</definedName>
    <definedName name="Z_882AE0C6_2439_44EF_9DFE_625D71A6FEB9_.wvu.FilterData" localSheetId="0" hidden="1">'на 31.03.2022'!$A$6:$K$369</definedName>
    <definedName name="Z_883D51B0_0A2B_40BD_A4BD_D3780EBDA8D9_.wvu.FilterData" localSheetId="0" hidden="1">'на 31.03.2022'!$A$6:$K$369</definedName>
    <definedName name="Z_8878B53B_0E8A_4A11_8A26_C2AC9BB8A4A9_.wvu.FilterData" localSheetId="0" hidden="1">'на 31.03.2022'!$A$6:$H$121</definedName>
    <definedName name="Z_888B8943_9277_42CB_A862_699801009D7B_.wvu.FilterData" localSheetId="0" hidden="1">'на 31.03.2022'!$A$6:$K$369</definedName>
    <definedName name="Z_88A0F5C8_F1C4_4816_99C8_59CB44BCE491_.wvu.FilterData" localSheetId="0" hidden="1">'на 31.03.2022'!$A$6:$K$369</definedName>
    <definedName name="Z_893C2773_315C_4E37_8B64_9EE805C92E03_.wvu.FilterData" localSheetId="0" hidden="1">'на 31.03.2022'!$A$6:$K$369</definedName>
    <definedName name="Z_893FA4D1_A90D_4C00_9051_4D40650C669D_.wvu.FilterData" localSheetId="0" hidden="1">'на 31.03.2022'!$A$6:$K$369</definedName>
    <definedName name="Z_895608B2_F053_445E_BD6A_E885E9D4FE51_.wvu.FilterData" localSheetId="0" hidden="1">'на 31.03.2022'!$A$6:$K$369</definedName>
    <definedName name="Z_898FFEFC_C4FC_44BB_BE63_00FC13DD2042_.wvu.FilterData" localSheetId="0" hidden="1">'на 31.03.2022'!$A$6:$K$369</definedName>
    <definedName name="Z_89B7EB11_B431_495B_8717_0FB1D7038D4D_.wvu.FilterData" localSheetId="0" hidden="1">'на 31.03.2022'!$A$6:$K$369</definedName>
    <definedName name="Z_89C6A5BF_E8A5_4A6F_A481_15B2F7A6D4E2_.wvu.FilterData" localSheetId="0" hidden="1">'на 31.03.2022'!$A$6:$K$369</definedName>
    <definedName name="Z_89F2DB1B_0F19_4230_A501_8A6666788E86_.wvu.FilterData" localSheetId="0" hidden="1">'на 31.03.2022'!$A$6:$K$369</definedName>
    <definedName name="Z_8A41FBA1_BA6E_427F_A553_A9C3E8212455_.wvu.FilterData" localSheetId="0" hidden="1">'на 31.03.2022'!$A$6:$K$369</definedName>
    <definedName name="Z_8A4ABF0A_262D_4454_86FE_CA0ADCDF3E94_.wvu.FilterData" localSheetId="0" hidden="1">'на 31.03.2022'!$A$6:$K$369</definedName>
    <definedName name="Z_8A83BB05_A099_45A6_BCD6_AC705E61E0E9_.wvu.FilterData" localSheetId="0" hidden="1">'на 31.03.2022'!$A$6:$K$369</definedName>
    <definedName name="Z_8AEDF337_2CA8_4768_B777_87BA785EB7CF_.wvu.FilterData" localSheetId="0" hidden="1">'на 31.03.2022'!$A$6:$K$369</definedName>
    <definedName name="Z_8B038B35_C81C_4F87_B7FE_FC546863AAA3_.wvu.FilterData" localSheetId="0" hidden="1">'на 31.03.2022'!$A$6:$K$369</definedName>
    <definedName name="Z_8BA7C340_DD6D_4BDE_939B_41C98A02B423_.wvu.FilterData" localSheetId="0" hidden="1">'на 31.03.2022'!$A$6:$K$369</definedName>
    <definedName name="Z_8BB118EA_41BC_4E46_8EA1_4268AA5B6DB1_.wvu.FilterData" localSheetId="0" hidden="1">'на 31.03.2022'!$A$6:$K$369</definedName>
    <definedName name="Z_8C04CD6E_A1CC_4EF8_8DD5_B859F52073A0_.wvu.FilterData" localSheetId="0" hidden="1">'на 31.03.2022'!$A$6:$K$369</definedName>
    <definedName name="Z_8C654415_86D2_479D_A511_8A4B3774E375_.wvu.FilterData" localSheetId="0" hidden="1">'на 31.03.2022'!$A$6:$H$121</definedName>
    <definedName name="Z_8CAD663B_CD5E_4846_B4FD_69BCB6D1EB12_.wvu.FilterData" localSheetId="0" hidden="1">'на 31.03.2022'!$A$6:$H$121</definedName>
    <definedName name="Z_8CB267BE_E783_4914_8FFF_50D79F1D75CF_.wvu.FilterData" localSheetId="0" hidden="1">'на 31.03.2022'!$A$6:$H$121</definedName>
    <definedName name="Z_8D0153EB_A3EC_4213_A12B_74D6D827770F_.wvu.FilterData" localSheetId="0" hidden="1">'на 31.03.2022'!$A$6:$K$369</definedName>
    <definedName name="Z_8D165CA5_5C34_4274_A8CC_4FBD8A8EE6D4_.wvu.FilterData" localSheetId="0" hidden="1">'на 31.03.2022'!$A$6:$K$369</definedName>
    <definedName name="Z_8D7BE686_9FAF_4C26_8FD5_5395E55E0797_.wvu.FilterData" localSheetId="0" hidden="1">'на 31.03.2022'!$A$6:$H$121</definedName>
    <definedName name="Z_8D7C2311_E9FE_48F6_9665_BB17829B147C_.wvu.FilterData" localSheetId="0" hidden="1">'на 31.03.2022'!$A$6:$K$369</definedName>
    <definedName name="Z_8D8D2F4C_3B7E_4C1F_A367_4BA418733E1A_.wvu.FilterData" localSheetId="0" hidden="1">'на 31.03.2022'!$A$6:$H$121</definedName>
    <definedName name="Z_8DDC8341_BA1A_40C0_A52A_76C24F0B5E7E_.wvu.FilterData" localSheetId="0" hidden="1">'на 31.03.2022'!$A$6:$K$369</definedName>
    <definedName name="Z_8DFDD887_4859_4275_91A7_634544543F21_.wvu.FilterData" localSheetId="0" hidden="1">'на 31.03.2022'!$A$6:$K$369</definedName>
    <definedName name="Z_8E24E498_16C5_4763_BA45_4106C3DB8EF3_.wvu.FilterData" localSheetId="0" hidden="1">'на 31.03.2022'!$A$6:$K$369</definedName>
    <definedName name="Z_8E62A2BE_7CE7_496E_AC79_F133ABDC98BF_.wvu.FilterData" localSheetId="0" hidden="1">'на 31.03.2022'!$A$6:$H$121</definedName>
    <definedName name="Z_8E9F6F00_AE74_405E_A586_56EFCF2E0935_.wvu.FilterData" localSheetId="0" hidden="1">'на 31.03.2022'!$A$6:$K$369</definedName>
    <definedName name="Z_8EEA3962_BA4C_439A_A251_8CA09A99457C_.wvu.FilterData" localSheetId="0" hidden="1">'на 31.03.2022'!$A$6:$K$369</definedName>
    <definedName name="Z_8EEB3EFB_2D0D_474D_A904_853356F13984_.wvu.FilterData" localSheetId="0" hidden="1">'на 31.03.2022'!$A$6:$K$369</definedName>
    <definedName name="Z_8F2A8A22_72A2_4B00_8248_255CA52D5828_.wvu.FilterData" localSheetId="0" hidden="1">'на 31.03.2022'!$A$6:$K$369</definedName>
    <definedName name="Z_8F2C6946_96AE_437C_B49F_554BFA809A0E_.wvu.FilterData" localSheetId="0" hidden="1">'на 31.03.2022'!$A$6:$K$369</definedName>
    <definedName name="Z_8F77D1FA_0A19_42EE_8A6C_A8B882128C49_.wvu.FilterData" localSheetId="0" hidden="1">'на 31.03.2022'!$A$6:$K$369</definedName>
    <definedName name="Z_8FD78121_CB71_4872_A652_D9C18464D3A6_.wvu.FilterData" localSheetId="0" hidden="1">'на 31.03.2022'!$A$6:$K$369</definedName>
    <definedName name="Z_8FF9DCA5_6AD6_43DC_B4C2_6F2C2BD54E25_.wvu.FilterData" localSheetId="0" hidden="1">'на 31.03.2022'!$A$6:$K$369</definedName>
    <definedName name="Z_90067115_7038_486C_B585_B48F5820801A_.wvu.FilterData" localSheetId="0" hidden="1">'на 31.03.2022'!$A$6:$K$369</definedName>
    <definedName name="Z_9044C5A5_1D21_4DB7_B551_B82CFEBFBFBE_.wvu.FilterData" localSheetId="0" hidden="1">'на 31.03.2022'!$A$6:$K$369</definedName>
    <definedName name="Z_9089CAE7_C9D5_4B44_BF40_622C1D4BEC1A_.wvu.FilterData" localSheetId="0" hidden="1">'на 31.03.2022'!$A$6:$K$369</definedName>
    <definedName name="Z_90B62036_E8E2_47F2_BA67_9490969E5E89_.wvu.FilterData" localSheetId="0" hidden="1">'на 31.03.2022'!$A$6:$K$369</definedName>
    <definedName name="Z_91103F08_EE62_4F95_B47C_65D13A7070C8_.wvu.FilterData" localSheetId="0" hidden="1">'на 31.03.2022'!$A$6:$K$369</definedName>
    <definedName name="Z_91482E4A_EB85_41D6_AA9F_21521D0F577E_.wvu.FilterData" localSheetId="0" hidden="1">'на 31.03.2022'!$A$6:$K$369</definedName>
    <definedName name="Z_918A6906_EEB1_41A5_B5B8_D49624FA7E5D_.wvu.FilterData" localSheetId="0" hidden="1">'на 31.03.2022'!$A$6:$K$369</definedName>
    <definedName name="Z_91A44DD7_EFA1_45BC_BF8A_C6EBAED142C3_.wvu.FilterData" localSheetId="0" hidden="1">'на 31.03.2022'!$A$6:$K$369</definedName>
    <definedName name="Z_91E3A4F6_DD5F_4801_8A73_43FA173EA59A_.wvu.FilterData" localSheetId="0" hidden="1">'на 31.03.2022'!$A$6:$K$369</definedName>
    <definedName name="Z_91E5436E_0024_42B4_98F4_04A24F8B99A9_.wvu.FilterData" localSheetId="0" hidden="1">'на 31.03.2022'!$A$6:$K$369</definedName>
    <definedName name="Z_91E66982_B953_4C54_8AD4_16330160AA89_.wvu.FilterData" localSheetId="0" hidden="1">'на 31.03.2022'!$A$6:$K$369</definedName>
    <definedName name="Z_920A2071_C71B_4F9A_9162_3A507E3571B7_.wvu.FilterData" localSheetId="0" hidden="1">'на 31.03.2022'!$A$6:$K$369</definedName>
    <definedName name="Z_920FBB9C_08EB_4E34_86D0_F557F6CFABB8_.wvu.FilterData" localSheetId="0" hidden="1">'на 31.03.2022'!$A$6:$K$369</definedName>
    <definedName name="Z_926731AA_9A88_47C5_8058_DA6BC91B3B99_.wvu.FilterData" localSheetId="0" hidden="1">'на 31.03.2022'!$A$6:$K$369</definedName>
    <definedName name="Z_92A69ACC_08E1_4049_9A4E_909BE09E8D3F_.wvu.FilterData" localSheetId="0" hidden="1">'на 31.03.2022'!$A$6:$K$369</definedName>
    <definedName name="Z_92A7494D_B642_4D2E_8A98_FA3ADD190BCE_.wvu.FilterData" localSheetId="0" hidden="1">'на 31.03.2022'!$A$6:$K$369</definedName>
    <definedName name="Z_92A89EF4_8A4E_4790_B0CC_01892B6039EB_.wvu.FilterData" localSheetId="0" hidden="1">'на 31.03.2022'!$A$6:$K$369</definedName>
    <definedName name="Z_92B14807_1A18_49A7_BCF6_3D45DEFE0E47_.wvu.FilterData" localSheetId="0" hidden="1">'на 31.03.2022'!$A$6:$K$369</definedName>
    <definedName name="Z_92E38377_38CC_496E_BBD8_5394F7550FE3_.wvu.FilterData" localSheetId="0" hidden="1">'на 31.03.2022'!$A$6:$K$369</definedName>
    <definedName name="Z_93030161_EBD2_4C55_BB01_67290B2149A7_.wvu.FilterData" localSheetId="0" hidden="1">'на 31.03.2022'!$A$6:$K$369</definedName>
    <definedName name="Z_932BE495_A32C_47B0_BF0E_874E476F72D8_.wvu.FilterData" localSheetId="0" hidden="1">'на 31.03.2022'!$A$6:$K$369</definedName>
    <definedName name="Z_935DFEC4_8817_4BB5_A846_9674D5A05EE9_.wvu.FilterData" localSheetId="0" hidden="1">'на 31.03.2022'!$A$6:$H$121</definedName>
    <definedName name="Z_9383D20C_4E67_4617_BFD5_46F20FC7CFD1_.wvu.FilterData" localSheetId="0" hidden="1">'на 31.03.2022'!$A$6:$K$369</definedName>
    <definedName name="Z_938F43B0_CEED_4632_948B_C835F76DFE4A_.wvu.FilterData" localSheetId="0" hidden="1">'на 31.03.2022'!$A$6:$K$369</definedName>
    <definedName name="Z_93997AAE_3E78_48E8_AE0E_38B78085663A_.wvu.FilterData" localSheetId="0" hidden="1">'на 31.03.2022'!$A$6:$K$369</definedName>
    <definedName name="Z_93BF033D_2036_4742_AB68_242DB5BA821E_.wvu.FilterData" localSheetId="0" hidden="1">'на 31.03.2022'!$A$6:$K$369</definedName>
    <definedName name="Z_944D1186_FA84_48E6_9A44_19022D55084A_.wvu.FilterData" localSheetId="0" hidden="1">'на 31.03.2022'!$A$6:$K$369</definedName>
    <definedName name="Z_94851B80_49A7_4207_A790_443843F85060_.wvu.FilterData" localSheetId="0" hidden="1">'на 31.03.2022'!$A$6:$K$369</definedName>
    <definedName name="Z_949A7D0E_EBB0_4939_AB12_3F79A0A0ED4F_.wvu.FilterData" localSheetId="0" hidden="1">'на 31.03.2022'!$A$6:$K$369</definedName>
    <definedName name="Z_94B7C2B3_DC8A_4452_BC25_88DB8E474127_.wvu.FilterData" localSheetId="0" hidden="1">'на 31.03.2022'!$A$6:$K$369</definedName>
    <definedName name="Z_94E3B816_367C_44F4_94FC_13D42F694C13_.wvu.FilterData" localSheetId="0" hidden="1">'на 31.03.2022'!$A$6:$K$369</definedName>
    <definedName name="Z_94EA4FF3_9C66_4E05_B605_F34B86071F69_.wvu.FilterData" localSheetId="0" hidden="1">'на 31.03.2022'!$A$6:$K$369</definedName>
    <definedName name="Z_950C870F_3AF0_4B80_9D18_1687A05DE5A8_.wvu.FilterData" localSheetId="0" hidden="1">'на 31.03.2022'!$A$6:$K$369</definedName>
    <definedName name="Z_9567BAA3_C404_4ADC_8B8B_933A1A5CE7B8_.wvu.FilterData" localSheetId="0" hidden="1">'на 31.03.2022'!$A$6:$K$369</definedName>
    <definedName name="Z_95B26847_5719_44C4_809A_1AA433F7B4DC_.wvu.FilterData" localSheetId="0" hidden="1">'на 31.03.2022'!$A$6:$K$369</definedName>
    <definedName name="Z_95B5A563_A81C_425C_AC80_18232E0FA0F2_.wvu.FilterData" localSheetId="0" hidden="1">'на 31.03.2022'!$A$6:$H$121</definedName>
    <definedName name="Z_95DCDA71_E71C_4701_B168_34A55CC7547D_.wvu.FilterData" localSheetId="0" hidden="1">'на 31.03.2022'!$A$6:$K$369</definedName>
    <definedName name="Z_95E04D27_058D_4765_8CB6_B789CC5A15B9_.wvu.FilterData" localSheetId="0" hidden="1">'на 31.03.2022'!$A$6:$K$369</definedName>
    <definedName name="Z_96167660_EA8B_4F7D_87A1_785E97B459B3_.wvu.FilterData" localSheetId="0" hidden="1">'на 31.03.2022'!$A$6:$H$121</definedName>
    <definedName name="Z_96879477_4713_4ABC_982A_7EB1C07B4DED_.wvu.FilterData" localSheetId="0" hidden="1">'на 31.03.2022'!$A$6:$H$121</definedName>
    <definedName name="Z_969E164A_AA47_4A3D_AECC_F3C5A8BBA40A_.wvu.FilterData" localSheetId="0" hidden="1">'на 31.03.2022'!$A$6:$K$369</definedName>
    <definedName name="Z_96C46F49_6CFA_47C5_9713_424D77847057_.wvu.FilterData" localSheetId="0" hidden="1">'на 31.03.2022'!$A$6:$K$369</definedName>
    <definedName name="Z_9780079B_2369_4362_9878_DE63286783A8_.wvu.FilterData" localSheetId="0" hidden="1">'на 31.03.2022'!$A$6:$K$369</definedName>
    <definedName name="Z_9789C022_BEB5_4A51_89C2_B2D27533BB96_.wvu.FilterData" localSheetId="0" hidden="1">'на 31.03.2022'!$A$6:$K$369</definedName>
    <definedName name="Z_97AF5CDA_9057_4A36_BC76_223B85F59585_.wvu.FilterData" localSheetId="0" hidden="1">'на 31.03.2022'!$A$6:$K$369</definedName>
    <definedName name="Z_97B55429_A18E_43B5_9AF8_FE73FCDE4BBB_.wvu.FilterData" localSheetId="0" hidden="1">'на 31.03.2022'!$A$6:$K$369</definedName>
    <definedName name="Z_97D68CA5_AD8F_44B6_A9B3_0D8C837D550D_.wvu.FilterData" localSheetId="0" hidden="1">'на 31.03.2022'!$A$6:$K$369</definedName>
    <definedName name="Z_97E2C09C_6040_4BDA_B6A0_AF60F993AC48_.wvu.FilterData" localSheetId="0" hidden="1">'на 31.03.2022'!$A$6:$K$369</definedName>
    <definedName name="Z_97F74FDF_2C27_4D85_A3A7_1EF51A8A2DFF_.wvu.FilterData" localSheetId="0" hidden="1">'на 31.03.2022'!$A$6:$H$121</definedName>
    <definedName name="Z_98620FAB_A12D_44CF_95E4_17A962FCE777_.wvu.FilterData" localSheetId="0" hidden="1">'на 31.03.2022'!$A$6:$K$369</definedName>
    <definedName name="Z_987C1B6D_28A7_49CB_BBF0_6C3FFB9FC1C5_.wvu.FilterData" localSheetId="0" hidden="1">'на 31.03.2022'!$A$6:$K$369</definedName>
    <definedName name="Z_98AE7DDA_90CE_4E15_AD8D_6630EEDB042C_.wvu.FilterData" localSheetId="0" hidden="1">'на 31.03.2022'!$A$6:$K$369</definedName>
    <definedName name="Z_98BF881C_EB9C_4397_B787_F3FB50ED2890_.wvu.FilterData" localSheetId="0" hidden="1">'на 31.03.2022'!$A$6:$K$369</definedName>
    <definedName name="Z_98E168F2_55D9_4CA5_BFC7_4762AF11FD48_.wvu.FilterData" localSheetId="0" hidden="1">'на 31.03.2022'!$A$6:$K$369</definedName>
    <definedName name="Z_998B8119_4FF3_4A16_838D_539C6AE34D55_.wvu.Cols" localSheetId="0" hidden="1">'на 31.03.2022'!#REF!,'на 31.03.2022'!#REF!</definedName>
    <definedName name="Z_998B8119_4FF3_4A16_838D_539C6AE34D55_.wvu.FilterData" localSheetId="0" hidden="1">'на 31.03.2022'!$A$6:$K$369</definedName>
    <definedName name="Z_998B8119_4FF3_4A16_838D_539C6AE34D55_.wvu.PrintArea" localSheetId="0" hidden="1">'на 31.03.2022'!$A$1:$K$148</definedName>
    <definedName name="Z_998B8119_4FF3_4A16_838D_539C6AE34D55_.wvu.PrintTitles" localSheetId="0" hidden="1">'на 31.03.2022'!$4:$7</definedName>
    <definedName name="Z_998B8119_4FF3_4A16_838D_539C6AE34D55_.wvu.Rows" localSheetId="0" hidden="1">'на 31.03.2022'!#REF!</definedName>
    <definedName name="Z_99950613_28E7_4EC2_B918_559A2757B0A9_.wvu.FilterData" localSheetId="0" hidden="1">'на 31.03.2022'!$A$6:$K$369</definedName>
    <definedName name="Z_99950613_28E7_4EC2_B918_559A2757B0A9_.wvu.PrintArea" localSheetId="0" hidden="1">'на 31.03.2022'!$A$1:$K$152</definedName>
    <definedName name="Z_99950613_28E7_4EC2_B918_559A2757B0A9_.wvu.PrintTitles" localSheetId="0" hidden="1">'на 31.03.2022'!$4:$7</definedName>
    <definedName name="Z_99A00621_53DB_4FBF_8383_336AC7B2FEE0_.wvu.FilterData" localSheetId="0" hidden="1">'на 31.03.2022'!$A$6:$K$369</definedName>
    <definedName name="Z_99CF054E_AEDB_4A51_B68B_4F633DBED6E4_.wvu.FilterData" localSheetId="0" hidden="1">'на 31.03.2022'!$A$6:$K$369</definedName>
    <definedName name="Z_9A28E7E9_55CD_40D9_9E29_E07B8DD3C238_.wvu.FilterData" localSheetId="0" hidden="1">'на 31.03.2022'!$A$6:$K$369</definedName>
    <definedName name="Z_9A6418C5_C15B_4481_8C01_E36546203821_.wvu.FilterData" localSheetId="0" hidden="1">'на 31.03.2022'!$A$6:$K$369</definedName>
    <definedName name="Z_9A769443_7DFA_43D5_AB26_6F2EEF53DAF1_.wvu.FilterData" localSheetId="0" hidden="1">'на 31.03.2022'!$A$6:$H$121</definedName>
    <definedName name="Z_9A867A2D_A50A_44FA_836D_C92580FE5490_.wvu.FilterData" localSheetId="0" hidden="1">'на 31.03.2022'!$A$6:$K$369</definedName>
    <definedName name="Z_9A8805C9_3F9C_4C37_94BC_61EEF8D2C885_.wvu.FilterData" localSheetId="0" hidden="1">'на 31.03.2022'!$A$6:$K$369</definedName>
    <definedName name="Z_9A8CADCF_85D0_4D32_80F2_6CE3DE83CA66_.wvu.FilterData" localSheetId="0" hidden="1">'на 31.03.2022'!$A$6:$K$369</definedName>
    <definedName name="Z_9AC9A08D_DDA5_4930_8B8C_0142EF44B186_.wvu.FilterData" localSheetId="0" hidden="1">'на 31.03.2022'!$A$6:$K$369</definedName>
    <definedName name="Z_9B640DD4_FBFD_444A_B4D5_4A34ED79B9BC_.wvu.FilterData" localSheetId="0" hidden="1">'на 31.03.2022'!$A$6:$K$369</definedName>
    <definedName name="Z_9B77C18C_32C0_4A8F_8326_B1F3EFEE1CFC_.wvu.FilterData" localSheetId="0" hidden="1">'на 31.03.2022'!$A$6:$K$369</definedName>
    <definedName name="Z_9C310551_EC8B_4B87_B5AF_39FC532C6FE3_.wvu.FilterData" localSheetId="0" hidden="1">'на 31.03.2022'!$A$6:$H$121</definedName>
    <definedName name="Z_9C38FBC7_6E93_40A5_BD30_7720FC92D0D4_.wvu.FilterData" localSheetId="0" hidden="1">'на 31.03.2022'!$A$6:$K$369</definedName>
    <definedName name="Z_9C9C6403_3B1D_44F0_9126_C822E2C48F50_.wvu.FilterData" localSheetId="0" hidden="1">'на 31.03.2022'!$A$6:$K$369</definedName>
    <definedName name="Z_9CB26755_9CF3_42C9_A567_6FF9CCE0F397_.wvu.FilterData" localSheetId="0" hidden="1">'на 31.03.2022'!$A$6:$K$369</definedName>
    <definedName name="Z_9CE1F91A_5326_41A6_9CA7_C24ACCBE2F48_.wvu.FilterData" localSheetId="0" hidden="1">'на 31.03.2022'!$A$6:$K$369</definedName>
    <definedName name="Z_9D24C81C_5B18_4B40_BF88_7236C9CAE366_.wvu.FilterData" localSheetId="0" hidden="1">'на 31.03.2022'!$A$6:$H$121</definedName>
    <definedName name="Z_9D55B27A_A816_4639_ABA2_B3C9D0F32D66_.wvu.FilterData" localSheetId="0" hidden="1">'на 31.03.2022'!$A$6:$K$369</definedName>
    <definedName name="Z_9DB67999_45BF_4538_9CF8_C9958A6A7967_.wvu.FilterData" localSheetId="0" hidden="1">'на 31.03.2022'!$A$6:$K$369</definedName>
    <definedName name="Z_9DE7839B_6B77_48C9_B008_4D6E417DD85D_.wvu.FilterData" localSheetId="0" hidden="1">'на 31.03.2022'!$A$6:$K$369</definedName>
    <definedName name="Z_9E1D944D_E62F_4660_B928_F956F86CCB3D_.wvu.FilterData" localSheetId="0" hidden="1">'на 31.03.2022'!$A$6:$K$369</definedName>
    <definedName name="Z_9E500623_C422_42E9_B57D_FB9A70C3BF5A_.wvu.FilterData" localSheetId="0" hidden="1">'на 31.03.2022'!$A$6:$K$369</definedName>
    <definedName name="Z_9E720D93_31F0_4636_BA00_6CE6F83F3651_.wvu.FilterData" localSheetId="0" hidden="1">'на 31.03.2022'!$A$6:$K$369</definedName>
    <definedName name="Z_9E7BD09E_D434_4E3C_9FAA_2900F6037295_.wvu.FilterData" localSheetId="0" hidden="1">'на 31.03.2022'!$A$6:$K$369</definedName>
    <definedName name="Z_9E8CC397_2783_4F20_ACB5_A8A817E7F0D5_.wvu.FilterData" localSheetId="0" hidden="1">'на 31.03.2022'!$A$6:$K$369</definedName>
    <definedName name="Z_9E943B7D_D4C7_443F_BC4C_8AB90546D8A5_.wvu.Cols" localSheetId="0" hidden="1">'на 31.03.2022'!#REF!,'на 31.03.2022'!#REF!</definedName>
    <definedName name="Z_9E943B7D_D4C7_443F_BC4C_8AB90546D8A5_.wvu.FilterData" localSheetId="0" hidden="1">'на 31.03.2022'!$A$2:$K$53</definedName>
    <definedName name="Z_9E943B7D_D4C7_443F_BC4C_8AB90546D8A5_.wvu.PrintTitles" localSheetId="0" hidden="1">'на 31.03.2022'!$4:$7</definedName>
    <definedName name="Z_9E943B7D_D4C7_443F_BC4C_8AB90546D8A5_.wvu.Rows" localSheetId="0" hidden="1">'на 31.03.2022'!#REF!,'на 31.03.2022'!#REF!,'на 31.03.2022'!#REF!,'на 31.03.2022'!#REF!,'на 31.03.2022'!#REF!,'на 31.03.2022'!#REF!,'на 31.03.2022'!#REF!,'на 31.03.2022'!#REF!,'на 31.03.2022'!#REF!,'на 31.03.2022'!#REF!,'на 31.03.2022'!#REF!,'на 31.03.2022'!#REF!,'на 31.03.2022'!#REF!,'на 31.03.2022'!#REF!,'на 31.03.2022'!#REF!,'на 31.03.2022'!#REF!,'на 31.03.2022'!#REF!,'на 31.03.2022'!#REF!,'на 31.03.2022'!#REF!,'на 31.03.2022'!#REF!</definedName>
    <definedName name="Z_9EC99D85_9CBB_4D41_A0AC_5A782960B43C_.wvu.FilterData" localSheetId="0" hidden="1">'на 31.03.2022'!$A$6:$H$121</definedName>
    <definedName name="Z_9EE9225B_6C4B_479E_B8A3_AD0EB35235F9_.wvu.FilterData" localSheetId="0" hidden="1">'на 31.03.2022'!$A$6:$K$369</definedName>
    <definedName name="Z_9F177CB5_F892_437A_B507_320EC4F3826D_.wvu.FilterData" localSheetId="0" hidden="1">'на 31.03.2022'!$A$6:$K$369</definedName>
    <definedName name="Z_9F469FEB_94D1_4BA9_BDF6_0A94C53541EA_.wvu.FilterData" localSheetId="0" hidden="1">'на 31.03.2022'!$A$6:$K$369</definedName>
    <definedName name="Z_9FA29541_62F4_4CED_BF33_19F6BA57578F_.wvu.Cols" localSheetId="0" hidden="1">'на 31.03.2022'!#REF!,'на 31.03.2022'!#REF!</definedName>
    <definedName name="Z_9FA29541_62F4_4CED_BF33_19F6BA57578F_.wvu.FilterData" localSheetId="0" hidden="1">'на 31.03.2022'!$A$6:$K$369</definedName>
    <definedName name="Z_9FA29541_62F4_4CED_BF33_19F6BA57578F_.wvu.PrintArea" localSheetId="0" hidden="1">'на 31.03.2022'!$A$1:$K$148</definedName>
    <definedName name="Z_9FA29541_62F4_4CED_BF33_19F6BA57578F_.wvu.PrintTitles" localSheetId="0" hidden="1">'на 31.03.2022'!$4:$7</definedName>
    <definedName name="Z_9FDAEEB9_7434_4701_B9D3_AEFADA35D37B_.wvu.FilterData" localSheetId="0" hidden="1">'на 31.03.2022'!$A$6:$K$369</definedName>
    <definedName name="Z_A03C4C06_B945_48DE_83E2_706D18377BFA_.wvu.FilterData" localSheetId="0" hidden="1">'на 31.03.2022'!$A$6:$K$369</definedName>
    <definedName name="Z_A0441A70_4C93_4AA0_AF04_3A7C9239CEF3_.wvu.FilterData" localSheetId="0" hidden="1">'на 31.03.2022'!$A$6:$K$369</definedName>
    <definedName name="Z_A0705A92_5C48_4D34_8BC4_2ECE0700F6B7_.wvu.FilterData" localSheetId="0" hidden="1">'на 31.03.2022'!$A$6:$K$369</definedName>
    <definedName name="Z_A076AA26_B89C_401B_BFC1_DBB6CC9D6D95_.wvu.FilterData" localSheetId="0" hidden="1">'на 31.03.2022'!$A$6:$K$369</definedName>
    <definedName name="Z_A08B7B60_BE09_484D_B75E_15D9DE206B17_.wvu.FilterData" localSheetId="0" hidden="1">'на 31.03.2022'!$A$6:$K$369</definedName>
    <definedName name="Z_A093B42E_9A89_466E_B0C4_02A954963F74_.wvu.FilterData" localSheetId="0" hidden="1">'на 31.03.2022'!$A$6:$K$369</definedName>
    <definedName name="Z_A0963EEC_5578_46DF_B7B0_2B9F8CADC5B9_.wvu.FilterData" localSheetId="0" hidden="1">'на 31.03.2022'!$A$6:$K$369</definedName>
    <definedName name="Z_A0A3CD9B_2436_40D7_91DB_589A95FBBF00_.wvu.FilterData" localSheetId="0" hidden="1">'на 31.03.2022'!$A$6:$K$369</definedName>
    <definedName name="Z_A0A3CD9B_2436_40D7_91DB_589A95FBBF00_.wvu.PrintArea" localSheetId="0" hidden="1">'на 31.03.2022'!$A$1:$K$166</definedName>
    <definedName name="Z_A0A3CD9B_2436_40D7_91DB_589A95FBBF00_.wvu.PrintTitles" localSheetId="0" hidden="1">'на 31.03.2022'!$4:$7</definedName>
    <definedName name="Z_A0B88556_74B6_47DD_919E_F05FE459C0D2_.wvu.FilterData" localSheetId="0" hidden="1">'на 31.03.2022'!$A$6:$K$369</definedName>
    <definedName name="Z_A0EB0A04_1124_498B_8C4B_C1E25B53C1A8_.wvu.FilterData" localSheetId="0" hidden="1">'на 31.03.2022'!$A$6:$H$121</definedName>
    <definedName name="Z_A0F76A4B_6862_4C98_8A93_2EBAEE1B6BB0_.wvu.FilterData" localSheetId="0" hidden="1">'на 31.03.2022'!$A$6:$K$369</definedName>
    <definedName name="Z_A113B19A_DB2C_4585_AED7_B7EF9F05E57E_.wvu.FilterData" localSheetId="0" hidden="1">'на 31.03.2022'!$A$6:$K$369</definedName>
    <definedName name="Z_A1252AD3_62A9_4B5D_B0FA_98A0DCCDEFC0_.wvu.FilterData" localSheetId="0" hidden="1">'на 31.03.2022'!$A$6:$K$369</definedName>
    <definedName name="Z_A16EB437_3CC8_4E6F_BBBC_69B23743E827_.wvu.FilterData" localSheetId="0" hidden="1">'на 31.03.2022'!$A$6:$K$369</definedName>
    <definedName name="Z_A1D433E9_C75F_4412_BF40_B52D987155DD_.wvu.FilterData" localSheetId="0" hidden="1">'на 31.03.2022'!$A$6:$K$369</definedName>
    <definedName name="Z_A1F73EBC_FDF3_4E2E_ACF3_35A0CE17D52C_.wvu.FilterData" localSheetId="0" hidden="1">'на 31.03.2022'!$A$6:$K$369</definedName>
    <definedName name="Z_A21CB1BD_5236_485F_8FCB_D43C0EB079B8_.wvu.FilterData" localSheetId="0" hidden="1">'на 31.03.2022'!$A$6:$K$369</definedName>
    <definedName name="Z_A225041E_2049_4360_86DF_BCB01700CF90_.wvu.FilterData" localSheetId="0" hidden="1">'на 31.03.2022'!$A$6:$K$369</definedName>
    <definedName name="Z_A248318D_C9F8_4612_8459_D14731DC6963_.wvu.FilterData" localSheetId="0" hidden="1">'на 31.03.2022'!$A$6:$K$369</definedName>
    <definedName name="Z_A2611F3A_C06C_4662_B39E_6F08BA7C9B14_.wvu.FilterData" localSheetId="0" hidden="1">'на 31.03.2022'!$A$6:$H$121</definedName>
    <definedName name="Z_A28DA500_33FC_4913_B21A_3E2D7ED7A130_.wvu.FilterData" localSheetId="0" hidden="1">'на 31.03.2022'!$A$6:$H$121</definedName>
    <definedName name="Z_A2B173B6_EB47_4348_B136_C634F187CB74_.wvu.FilterData" localSheetId="0" hidden="1">'на 31.03.2022'!$A$6:$K$369</definedName>
    <definedName name="Z_A365AD38_6222_4E65_BEB6_89DCDB1BCE61_.wvu.FilterData" localSheetId="0" hidden="1">'на 31.03.2022'!$A$6:$K$369</definedName>
    <definedName name="Z_A37CB508_4B3B_4626_B2D4_41A961FED620_.wvu.FilterData" localSheetId="0" hidden="1">'на 31.03.2022'!$A$6:$K$369</definedName>
    <definedName name="Z_A38250FB_559C_49CE_918A_6673F9586B86_.wvu.FilterData" localSheetId="0" hidden="1">'на 31.03.2022'!$A$6:$K$369</definedName>
    <definedName name="Z_A3A455A0_D439_4DB6_9552_34013CFCFF6F_.wvu.FilterData" localSheetId="0" hidden="1">'на 31.03.2022'!$A$6:$K$369</definedName>
    <definedName name="Z_A417CB3E_529C_4BEC_A3E1_79EB9F85AD3C_.wvu.FilterData" localSheetId="0" hidden="1">'на 31.03.2022'!$A$6:$K$369</definedName>
    <definedName name="Z_A43F854D_D5F8_4D22_A3A2_377329C9E300_.wvu.FilterData" localSheetId="0" hidden="1">'на 31.03.2022'!$A$6:$K$369</definedName>
    <definedName name="Z_A4792F67_EEB9_4250_9290_18288DB02B72_.wvu.FilterData" localSheetId="0" hidden="1">'на 31.03.2022'!$A$6:$K$369</definedName>
    <definedName name="Z_A493CE42_CB3C_4296_B6F9_DECBE584245E_.wvu.FilterData" localSheetId="0" hidden="1">'на 31.03.2022'!$A$6:$K$369</definedName>
    <definedName name="Z_A5169FE8_9D26_44E6_A6EA_F78B40E1DE01_.wvu.FilterData" localSheetId="0" hidden="1">'на 31.03.2022'!$A$6:$K$369</definedName>
    <definedName name="Z_A545B35E_D99D_4094_9EF0_1F003BB186C8_.wvu.FilterData" localSheetId="0" hidden="1">'на 31.03.2022'!$A$6:$K$369</definedName>
    <definedName name="Z_A57C42F9_18B1_4AA0_97AE_4F8F0C3D5B4A_.wvu.FilterData" localSheetId="0" hidden="1">'на 31.03.2022'!$A$6:$K$369</definedName>
    <definedName name="Z_A58EC50F_4C51_4CEE_AAEE_87B66F6A25CE_.wvu.FilterData" localSheetId="0" hidden="1">'на 31.03.2022'!$A$6:$K$369</definedName>
    <definedName name="Z_A62258B9_7768_4C4F_AFFC_537782E81CFF_.wvu.FilterData" localSheetId="0" hidden="1">'на 31.03.2022'!$A$6:$H$121</definedName>
    <definedName name="Z_A65D4FF6_26A1_47FE_AF98_41E05002FB1E_.wvu.FilterData" localSheetId="0" hidden="1">'на 31.03.2022'!$A$6:$H$121</definedName>
    <definedName name="Z_A6816A2A_A381_4629_A196_A2D2CBED046E_.wvu.FilterData" localSheetId="0" hidden="1">'на 31.03.2022'!$A$6:$K$369</definedName>
    <definedName name="Z_A6B98527_7CBF_4E4D_BDEA_9334A3EB779F_.wvu.Cols" localSheetId="0" hidden="1">'на 31.03.2022'!#REF!,'на 31.03.2022'!#REF!,'на 31.03.2022'!$L:$BM</definedName>
    <definedName name="Z_A6B98527_7CBF_4E4D_BDEA_9334A3EB779F_.wvu.FilterData" localSheetId="0" hidden="1">'на 31.03.2022'!$A$6:$K$369</definedName>
    <definedName name="Z_A6B98527_7CBF_4E4D_BDEA_9334A3EB779F_.wvu.PrintArea" localSheetId="0" hidden="1">'на 31.03.2022'!$A$1:$BM$148</definedName>
    <definedName name="Z_A6B98527_7CBF_4E4D_BDEA_9334A3EB779F_.wvu.PrintTitles" localSheetId="0" hidden="1">'на 31.03.2022'!$4:$6</definedName>
    <definedName name="Z_A7B62B7C_6EFC_4716_B74F_8853D571B406_.wvu.FilterData" localSheetId="0" hidden="1">'на 31.03.2022'!$A$6:$K$369</definedName>
    <definedName name="Z_A80309A3_DC3C_4005_B42B_D4917A972961_.wvu.FilterData" localSheetId="0" hidden="1">'на 31.03.2022'!$A$6:$K$369</definedName>
    <definedName name="Z_A81341D8_4D7F_4AD7_ABE0_062658F5CA1B_.wvu.FilterData" localSheetId="0" hidden="1">'на 31.03.2022'!$A$6:$K$369</definedName>
    <definedName name="Z_A8612BC9_FCBF_471D_AC5E_53EED994AF30_.wvu.FilterData" localSheetId="0" hidden="1">'на 31.03.2022'!$A$6:$K$369</definedName>
    <definedName name="Z_A8EFE8CB_4B40_4A53_8B7A_29439E2B50D7_.wvu.FilterData" localSheetId="0" hidden="1">'на 31.03.2022'!$A$6:$K$369</definedName>
    <definedName name="Z_A98C96B5_CE3A_4FF9_B3E5_0DBB66ADC5BB_.wvu.FilterData" localSheetId="0" hidden="1">'на 31.03.2022'!$A$6:$H$121</definedName>
    <definedName name="Z_A9BB2943_E4B1_4809_A926_69F8C50E1CF2_.wvu.FilterData" localSheetId="0" hidden="1">'на 31.03.2022'!$A$6:$K$369</definedName>
    <definedName name="Z_AA2D48D6_A520_472C_A13E_9C86E59954B7_.wvu.FilterData" localSheetId="0" hidden="1">'на 31.03.2022'!$A$6:$K$369</definedName>
    <definedName name="Z_AA4C7BF5_07E0_4095_B165_D2AF600190FA_.wvu.FilterData" localSheetId="0" hidden="1">'на 31.03.2022'!$A$6:$H$121</definedName>
    <definedName name="Z_AAC4B5AB_1913_4D9C_A1FF_BD9345E009EB_.wvu.FilterData" localSheetId="0" hidden="1">'на 31.03.2022'!$A$6:$H$121</definedName>
    <definedName name="Z_AB20AEF7_931C_411F_91E6_F461408B5AE6_.wvu.FilterData" localSheetId="0" hidden="1">'на 31.03.2022'!$A$6:$K$369</definedName>
    <definedName name="Z_AB6F92E9_DF9D_4C91_986B_A24ACE20A074_.wvu.FilterData" localSheetId="0" hidden="1">'на 31.03.2022'!$A$6:$K$369</definedName>
    <definedName name="Z_ABA75302_0F6D_4886_9D81_1818E8870CAA_.wvu.FilterData" localSheetId="0" hidden="1">'на 31.03.2022'!$A$2:$L$152</definedName>
    <definedName name="Z_ABAF42E6_6CD6_46B1_A0C6_0099C207BC1C_.wvu.FilterData" localSheetId="0" hidden="1">'на 31.03.2022'!$A$6:$K$369</definedName>
    <definedName name="Z_ABF07E15_3FB5_46FA_8B18_72FA32E3F1DA_.wvu.FilterData" localSheetId="0" hidden="1">'на 31.03.2022'!$A$6:$K$369</definedName>
    <definedName name="Z_ACFE2E5A_B4BC_4793_B103_05F97C227772_.wvu.FilterData" localSheetId="0" hidden="1">'на 31.03.2022'!$A$6:$K$369</definedName>
    <definedName name="Z_AD079EA2_4E18_46EE_8E20_0C7923C917D2_.wvu.FilterData" localSheetId="0" hidden="1">'на 31.03.2022'!$A$6:$K$369</definedName>
    <definedName name="Z_AD5FD28B_B163_4E28_9CF1_4D777A9C7F23_.wvu.FilterData" localSheetId="0" hidden="1">'на 31.03.2022'!$A$6:$K$369</definedName>
    <definedName name="Z_ADA9DB4F_5BB1_4224_8DA9_14C27A67B61C_.wvu.FilterData" localSheetId="0" hidden="1">'на 31.03.2022'!$A$6:$K$369</definedName>
    <definedName name="Z_ADC07B81_DE66_492B_BBA5_997218302AD2_.wvu.FilterData" localSheetId="0" hidden="1">'на 31.03.2022'!$A$6:$K$369</definedName>
    <definedName name="Z_ADE318A0_9CB5_431A_AF2B_D561B19631D9_.wvu.FilterData" localSheetId="0" hidden="1">'на 31.03.2022'!$A$6:$K$369</definedName>
    <definedName name="Z_ADEB3242_7660_4E37_BB66_F38B3721740A_.wvu.FilterData" localSheetId="0" hidden="1">'на 31.03.2022'!$A$6:$K$369</definedName>
    <definedName name="Z_ADF53E9B_9172_4E3F_AC45_4FF59160C1DB_.wvu.FilterData" localSheetId="0" hidden="1">'на 31.03.2022'!$A$6:$K$369</definedName>
    <definedName name="Z_AEB68FDB_733B_4E71_B527_DB78F63BA639_.wvu.FilterData" localSheetId="0" hidden="1">'на 31.03.2022'!$A$6:$K$369</definedName>
    <definedName name="Z_AED2ABF5_9707_4CFB_B8F8_DA241FA03270_.wvu.FilterData" localSheetId="0" hidden="1">'на 31.03.2022'!$A$6:$K$369</definedName>
    <definedName name="Z_AF01D870_77CB_46A2_A95B_3A27FF42EAA8_.wvu.FilterData" localSheetId="0" hidden="1">'на 31.03.2022'!$A$6:$H$121</definedName>
    <definedName name="Z_AF1AEFF5_9892_4FCB_BD3E_6CF1CEE1B71B_.wvu.FilterData" localSheetId="0" hidden="1">'на 31.03.2022'!$A$6:$K$369</definedName>
    <definedName name="Z_AF4D94A7_871B_4DAF_A524_EFBD1A653B6B_.wvu.FilterData" localSheetId="0" hidden="1">'на 31.03.2022'!$A$6:$K$369</definedName>
    <definedName name="Z_AF52B61E_FDEA_47EA_AEB5_644F9593AA6A_.wvu.FilterData" localSheetId="0" hidden="1">'на 31.03.2022'!$A$6:$K$369</definedName>
    <definedName name="Z_AF578863_5150_4761_94CC_531A4DF22DCE_.wvu.FilterData" localSheetId="0" hidden="1">'на 31.03.2022'!$A$6:$K$369</definedName>
    <definedName name="Z_AF5A4C14_51B2_4FAB_A1D5_7A115E23761D_.wvu.FilterData" localSheetId="0" hidden="1">'на 31.03.2022'!$A$6:$K$369</definedName>
    <definedName name="Z_AF672D94_5191_4C99_85DB_150D3B5D15E5_.wvu.FilterData" localSheetId="0" hidden="1">'на 31.03.2022'!$A$6:$K$369</definedName>
    <definedName name="Z_AFA81EB9_2671_4E2A_8E75_7C4A62B9444A_.wvu.FilterData" localSheetId="0" hidden="1">'на 31.03.2022'!$A$6:$K$369</definedName>
    <definedName name="Z_AFABF6AA_2F6E_48B0_98F8_213EA30990B1_.wvu.FilterData" localSheetId="0" hidden="1">'на 31.03.2022'!$A$6:$K$369</definedName>
    <definedName name="Z_AFC26506_1EE1_430F_B247_3257CE41958A_.wvu.FilterData" localSheetId="0" hidden="1">'на 31.03.2022'!$A$6:$K$369</definedName>
    <definedName name="Z_B00B4D71_156E_4DD9_93CC_1F392CBA035F_.wvu.FilterData" localSheetId="0" hidden="1">'на 31.03.2022'!$A$6:$K$369</definedName>
    <definedName name="Z_B0B61858_D248_4F0B_95EB_A53482FBF19B_.wvu.FilterData" localSheetId="0" hidden="1">'на 31.03.2022'!$A$6:$K$369</definedName>
    <definedName name="Z_B0BB7BD4_E507_4D19_A9BF_6595068A89B5_.wvu.FilterData" localSheetId="0" hidden="1">'на 31.03.2022'!$A$6:$K$369</definedName>
    <definedName name="Z_B0E0BA3C_DE22_4F32_91F8_7EFC47C05F3D_.wvu.FilterData" localSheetId="0" hidden="1">'на 31.03.2022'!$A$6:$K$369</definedName>
    <definedName name="Z_B1092B1A_E83D_4B5A_8305_1FA97EA37480_.wvu.FilterData" localSheetId="0" hidden="1">'на 31.03.2022'!$A$6:$K$369</definedName>
    <definedName name="Z_B116361E_7ED4_4599_8694_C495BD23B202_.wvu.FilterData" localSheetId="0" hidden="1">'на 31.03.2022'!$A$6:$K$369</definedName>
    <definedName name="Z_B1378FA2_C7F2_4FA5_BEB6_CCDDC18D3830_.wvu.FilterData" localSheetId="0" hidden="1">'на 31.03.2022'!$A$6:$K$369</definedName>
    <definedName name="Z_B180D137_9F25_4AD4_9057_37928F1867A8_.wvu.FilterData" localSheetId="0" hidden="1">'на 31.03.2022'!$A$6:$H$121</definedName>
    <definedName name="Z_B1FA2CF0_321B_4787_93E8_EB6D5C78D6B5_.wvu.FilterData" localSheetId="0" hidden="1">'на 31.03.2022'!$A$6:$K$369</definedName>
    <definedName name="Z_B246A3A0_6AE0_4610_AE7A_F7490C26DBCA_.wvu.FilterData" localSheetId="0" hidden="1">'на 31.03.2022'!$A$6:$K$369</definedName>
    <definedName name="Z_B29CC05F_A051_4D5E_AA04_7123811DC381_.wvu.FilterData" localSheetId="0" hidden="1">'на 31.03.2022'!$A$6:$K$369</definedName>
    <definedName name="Z_B2C2530A_B98E_4F24_AE19_86FE9357633B_.wvu.FilterData" localSheetId="0" hidden="1">'на 31.03.2022'!$A$6:$K$369</definedName>
    <definedName name="Z_B2D38EAC_E767_43A7_B7A2_621639FE347D_.wvu.FilterData" localSheetId="0" hidden="1">'на 31.03.2022'!$A$6:$H$121</definedName>
    <definedName name="Z_B2E9D1B9_C3FE_4F75_89F4_46F3E34C24E4_.wvu.FilterData" localSheetId="0" hidden="1">'на 31.03.2022'!$A$6:$K$369</definedName>
    <definedName name="Z_B2EB250A_4100_4D3B_871E_E2B7295D9402_.wvu.FilterData" localSheetId="0" hidden="1">'на 31.03.2022'!$A$6:$K$369</definedName>
    <definedName name="Z_B30FEF93_CDBE_4AC5_9298_7B65E13C3F79_.wvu.FilterData" localSheetId="0" hidden="1">'на 31.03.2022'!$A$6:$K$369</definedName>
    <definedName name="Z_B3114865_FFF9_40B7_B9E6_C3642102DCF9_.wvu.FilterData" localSheetId="0" hidden="1">'на 31.03.2022'!$A$6:$K$369</definedName>
    <definedName name="Z_B3339176_D3D0_4D7A_8AAB_C0B71F942A93_.wvu.FilterData" localSheetId="0" hidden="1">'на 31.03.2022'!$A$6:$H$121</definedName>
    <definedName name="Z_B341E668_5BE1_4910_987D_E649B8EFA420_.wvu.FilterData" localSheetId="0" hidden="1">'на 31.03.2022'!$A$6:$K$369</definedName>
    <definedName name="Z_B350A9CC_C225_45B2_AEE1_E6A61C6949F5_.wvu.FilterData" localSheetId="0" hidden="1">'на 31.03.2022'!$A$6:$K$369</definedName>
    <definedName name="Z_B3600A72_2219_4522_9D71_3438906DADEB_.wvu.FilterData" localSheetId="0" hidden="1">'на 31.03.2022'!$A$6:$K$369</definedName>
    <definedName name="Z_B3655F0F_A78B_43E5_BFD5_814C66A7690F_.wvu.FilterData" localSheetId="0" hidden="1">'на 31.03.2022'!$A$6:$K$369</definedName>
    <definedName name="Z_B45FAC42_679D_43AB_B511_9E5492CAC2DB_.wvu.FilterData" localSheetId="0" hidden="1">'на 31.03.2022'!$A$6:$H$121</definedName>
    <definedName name="Z_B4664012_8EB1_41B8_9463_1B5D10BC7A8B_.wvu.FilterData" localSheetId="0" hidden="1">'на 31.03.2022'!$A$6:$K$369</definedName>
    <definedName name="Z_B47A0A9E_665F_4B62_A9A6_650B391D5D49_.wvu.FilterData" localSheetId="0" hidden="1">'на 31.03.2022'!$A$6:$K$369</definedName>
    <definedName name="Z_B499C08D_A2E7_417F_A9B7_BFCE2B66534F_.wvu.FilterData" localSheetId="0" hidden="1">'на 31.03.2022'!$A$6:$K$369</definedName>
    <definedName name="Z_B4E448FF_1059_48E0_93CC_976057024FF4_.wvu.FilterData" localSheetId="0" hidden="1">'на 31.03.2022'!$A$6:$K$369</definedName>
    <definedName name="Z_B509A51A_98E0_4D86_A1E4_A5AB9AE9E52F_.wvu.FilterData" localSheetId="0" hidden="1">'на 31.03.2022'!$A$6:$K$369</definedName>
    <definedName name="Z_B537FA65_2A89_48F5_A855_62E73EDF1095_.wvu.FilterData" localSheetId="0" hidden="1">'на 31.03.2022'!$A$6:$K$369</definedName>
    <definedName name="Z_B543C7D0_E350_4DA4_A835_ADCB64A4D66D_.wvu.FilterData" localSheetId="0" hidden="1">'на 31.03.2022'!$A$6:$K$369</definedName>
    <definedName name="Z_B5533D56_E1AE_4DE7_8436_EF9CA55A4943_.wvu.FilterData" localSheetId="0" hidden="1">'на 31.03.2022'!$A$6:$K$369</definedName>
    <definedName name="Z_B56BEF44_39DC_4F5B_A5E5_157C237832AF_.wvu.FilterData" localSheetId="0" hidden="1">'на 31.03.2022'!$A$6:$H$121</definedName>
    <definedName name="Z_B575149D_1AE3_4570_9C6E_DBCC60810C82_.wvu.FilterData" localSheetId="0" hidden="1">'на 31.03.2022'!$A$6:$K$369</definedName>
    <definedName name="Z_B5A6FE62_B66C_45B1_AF17_B7686B0B3A3F_.wvu.FilterData" localSheetId="0" hidden="1">'на 31.03.2022'!$A$6:$K$369</definedName>
    <definedName name="Z_B603D180_E09A_4B9C_810F_9423EBA4A0EA_.wvu.FilterData" localSheetId="0" hidden="1">'на 31.03.2022'!$A$6:$K$369</definedName>
    <definedName name="Z_B666AFF1_6658_457A_A768_4BF1349F009A_.wvu.FilterData" localSheetId="0" hidden="1">'на 31.03.2022'!$A$6:$K$369</definedName>
    <definedName name="Z_B6905262_5697_4A34_A943_B6A051B86476_.wvu.FilterData" localSheetId="0" hidden="1">'на 31.03.2022'!$A$6:$K$369</definedName>
    <definedName name="Z_B698776A_6A96_445D_9813_F5440DD90495_.wvu.FilterData" localSheetId="0" hidden="1">'на 31.03.2022'!$A$6:$K$369</definedName>
    <definedName name="Z_B6D72401_10F2_4D08_9A2D_EC1E2043D946_.wvu.FilterData" localSheetId="0" hidden="1">'на 31.03.2022'!$A$6:$K$369</definedName>
    <definedName name="Z_B6F11AB1_40C8_4880_BE42_1C35664CF325_.wvu.FilterData" localSheetId="0" hidden="1">'на 31.03.2022'!$A$6:$K$369</definedName>
    <definedName name="Z_B703C2AF_25A1_4BCF_8C69_FAD8EF9300BB_.wvu.FilterData" localSheetId="0" hidden="1">'на 31.03.2022'!$A$6:$K$369</definedName>
    <definedName name="Z_B736B334_F8CF_4A1D_A747_B2B8CF3F3731_.wvu.FilterData" localSheetId="0" hidden="1">'на 31.03.2022'!$A$6:$K$369</definedName>
    <definedName name="Z_B7A22467_168B_475A_AC6B_F744F4990F6A_.wvu.FilterData" localSheetId="0" hidden="1">'на 31.03.2022'!$A$6:$K$369</definedName>
    <definedName name="Z_B7A4DC29_6CA3_48BD_BD2B_5EA61D250392_.wvu.FilterData" localSheetId="0" hidden="1">'на 31.03.2022'!$A$6:$H$121</definedName>
    <definedName name="Z_B7AA87B6_FA60_4A3A_B9B3_E470B82E05DB_.wvu.FilterData" localSheetId="0" hidden="1">'на 31.03.2022'!$A$6:$K$369</definedName>
    <definedName name="Z_B7D9DE91_6329_4AB9_BB45_131E306E53B9_.wvu.FilterData" localSheetId="0" hidden="1">'на 31.03.2022'!$A$6:$K$369</definedName>
    <definedName name="Z_B7F67755_3086_43A6_86E7_370F80E61BD0_.wvu.FilterData" localSheetId="0" hidden="1">'на 31.03.2022'!$A$6:$H$121</definedName>
    <definedName name="Z_B8283716_285A_45D5_8283_DCA7A3C9CFC7_.wvu.FilterData" localSheetId="0" hidden="1">'на 31.03.2022'!$A$6:$K$369</definedName>
    <definedName name="Z_B858041A_E0C9_4C5A_A736_A0DA4684B712_.wvu.FilterData" localSheetId="0" hidden="1">'на 31.03.2022'!$A$6:$K$369</definedName>
    <definedName name="Z_B88DEA47_DC50_452B_A428_57311C34DA8D_.wvu.FilterData" localSheetId="0" hidden="1">'на 31.03.2022'!$A$6:$K$369</definedName>
    <definedName name="Z_B898A439_2A40_408A_B02D_FB1508A09127_.wvu.FilterData" localSheetId="0" hidden="1">'на 31.03.2022'!$A$6:$K$369</definedName>
    <definedName name="Z_B8A45854_EBFF_49DF_A473_1D4385A7C5CE_.wvu.FilterData" localSheetId="0" hidden="1">'на 31.03.2022'!$A$6:$K$369</definedName>
    <definedName name="Z_B8EDA240_D337_4165_927F_4408D011F4B1_.wvu.FilterData" localSheetId="0" hidden="1">'на 31.03.2022'!$A$6:$K$369</definedName>
    <definedName name="Z_B908EE8E_4AFB_4152_A270_8C591D48DDA3_.wvu.FilterData" localSheetId="0" hidden="1">'на 31.03.2022'!$A$6:$K$369</definedName>
    <definedName name="Z_B94999B0_3597_431C_9F36_97A338C842BB_.wvu.FilterData" localSheetId="0" hidden="1">'на 31.03.2022'!$A$6:$K$369</definedName>
    <definedName name="Z_B9A29D57_1D84_4BB4_A72C_EF14D2D8DD4E_.wvu.FilterData" localSheetId="0" hidden="1">'на 31.03.2022'!$A$6:$K$369</definedName>
    <definedName name="Z_B9E4A290_7C7B_4FC4_B3B5_77FC903959FC_.wvu.FilterData" localSheetId="0" hidden="1">'на 31.03.2022'!$A$6:$K$369</definedName>
    <definedName name="Z_B9FDB936_DEDC_405B_AC55_3262523808BE_.wvu.FilterData" localSheetId="0" hidden="1">'на 31.03.2022'!$A$6:$K$369</definedName>
    <definedName name="Z_BA24097B_2D5B_4D80_B593_A087A6D3938E_.wvu.FilterData" localSheetId="0" hidden="1">'на 31.03.2022'!$A$6:$K$369</definedName>
    <definedName name="Z_BA3AFA30_F6D5_4493_984A_74229D7E647F_.wvu.FilterData" localSheetId="0" hidden="1">'на 31.03.2022'!$A$6:$K$369</definedName>
    <definedName name="Z_BAB4825B_2E54_4A6C_A72D_1F8E7B4FEFFB_.wvu.FilterData" localSheetId="0" hidden="1">'на 31.03.2022'!$A$6:$K$369</definedName>
    <definedName name="Z_BAB496C7_F068_462D_B45E_C1CA5D288ECB_.wvu.FilterData" localSheetId="0" hidden="1">'на 31.03.2022'!$A$6:$K$369</definedName>
    <definedName name="Z_BAFB3A8F_5ACD_4C4A_A33C_831C754D88C0_.wvu.FilterData" localSheetId="0" hidden="1">'на 31.03.2022'!$A$6:$K$369</definedName>
    <definedName name="Z_BB12E75B_C0CD_4F27_B16D_E901B605B487_.wvu.FilterData" localSheetId="0" hidden="1">'на 31.03.2022'!$A$6:$K$369</definedName>
    <definedName name="Z_BB313732_48CA_4CE5_BCEB_2B8FBF05A4EA_.wvu.FilterData" localSheetId="0" hidden="1">'на 31.03.2022'!$A$6:$K$369</definedName>
    <definedName name="Z_BB73C391_AF2C_4D70_9E8E_42AEE02936FB_.wvu.FilterData" localSheetId="0" hidden="1">'на 31.03.2022'!$A$6:$K$369</definedName>
    <definedName name="Z_BB8AF508_3D02_4D84_A6EB_5A5E5B195A63_.wvu.FilterData" localSheetId="0" hidden="1">'на 31.03.2022'!$A$6:$K$369</definedName>
    <definedName name="Z_BB985D69_17DC_480D_BAE6_22326FC5DE8D_.wvu.FilterData" localSheetId="0" hidden="1">'на 31.03.2022'!$A$6:$K$369</definedName>
    <definedName name="Z_BBED0997_5705_4C3C_95F1_5444E893BE19_.wvu.FilterData" localSheetId="0" hidden="1">'на 31.03.2022'!$A$6:$K$369</definedName>
    <definedName name="Z_BC09D690_D177_4FC8_AE1F_8F0F0D5C6ECD_.wvu.FilterData" localSheetId="0" hidden="1">'на 31.03.2022'!$A$6:$K$369</definedName>
    <definedName name="Z_BC202F3F_4E55_462F_AFE4_24E3BB6517B3_.wvu.FilterData" localSheetId="0" hidden="1">'на 31.03.2022'!$A$6:$K$369</definedName>
    <definedName name="Z_BC6910FC_42F8_457B_8F8D_9BC0111CE283_.wvu.FilterData" localSheetId="0" hidden="1">'на 31.03.2022'!$A$6:$K$369</definedName>
    <definedName name="Z_BC6F809F_AC47_40B9_89F0_DED73C273CA2_.wvu.FilterData" localSheetId="0" hidden="1">'на 31.03.2022'!$A$6:$K$369</definedName>
    <definedName name="Z_BCCA418B_2550_49EF_B18C_E7FF7FD4F70E_.wvu.FilterData" localSheetId="0" hidden="1">'на 31.03.2022'!$A$6:$K$369</definedName>
    <definedName name="Z_BCD07E9A_8689_4B9C_BA91_8604AE8338A3_.wvu.FilterData" localSheetId="0" hidden="1">'на 31.03.2022'!$A$6:$K$369</definedName>
    <definedName name="Z_BCF65237_BF57_4D05_AF7D_B308B711FA15_.wvu.FilterData" localSheetId="0" hidden="1">'на 31.03.2022'!$A$6:$K$369</definedName>
    <definedName name="Z_BD08DE99_B722_4C7F_897B_080446202D0F_.wvu.FilterData" localSheetId="0" hidden="1">'на 31.03.2022'!$A$6:$K$369</definedName>
    <definedName name="Z_BD1EB88E_B1FC_4A13_8F57_33CB71A9430D_.wvu.FilterData" localSheetId="0" hidden="1">'на 31.03.2022'!$A$6:$K$369</definedName>
    <definedName name="Z_BD43FB27_5C5A_40CF_A333_A059BA765D4E_.wvu.FilterData" localSheetId="0" hidden="1">'на 31.03.2022'!$A$6:$K$369</definedName>
    <definedName name="Z_BD690439_1CC5_4E37_A0E9_1B65A930CD21_.wvu.FilterData" localSheetId="0" hidden="1">'на 31.03.2022'!$A$6:$K$369</definedName>
    <definedName name="Z_BD707806_8F10_492F_81AE_A7900A187828_.wvu.FilterData" localSheetId="0" hidden="1">'на 31.03.2022'!$A$2:$L$152</definedName>
    <definedName name="Z_BD822A95_4AA3_4CF6_94E8_04D2B9283308_.wvu.FilterData" localSheetId="0" hidden="1">'на 31.03.2022'!$A$6:$K$369</definedName>
    <definedName name="Z_BDD573CF_BFE0_4002_B5F7_E438A5DAD635_.wvu.FilterData" localSheetId="0" hidden="1">'на 31.03.2022'!$A$6:$K$369</definedName>
    <definedName name="Z_BE34DAD4_4A0A_4E88_B75B_FC1355A3DB9B_.wvu.FilterData" localSheetId="0" hidden="1">'на 31.03.2022'!$A$6:$K$369</definedName>
    <definedName name="Z_BE3F7214_4B0C_40FA_B4F7_B0F38416BCEF_.wvu.FilterData" localSheetId="0" hidden="1">'на 31.03.2022'!$A$6:$K$369</definedName>
    <definedName name="Z_BE41C01B_5C79_4BA0_8F6F_0E99B8B69C13_.wvu.FilterData" localSheetId="0" hidden="1">'на 31.03.2022'!$A$6:$K$369</definedName>
    <definedName name="Z_BE442298_736F_47F5_9592_76FFCCDA59DB_.wvu.FilterData" localSheetId="0" hidden="1">'на 31.03.2022'!$A$6:$H$121</definedName>
    <definedName name="Z_BE493141_BDA3_49D9_A030_4FFD7C06A521_.wvu.FilterData" localSheetId="0" hidden="1">'на 31.03.2022'!$A$6:$K$369</definedName>
    <definedName name="Z_BE6B1708_951F_4834_B0E1_EB03AAA7B777_.wvu.FilterData" localSheetId="0" hidden="1">'на 31.03.2022'!$A$6:$K$369</definedName>
    <definedName name="Z_BE842559_6B14_41AC_A92A_4E50A6CE8B79_.wvu.FilterData" localSheetId="0" hidden="1">'на 31.03.2022'!$A$6:$K$369</definedName>
    <definedName name="Z_BE97AC31_BFEB_4520_BC44_68B0C987C70A_.wvu.FilterData" localSheetId="0" hidden="1">'на 31.03.2022'!$A$6:$K$369</definedName>
    <definedName name="Z_BEA0FDBA_BB07_4C19_8BBD_5E57EE395C09_.wvu.FilterData" localSheetId="0" hidden="1">'на 31.03.2022'!$A$6:$K$369</definedName>
    <definedName name="Z_BEA0FDBA_BB07_4C19_8BBD_5E57EE395C09_.wvu.PrintArea" localSheetId="0" hidden="1">'на 31.03.2022'!$A$1:$K$168</definedName>
    <definedName name="Z_BEA0FDBA_BB07_4C19_8BBD_5E57EE395C09_.wvu.PrintTitles" localSheetId="0" hidden="1">'на 31.03.2022'!$4:$7</definedName>
    <definedName name="Z_BEA0FDBA_BB07_4C19_8BBD_5E57EE395C09_.wvu.Rows" localSheetId="0" hidden="1">'на 31.03.2022'!$155:$155</definedName>
    <definedName name="Z_BF22223F_B516_45E8_9C4B_DD4CB4CE2C48_.wvu.FilterData" localSheetId="0" hidden="1">'на 31.03.2022'!$A$6:$K$369</definedName>
    <definedName name="Z_BF637C80_8201_4090_9CCD_1BDD42F55943_.wvu.FilterData" localSheetId="0" hidden="1">'на 31.03.2022'!$A$6:$K$369</definedName>
    <definedName name="Z_BF65F093_304D_44F0_BF26_E5F8F9093CF5_.wvu.FilterData" localSheetId="0" hidden="1">'на 31.03.2022'!$A$6:$K$53</definedName>
    <definedName name="Z_C02D2AC3_00AB_4B4C_8299_349FC338B994_.wvu.FilterData" localSheetId="0" hidden="1">'на 31.03.2022'!$A$6:$K$369</definedName>
    <definedName name="Z_C06B54EB_7783_4454_98A9_667EC52BEC0B_.wvu.FilterData" localSheetId="0" hidden="1">'на 31.03.2022'!$A$6:$K$369</definedName>
    <definedName name="Z_C06BB675_61CE_4295_98F9_52A9287C7451_.wvu.FilterData" localSheetId="0" hidden="1">'на 31.03.2022'!$A$6:$K$369</definedName>
    <definedName name="Z_C0E14968_138D_48A2_9D67_80D62DD131B4_.wvu.FilterData" localSheetId="0" hidden="1">'на 31.03.2022'!$A$6:$K$369</definedName>
    <definedName name="Z_C0ED18A2_48B4_4C82_979B_4B80DB79BC08_.wvu.FilterData" localSheetId="0" hidden="1">'на 31.03.2022'!$A$6:$K$369</definedName>
    <definedName name="Z_C106F923_AD55_472E_86A3_2C4C13F084E8_.wvu.FilterData" localSheetId="0" hidden="1">'на 31.03.2022'!$A$6:$K$369</definedName>
    <definedName name="Z_C140C6EF_B272_4886_8555_3A3DB8A6C4A0_.wvu.FilterData" localSheetId="0" hidden="1">'на 31.03.2022'!$A$6:$K$369</definedName>
    <definedName name="Z_C14C28B9_3A8B_4F55_AC1E_B6D3DA6398D5_.wvu.FilterData" localSheetId="0" hidden="1">'на 31.03.2022'!$A$6:$K$369</definedName>
    <definedName name="Z_C26898B8_2A24_453B_9B20_504D56309465_.wvu.FilterData" localSheetId="0" hidden="1">'на 31.03.2022'!$A$6:$K$369</definedName>
    <definedName name="Z_C276A679_E43E_444B_B0E9_B307A301A03A_.wvu.FilterData" localSheetId="0" hidden="1">'на 31.03.2022'!$A$6:$K$369</definedName>
    <definedName name="Z_C27BA0A8_746D_45AD_B889_823A6BAE07E3_.wvu.FilterData" localSheetId="0" hidden="1">'на 31.03.2022'!$A$6:$K$369</definedName>
    <definedName name="Z_C2CB459F_7FD6_4B1B_96BE_4FB4C3354701_.wvu.FilterData" localSheetId="0" hidden="1">'на 31.03.2022'!$A$6:$K$369</definedName>
    <definedName name="Z_C2E7FF11_4F7B_4EA9_AD45_A8385AC4BC24_.wvu.FilterData" localSheetId="0" hidden="1">'на 31.03.2022'!$A$6:$H$121</definedName>
    <definedName name="Z_C2EFA1FD_449D_47F2_B7E9_2EBC23C15369_.wvu.FilterData" localSheetId="0" hidden="1">'на 31.03.2022'!$A$6:$K$369</definedName>
    <definedName name="Z_C35C56D1_B129_4866_84BA_2C2957BC8254_.wvu.FilterData" localSheetId="0" hidden="1">'на 31.03.2022'!$A$6:$K$369</definedName>
    <definedName name="Z_C3D34B5D_6799_4BD9_87E7_BF5B8221D94B_.wvu.FilterData" localSheetId="0" hidden="1">'на 31.03.2022'!$A$6:$K$369</definedName>
    <definedName name="Z_C3E7B974_7E68_49C9_8A66_DEBBC3D71CB8_.wvu.FilterData" localSheetId="0" hidden="1">'на 31.03.2022'!$A$6:$H$121</definedName>
    <definedName name="Z_C3E97E4D_03A9_422E_8E65_116E90E7DE0A_.wvu.FilterData" localSheetId="0" hidden="1">'на 31.03.2022'!$A$6:$K$369</definedName>
    <definedName name="Z_C41AC6AA_1915_4D86_9A0C_F50D2748B7D5_.wvu.FilterData" localSheetId="0" hidden="1">'на 31.03.2022'!$A$6:$K$369</definedName>
    <definedName name="Z_C4456EF4_CF59_4991_B229_6153353D7E80_.wvu.FilterData" localSheetId="0" hidden="1">'на 31.03.2022'!$A$6:$K$369</definedName>
    <definedName name="Z_C46A80BC_35BE_4308_9B99_85AB4A130AD8_.wvu.FilterData" localSheetId="0" hidden="1">'на 31.03.2022'!$A$6:$K$369</definedName>
    <definedName name="Z_C47D5376_4107_461D_B353_0F0CCA5A27B8_.wvu.FilterData" localSheetId="0" hidden="1">'на 31.03.2022'!$A$6:$H$121</definedName>
    <definedName name="Z_C4A81194_E272_4927_9E06_D47C43E50753_.wvu.FilterData" localSheetId="0" hidden="1">'на 31.03.2022'!$A$6:$K$369</definedName>
    <definedName name="Z_C4E388F3_F33E_45AF_8E75_3BD450853C20_.wvu.FilterData" localSheetId="0" hidden="1">'на 31.03.2022'!$A$6:$K$369</definedName>
    <definedName name="Z_C55D9313_9108_41CA_AD0E_FE2F7292C638_.wvu.FilterData" localSheetId="0" hidden="1">'на 31.03.2022'!$A$6:$H$121</definedName>
    <definedName name="Z_C5A38A18_427F_40C3_A14B_55DA8E81FB09_.wvu.FilterData" localSheetId="0" hidden="1">'на 31.03.2022'!$A$6:$K$369</definedName>
    <definedName name="Z_C5D84F85_3611_4C2A_903D_ECFF3A3DA3D9_.wvu.FilterData" localSheetId="0" hidden="1">'на 31.03.2022'!$A$6:$H$121</definedName>
    <definedName name="Z_C636DE0B_BC5D_45AA_89BD_B628CA1FE119_.wvu.FilterData" localSheetId="0" hidden="1">'на 31.03.2022'!$A$6:$K$369</definedName>
    <definedName name="Z_C64B304D_8D18_4BBF_B3F7_BCB025A35D1F_.wvu.FilterData" localSheetId="0" hidden="1">'на 31.03.2022'!$A$6:$K$369</definedName>
    <definedName name="Z_C70C85CF_5ADB_4631_87C7_BA23E9BE3196_.wvu.FilterData" localSheetId="0" hidden="1">'на 31.03.2022'!$A$6:$K$369</definedName>
    <definedName name="Z_C724E918_D9E1_49FD_BF22_DDB90B7F8E3F_.wvu.FilterData" localSheetId="0" hidden="1">'на 31.03.2022'!$A$6:$K$369</definedName>
    <definedName name="Z_C74598AC_1D4B_466D_8455_294C1A2E69BB_.wvu.FilterData" localSheetId="0" hidden="1">'на 31.03.2022'!$A$6:$H$121</definedName>
    <definedName name="Z_C745CD1F_9AA3_43D8_A7DA_ABDAF8508B62_.wvu.FilterData" localSheetId="0" hidden="1">'на 31.03.2022'!$A$6:$K$369</definedName>
    <definedName name="Z_C7753AEA_8589_448F_8097_BFDEC475C7EB_.wvu.FilterData" localSheetId="0" hidden="1">'на 31.03.2022'!$A$6:$K$369</definedName>
    <definedName name="Z_C77795A2_6414_4CC8_AA0C_59805D660811_.wvu.FilterData" localSheetId="0" hidden="1">'на 31.03.2022'!$A$6:$K$369</definedName>
    <definedName name="Z_C79A79F7_9412_4E32_AED8_B3E5CEF3BF05_.wvu.FilterData" localSheetId="0" hidden="1">'на 31.03.2022'!$A$6:$K$369</definedName>
    <definedName name="Z_C7B45388_19BF_40B6_BABC_45E74244A2D0_.wvu.FilterData" localSheetId="0" hidden="1">'на 31.03.2022'!$A$6:$K$369</definedName>
    <definedName name="Z_C7BE5FDB_BA5F_4FAB_A0AE_25AE932FDC80_.wvu.FilterData" localSheetId="0" hidden="1">'на 31.03.2022'!$A$6:$K$369</definedName>
    <definedName name="Z_C7C64E17_05B7_45D2_8C2E_DC9F64D44430_.wvu.FilterData" localSheetId="0" hidden="1">'на 31.03.2022'!$A$6:$K$369</definedName>
    <definedName name="Z_C7DB809B_EB90_4CA8_929B_8A5AA3E83B84_.wvu.FilterData" localSheetId="0" hidden="1">'на 31.03.2022'!$A$6:$K$369</definedName>
    <definedName name="Z_C7E20E3E_9EFC_468B_B8E7_8CC7B0A619FB_.wvu.FilterData" localSheetId="0" hidden="1">'на 31.03.2022'!$A$6:$K$369</definedName>
    <definedName name="Z_C84F2BDE_C59B_4946_9050_3D804EB14464_.wvu.FilterData" localSheetId="0" hidden="1">'на 31.03.2022'!$A$6:$K$369</definedName>
    <definedName name="Z_C8544891_FA2D_4348_8F5A_3864908C96CE_.wvu.FilterData" localSheetId="0" hidden="1">'на 31.03.2022'!$A$6:$K$369</definedName>
    <definedName name="Z_C8579552_11B1_4140_9659_E1DA02EF9DD1_.wvu.FilterData" localSheetId="0" hidden="1">'на 31.03.2022'!$A$6:$K$369</definedName>
    <definedName name="Z_C8C7D91A_0101_429D_A7C4_25C2A366909A_.wvu.Cols" localSheetId="0" hidden="1">'на 31.03.2022'!#REF!,'на 31.03.2022'!#REF!</definedName>
    <definedName name="Z_C8C7D91A_0101_429D_A7C4_25C2A366909A_.wvu.FilterData" localSheetId="0" hidden="1">'на 31.03.2022'!$A$6:$K$53</definedName>
    <definedName name="Z_C8C7D91A_0101_429D_A7C4_25C2A366909A_.wvu.Rows" localSheetId="0" hidden="1">'на 31.03.2022'!#REF!,'на 31.03.2022'!#REF!,'на 31.03.2022'!#REF!,'на 31.03.2022'!#REF!,'на 31.03.2022'!#REF!,'на 31.03.2022'!#REF!,'на 31.03.2022'!#REF!,'на 31.03.2022'!#REF!,'на 31.03.2022'!#REF!,'на 31.03.2022'!#REF!</definedName>
    <definedName name="Z_C9081176_529C_43E8_8E20_8AC24E7C2D35_.wvu.FilterData" localSheetId="0" hidden="1">'на 31.03.2022'!$A$6:$K$369</definedName>
    <definedName name="Z_C92DFED3_0457_4ADD_A0DC_DCDA692FFBED_.wvu.FilterData" localSheetId="0" hidden="1">'на 31.03.2022'!$A$6:$K$369</definedName>
    <definedName name="Z_C9339390_6849_4952_8898_4133E1235E89_.wvu.FilterData" localSheetId="0" hidden="1">'на 31.03.2022'!$A$6:$K$369</definedName>
    <definedName name="Z_C94FB5D5_E515_4327_B4DC_AC3D7C1A6363_.wvu.FilterData" localSheetId="0" hidden="1">'на 31.03.2022'!$A$6:$K$369</definedName>
    <definedName name="Z_C97ACF3E_ACD3_4C9D_94FA_EA6F3D46505E_.wvu.FilterData" localSheetId="0" hidden="1">'на 31.03.2022'!$A$6:$K$369</definedName>
    <definedName name="Z_C98B4A4E_FC1F_45B3_ABB0_7DC9BD4B8057_.wvu.FilterData" localSheetId="0" hidden="1">'на 31.03.2022'!$A$6:$H$121</definedName>
    <definedName name="Z_C9A5AE8B_0A38_4D54_B36F_AFD2A577F3EF_.wvu.FilterData" localSheetId="0" hidden="1">'на 31.03.2022'!$A$6:$K$369</definedName>
    <definedName name="Z_CA384592_0CFD_4322_A4EB_34EC04693944_.wvu.Cols" localSheetId="0" hidden="1">'на 31.03.2022'!$L:$M</definedName>
    <definedName name="Z_CA384592_0CFD_4322_A4EB_34EC04693944_.wvu.FilterData" localSheetId="0" hidden="1">'на 31.03.2022'!$A$6:$K$369</definedName>
    <definedName name="Z_CA384592_0CFD_4322_A4EB_34EC04693944_.wvu.PrintArea" localSheetId="0" hidden="1">'на 31.03.2022'!$A$1:$K$168</definedName>
    <definedName name="Z_CA384592_0CFD_4322_A4EB_34EC04693944_.wvu.PrintTitles" localSheetId="0" hidden="1">'на 31.03.2022'!$4:$7</definedName>
    <definedName name="Z_CAABA8F8_73A9_4D5F_A949_7D5636830179_.wvu.FilterData" localSheetId="0" hidden="1">'на 31.03.2022'!$A$6:$K$369</definedName>
    <definedName name="Z_CAAD7F8A_A328_4C0A_9ECF_2AD83A08D699_.wvu.FilterData" localSheetId="0" hidden="1">'на 31.03.2022'!$A$6:$H$121</definedName>
    <definedName name="Z_CAD9F437_DBA2_473E_89A1_5D290B5F4D79_.wvu.FilterData" localSheetId="0" hidden="1">'на 31.03.2022'!$A$6:$K$369</definedName>
    <definedName name="Z_CAE1EF29_84DD_42EF_A91C_E76631231200_.wvu.FilterData" localSheetId="0" hidden="1">'на 31.03.2022'!$A$6:$K$369</definedName>
    <definedName name="Z_CB1A56DC_A135_41E6_8A02_AE4E518C879F_.wvu.FilterData" localSheetId="0" hidden="1">'на 31.03.2022'!$A$6:$K$369</definedName>
    <definedName name="Z_CB226949_BC9D_4E15_A3B1_A4219F35EADA_.wvu.FilterData" localSheetId="0" hidden="1">'на 31.03.2022'!$A$6:$K$369</definedName>
    <definedName name="Z_CB37E750_1F35_4C0A_B3BA_F688CA9C8186_.wvu.FilterData" localSheetId="0" hidden="1">'на 31.03.2022'!$A$6:$K$369</definedName>
    <definedName name="Z_CB4880DD_CE83_4DFC_BBA7_70687256D5A4_.wvu.FilterData" localSheetId="0" hidden="1">'на 31.03.2022'!$A$6:$H$121</definedName>
    <definedName name="Z_CBAD3A37_9B6D_4168_874F_D4718FB51A47_.wvu.FilterData" localSheetId="0" hidden="1">'на 31.03.2022'!$A$6:$K$369</definedName>
    <definedName name="Z_CBDBA949_FA00_4560_8001_BD00E63FCCA4_.wvu.FilterData" localSheetId="0" hidden="1">'на 31.03.2022'!$A$6:$K$369</definedName>
    <definedName name="Z_CBE0F0AD_DD6D_4940_A07E_F4A48D085109_.wvu.FilterData" localSheetId="0" hidden="1">'на 31.03.2022'!$A$6:$K$369</definedName>
    <definedName name="Z_CBF12BD1_A071_4448_8003_32E74F40E3E3_.wvu.FilterData" localSheetId="0" hidden="1">'на 31.03.2022'!$A$6:$H$121</definedName>
    <definedName name="Z_CBF9D894_3FD2_4B68_BAC8_643DB23851C0_.wvu.FilterData" localSheetId="0" hidden="1">'на 31.03.2022'!$A$6:$H$121</definedName>
    <definedName name="Z_CBF9D894_3FD2_4B68_BAC8_643DB23851C0_.wvu.Rows" localSheetId="0" hidden="1">'на 31.03.2022'!#REF!,'на 31.03.2022'!#REF!,'на 31.03.2022'!#REF!,'на 31.03.2022'!#REF!</definedName>
    <definedName name="Z_CC587DEB_9509_4023_8387_E851CBD74FC0_.wvu.FilterData" localSheetId="0" hidden="1">'на 31.03.2022'!$A$6:$K$369</definedName>
    <definedName name="Z_CC9C1A2B_D964_43D1_BBEF_3567C7A91A18_.wvu.FilterData" localSheetId="0" hidden="1">'на 31.03.2022'!$A$6:$K$369</definedName>
    <definedName name="Z_CCC17219_B1A3_4C6B_B903_0E4550432FD0_.wvu.FilterData" localSheetId="0" hidden="1">'на 31.03.2022'!$A$6:$H$121</definedName>
    <definedName name="Z_CCF533A2_322B_40E2_88B2_065E6D1D35B4_.wvu.FilterData" localSheetId="0" hidden="1">'на 31.03.2022'!$A$6:$K$369</definedName>
    <definedName name="Z_CCF533A2_322B_40E2_88B2_065E6D1D35B4_.wvu.PrintArea" localSheetId="0" hidden="1">'на 31.03.2022'!$A$1:$K$168</definedName>
    <definedName name="Z_CCF533A2_322B_40E2_88B2_065E6D1D35B4_.wvu.PrintTitles" localSheetId="0" hidden="1">'на 31.03.2022'!$4:$7</definedName>
    <definedName name="Z_CD10AFE5_EACD_43E3_B0AD_1FCFF7EEADC3_.wvu.FilterData" localSheetId="0" hidden="1">'на 31.03.2022'!$A$6:$K$369</definedName>
    <definedName name="Z_CD2C38B9_D20D_4251_9439_E16060EF09ED_.wvu.FilterData" localSheetId="0" hidden="1">'на 31.03.2022'!$A$6:$K$369</definedName>
    <definedName name="Z_CD353AFF_30DB_4B1F_902B_14469CDE256D_.wvu.FilterData" localSheetId="0" hidden="1">'на 31.03.2022'!$A$6:$K$369</definedName>
    <definedName name="Z_CDA662CC_A711_4D7D_9917_AA4BA786A065_.wvu.FilterData" localSheetId="0" hidden="1">'на 31.03.2022'!$A$6:$K$369</definedName>
    <definedName name="Z_CDA81109_B9FA_4C44_9EAE_FFD9110E5B0F_.wvu.FilterData" localSheetId="0" hidden="1">'на 31.03.2022'!$A$6:$K$369</definedName>
    <definedName name="Z_CDABDA6A_CEAA_4779_9390_A07E787E5F1B_.wvu.FilterData" localSheetId="0" hidden="1">'на 31.03.2022'!$A$6:$K$369</definedName>
    <definedName name="Z_CDBBEB40_4DC8_4F8A_B0B0_EE0E987A2098_.wvu.FilterData" localSheetId="0" hidden="1">'на 31.03.2022'!$A$6:$K$369</definedName>
    <definedName name="Z_CDFBC319_A453_4828_B4DA_A1FF8333C207_.wvu.FilterData" localSheetId="0" hidden="1">'на 31.03.2022'!$A$6:$K$369</definedName>
    <definedName name="Z_CEC4EA1B_6EE5_46AB_8BC9_D519CD29FCE7_.wvu.FilterData" localSheetId="0" hidden="1">'на 31.03.2022'!$A$6:$K$369</definedName>
    <definedName name="Z_CEE6A066_6E90_4119_ABD3_7CE50D319A06_.wvu.FilterData" localSheetId="0" hidden="1">'на 31.03.2022'!$A$6:$K$369</definedName>
    <definedName name="Z_CEF22FD3_C3E9_4C31_B864_568CAC74A486_.wvu.FilterData" localSheetId="0" hidden="1">'на 31.03.2022'!$A$6:$K$369</definedName>
    <definedName name="Z_CF48F23D_BCBE_4761_98DC_307CD6AE082C_.wvu.FilterData" localSheetId="0" hidden="1">'на 31.03.2022'!$A$6:$K$369</definedName>
    <definedName name="Z_CF5548A0_D31B_45AF_A34B_8CF892F36DC9_.wvu.FilterData" localSheetId="0" hidden="1">'на 31.03.2022'!$A$6:$K$369</definedName>
    <definedName name="Z_CFA268BD_7CEF_488F_ADF6_EE6E6545D4E9_.wvu.FilterData" localSheetId="0" hidden="1">'на 31.03.2022'!$A$6:$K$369</definedName>
    <definedName name="Z_CFD4738E_B083_4FAC_854E_5AD6FDFF75E3_.wvu.FilterData" localSheetId="0" hidden="1">'на 31.03.2022'!$A$6:$K$369</definedName>
    <definedName name="Z_CFEB7053_3C1D_451D_9A86_5940DFCF964A_.wvu.FilterData" localSheetId="0" hidden="1">'на 31.03.2022'!$A$6:$K$369</definedName>
    <definedName name="Z_CFFE4FD5_C502_46E6_9242_DE2A2DE0F752_.wvu.FilterData" localSheetId="0" hidden="1">'на 31.03.2022'!$A$6:$K$369</definedName>
    <definedName name="Z_D009EED6_F095_4499_91EE_715923CD95F9_.wvu.FilterData" localSheetId="0" hidden="1">'на 31.03.2022'!$A$6:$K$369</definedName>
    <definedName name="Z_D088BB09_739C_4156_9E2D_A5F262C808E3_.wvu.FilterData" localSheetId="0" hidden="1">'на 31.03.2022'!$A$6:$K$369</definedName>
    <definedName name="Z_D12FB289_46DF_4053_A8F8_F4B545D52036_.wvu.FilterData" localSheetId="0" hidden="1">'на 31.03.2022'!$A$6:$K$369</definedName>
    <definedName name="Z_D165341F_496A_48CE_829A_555B16787041_.wvu.FilterData" localSheetId="0" hidden="1">'на 31.03.2022'!$A$6:$K$369</definedName>
    <definedName name="Z_D20DFCFE_63F9_4265_B37B_4F36C46DF159_.wvu.Cols" localSheetId="0" hidden="1">'на 31.03.2022'!#REF!,'на 31.03.2022'!#REF!</definedName>
    <definedName name="Z_D20DFCFE_63F9_4265_B37B_4F36C46DF159_.wvu.FilterData" localSheetId="0" hidden="1">'на 31.03.2022'!$A$6:$K$369</definedName>
    <definedName name="Z_D20DFCFE_63F9_4265_B37B_4F36C46DF159_.wvu.PrintArea" localSheetId="0" hidden="1">'на 31.03.2022'!$A$1:$K$148</definedName>
    <definedName name="Z_D20DFCFE_63F9_4265_B37B_4F36C46DF159_.wvu.PrintTitles" localSheetId="0" hidden="1">'на 31.03.2022'!$4:$7</definedName>
    <definedName name="Z_D20DFCFE_63F9_4265_B37B_4F36C46DF159_.wvu.Rows" localSheetId="0" hidden="1">'на 31.03.2022'!#REF!,'на 31.03.2022'!#REF!,'на 31.03.2022'!#REF!,'на 31.03.2022'!#REF!,'на 31.03.2022'!#REF!</definedName>
    <definedName name="Z_D2343C8A_EC5E_420B_BF4C_045E4BD1EEF2_.wvu.FilterData" localSheetId="0" hidden="1">'на 31.03.2022'!$A$6:$K$369</definedName>
    <definedName name="Z_D2422493_0DF6_4923_AFF9_1CE532FC9E0E_.wvu.FilterData" localSheetId="0" hidden="1">'на 31.03.2022'!$A$6:$K$369</definedName>
    <definedName name="Z_D26EAC32_42CC_46AF_8D27_8094727B2B8E_.wvu.FilterData" localSheetId="0" hidden="1">'на 31.03.2022'!$A$6:$K$369</definedName>
    <definedName name="Z_D286DC47_88D4_4B88_8422_D4AFC7D084CA_.wvu.FilterData" localSheetId="0" hidden="1">'на 31.03.2022'!$A$6:$K$369</definedName>
    <definedName name="Z_D298563F_7459_410D_A6E1_6B1CDFA6DAA7_.wvu.FilterData" localSheetId="0" hidden="1">'на 31.03.2022'!$A$6:$K$369</definedName>
    <definedName name="Z_D2CDC970_AFE4_4856_AE2C_2B5F33E42B72_.wvu.FilterData" localSheetId="0" hidden="1">'на 31.03.2022'!$A$6:$K$369</definedName>
    <definedName name="Z_D2D627FD_8F1D_4B0C_A4A1_1A515A2831A8_.wvu.FilterData" localSheetId="0" hidden="1">'на 31.03.2022'!$A$6:$K$369</definedName>
    <definedName name="Z_D3101EAC_D021_4B46_A488_D139B2B446BA_.wvu.FilterData" localSheetId="0" hidden="1">'на 31.03.2022'!$A$6:$K$369</definedName>
    <definedName name="Z_D338E279_E660_40CE_B7B9_D983E953520E_.wvu.FilterData" localSheetId="0" hidden="1">'на 31.03.2022'!$A$6:$K$369</definedName>
    <definedName name="Z_D343F548_3DE6_4716_9B8B_0FF1DF1B1DE3_.wvu.FilterData" localSheetId="0" hidden="1">'на 31.03.2022'!$A$6:$H$121</definedName>
    <definedName name="Z_D34B1B8D_3252_443A_801D_32105359DB02_.wvu.FilterData" localSheetId="0" hidden="1">'на 31.03.2022'!$A$6:$K$369</definedName>
    <definedName name="Z_D3607008_88A4_4735_BF9B_0D60A732D98C_.wvu.FilterData" localSheetId="0" hidden="1">'на 31.03.2022'!$A$6:$K$369</definedName>
    <definedName name="Z_D37028C2_D478_4FDC_B9A5_A1B5FA072303_.wvu.FilterData" localSheetId="0" hidden="1">'на 31.03.2022'!$A$6:$K$369</definedName>
    <definedName name="Z_D3C3EFC2_493C_4B9B_BC16_8147B08F8F65_.wvu.FilterData" localSheetId="0" hidden="1">'на 31.03.2022'!$A$6:$H$121</definedName>
    <definedName name="Z_D3D848E7_EB88_4E73_985E_C45B9AE68145_.wvu.FilterData" localSheetId="0" hidden="1">'на 31.03.2022'!$A$6:$K$369</definedName>
    <definedName name="Z_D3E86F4B_12A8_47CC_AEBE_74534991E315_.wvu.FilterData" localSheetId="0" hidden="1">'на 31.03.2022'!$A$6:$K$369</definedName>
    <definedName name="Z_D3F31BC4_4CDA_431B_BA5F_ADE76A923760_.wvu.FilterData" localSheetId="0" hidden="1">'на 31.03.2022'!$A$6:$H$121</definedName>
    <definedName name="Z_D41FF341_5913_4A9E_9CE5_B058CA00C0C7_.wvu.FilterData" localSheetId="0" hidden="1">'на 31.03.2022'!$A$6:$K$369</definedName>
    <definedName name="Z_D45ABB34_16CC_462D_8459_2034D47F465D_.wvu.FilterData" localSheetId="0" hidden="1">'на 31.03.2022'!$A$6:$H$121</definedName>
    <definedName name="Z_D479007E_A9E8_4307_A3E8_18A2BB5C55F2_.wvu.FilterData" localSheetId="0" hidden="1">'на 31.03.2022'!$A$6:$K$369</definedName>
    <definedName name="Z_D489BEDD_3BCD_49DF_9648_48FD6162F1E7_.wvu.FilterData" localSheetId="0" hidden="1">'на 31.03.2022'!$A$6:$K$369</definedName>
    <definedName name="Z_D48CEF89_B01B_4E1D_92B4_235EA4A40F11_.wvu.FilterData" localSheetId="0" hidden="1">'на 31.03.2022'!$A$6:$K$369</definedName>
    <definedName name="Z_D4970A81_9F63_471F_9226_DA2E8C61A4F3_.wvu.FilterData" localSheetId="0" hidden="1">'на 31.03.2022'!$A$6:$K$369</definedName>
    <definedName name="Z_D4A9C046_5C85_4757_BCF2_677E0F804162_.wvu.FilterData" localSheetId="0" hidden="1">'на 31.03.2022'!$A$6:$K$369</definedName>
    <definedName name="Z_D4B24D18_8D1D_47A1_AE9B_21E3F9EF98EE_.wvu.FilterData" localSheetId="0" hidden="1">'на 31.03.2022'!$A$6:$K$369</definedName>
    <definedName name="Z_D4C26987_0F4D_4A17_91A3_C1C154DC81B2_.wvu.FilterData" localSheetId="0" hidden="1">'на 31.03.2022'!$A$6:$K$369</definedName>
    <definedName name="Z_D4D3E883_F6A4_4364_94CA_00BA6BEEBB0B_.wvu.FilterData" localSheetId="0" hidden="1">'на 31.03.2022'!$A$6:$K$369</definedName>
    <definedName name="Z_D4E20E73_FD07_4BE4_B8FA_FE6B214643C4_.wvu.FilterData" localSheetId="0" hidden="1">'на 31.03.2022'!$A$6:$K$369</definedName>
    <definedName name="Z_D4F3FACF_5393_45D0_B074_953541E8F448_.wvu.FilterData" localSheetId="0" hidden="1">'на 31.03.2022'!$A$6:$K$369</definedName>
    <definedName name="Z_D50A6792_49FE_4C67_B11B_814FAEB0FCE7_.wvu.FilterData" localSheetId="0" hidden="1">'на 31.03.2022'!$A$57:$M$166</definedName>
    <definedName name="Z_D5317C3A_3EDA_404B_818D_EAF558810951_.wvu.FilterData" localSheetId="0" hidden="1">'на 31.03.2022'!$A$6:$H$121</definedName>
    <definedName name="Z_D537FB3B_712D_486A_BA32_4F73BEB2AA19_.wvu.FilterData" localSheetId="0" hidden="1">'на 31.03.2022'!$A$6:$H$121</definedName>
    <definedName name="Z_D595C49D_97EF_4321_8A15_252EDBF162F5_.wvu.FilterData" localSheetId="0" hidden="1">'на 31.03.2022'!$A$6:$K$369</definedName>
    <definedName name="Z_D6730C21_0555_4F4D_B589_9DE5CFF9C442_.wvu.FilterData" localSheetId="0" hidden="1">'на 31.03.2022'!$A$6:$H$121</definedName>
    <definedName name="Z_D692A203_B3F4_405F_AE1A_37385B86A714_.wvu.FilterData" localSheetId="0" hidden="1">'на 31.03.2022'!$A$6:$K$369</definedName>
    <definedName name="Z_D6951B8D_C924_42BE_94FD_4448E3ECC0B8_.wvu.FilterData" localSheetId="0" hidden="1">'на 31.03.2022'!$A$6:$K$369</definedName>
    <definedName name="Z_D6D7FE80_F340_4943_9CA8_381604446690_.wvu.FilterData" localSheetId="0" hidden="1">'на 31.03.2022'!$A$6:$K$369</definedName>
    <definedName name="Z_D6DCCFB1_AECE_4B01_8CD5_826305DF0368_.wvu.FilterData" localSheetId="0" hidden="1">'на 31.03.2022'!$A$6:$K$369</definedName>
    <definedName name="Z_D7104B72_13BA_47A2_BD7D_6C7C814EB74F_.wvu.FilterData" localSheetId="0" hidden="1">'на 31.03.2022'!$A$6:$K$369</definedName>
    <definedName name="Z_D74587C8_09B2_428F_ACC0_4DEF87F264B1_.wvu.FilterData" localSheetId="0" hidden="1">'на 31.03.2022'!$A$6:$K$369</definedName>
    <definedName name="Z_D7BC8E82_4392_4806_9DAE_D94253790B9C_.wvu.Cols" localSheetId="0" hidden="1">'на 31.03.2022'!#REF!,'на 31.03.2022'!#REF!,'на 31.03.2022'!$L:$BM</definedName>
    <definedName name="Z_D7BC8E82_4392_4806_9DAE_D94253790B9C_.wvu.FilterData" localSheetId="0" hidden="1">'на 31.03.2022'!$A$6:$K$369</definedName>
    <definedName name="Z_D7BC8E82_4392_4806_9DAE_D94253790B9C_.wvu.PrintArea" localSheetId="0" hidden="1">'на 31.03.2022'!$A$1:$BM$148</definedName>
    <definedName name="Z_D7BC8E82_4392_4806_9DAE_D94253790B9C_.wvu.PrintTitles" localSheetId="0" hidden="1">'на 31.03.2022'!$4:$6</definedName>
    <definedName name="Z_D7DA24ED_ABB7_4D6E_ACD6_4B88F5184AF8_.wvu.FilterData" localSheetId="0" hidden="1">'на 31.03.2022'!$A$6:$K$369</definedName>
    <definedName name="Z_D833D7AB_47E6_40D8_9470_377894FAA832_.wvu.FilterData" localSheetId="0" hidden="1">'на 31.03.2022'!$A$6:$K$369</definedName>
    <definedName name="Z_D8418465_ECB6_40A4_8538_9D6D02B4E5CE_.wvu.FilterData" localSheetId="0" hidden="1">'на 31.03.2022'!$A$6:$H$121</definedName>
    <definedName name="Z_D84FBB24_1F53_4A51_B9A3_672EE24CBBBB_.wvu.FilterData" localSheetId="0" hidden="1">'на 31.03.2022'!$A$6:$K$369</definedName>
    <definedName name="Z_D8836A46_4276_4875_86A1_BB0E2B53006C_.wvu.FilterData" localSheetId="0" hidden="1">'на 31.03.2022'!$A$6:$H$121</definedName>
    <definedName name="Z_D8EBE17E_7A1A_4392_901C_A4C8DD4BAF28_.wvu.FilterData" localSheetId="0" hidden="1">'на 31.03.2022'!$A$6:$H$121</definedName>
    <definedName name="Z_D917D9C8_DA24_43F6_B702_2D065DC4F3EA_.wvu.FilterData" localSheetId="0" hidden="1">'на 31.03.2022'!$A$6:$K$369</definedName>
    <definedName name="Z_D921BCFE_106A_48C3_8051_F877509D5A90_.wvu.FilterData" localSheetId="0" hidden="1">'на 31.03.2022'!$A$6:$K$369</definedName>
    <definedName name="Z_D92F9CFF_9FAE_4E3D_BBF1_EE8196B93BD2_.wvu.FilterData" localSheetId="0" hidden="1">'на 31.03.2022'!$A$6:$K$369</definedName>
    <definedName name="Z_D930048B_C8C6_498D_B7FD_C4CFAF447C25_.wvu.FilterData" localSheetId="0" hidden="1">'на 31.03.2022'!$A$6:$K$369</definedName>
    <definedName name="Z_D93C7415_B321_4E66_84AD_0490D011FDE7_.wvu.FilterData" localSheetId="0" hidden="1">'на 31.03.2022'!$A$6:$K$369</definedName>
    <definedName name="Z_D952F92C_16FA_49C0_ACE1_EEFE2012130A_.wvu.FilterData" localSheetId="0" hidden="1">'на 31.03.2022'!$A$6:$K$369</definedName>
    <definedName name="Z_D954D534_B88D_4A21_85D6_C0757B597D1E_.wvu.FilterData" localSheetId="0" hidden="1">'на 31.03.2022'!$A$6:$K$369</definedName>
    <definedName name="Z_D95852A1_B0FC_4AC5_B62B_5CCBE05B0D15_.wvu.FilterData" localSheetId="0" hidden="1">'на 31.03.2022'!$A$6:$K$369</definedName>
    <definedName name="Z_D959BDE9_080D_4FE3_8F84_52318978F935_.wvu.FilterData" localSheetId="0" hidden="1">'на 31.03.2022'!$A$6:$K$369</definedName>
    <definedName name="Z_D96C5F28_8F2E_4023_A4FB_71338C504BAF_.wvu.FilterData" localSheetId="0" hidden="1">'на 31.03.2022'!$A$6:$K$369</definedName>
    <definedName name="Z_D97BC9A1_860C_45CB_8FAD_B69CEE39193C_.wvu.FilterData" localSheetId="0" hidden="1">'на 31.03.2022'!$A$6:$H$121</definedName>
    <definedName name="Z_D97CD673_38FB_48B6_8FB8_0FF7F5746325_.wvu.FilterData" localSheetId="0" hidden="1">'на 31.03.2022'!$A$6:$K$369</definedName>
    <definedName name="Z_D981844C_3450_4227_997A_DB8016618FC0_.wvu.FilterData" localSheetId="0" hidden="1">'на 31.03.2022'!$A$6:$K$369</definedName>
    <definedName name="Z_D9AF22AD_2CFF_429C_97B7_A1AC24238F0C_.wvu.FilterData" localSheetId="0" hidden="1">'на 31.03.2022'!$A$6:$K$369</definedName>
    <definedName name="Z_D9BE1914_12CD_46B6_A06D_482DCEB4B94D_.wvu.FilterData" localSheetId="0" hidden="1">'на 31.03.2022'!$A$6:$K$369</definedName>
    <definedName name="Z_D9CDE186_872E_4C54_B635_3E59E4427F7B_.wvu.FilterData" localSheetId="0" hidden="1">'на 31.03.2022'!$A$6:$K$369</definedName>
    <definedName name="Z_D9E7CF58_1888_4559_99D1_C71D21E76828_.wvu.FilterData" localSheetId="0" hidden="1">'на 31.03.2022'!$A$6:$K$369</definedName>
    <definedName name="Z_DA04871A_E98F_478F_8DEE_CEDDC817015E_.wvu.FilterData" localSheetId="0" hidden="1">'на 31.03.2022'!$A$6:$K$369</definedName>
    <definedName name="Z_DA244080_1388_426A_A939_BCE866427DCE_.wvu.FilterData" localSheetId="0" hidden="1">'на 31.03.2022'!$A$6:$K$369</definedName>
    <definedName name="Z_DA3033F1_502F_4BCA_B468_CBA3E20E7254_.wvu.FilterData" localSheetId="0" hidden="1">'на 31.03.2022'!$A$6:$K$369</definedName>
    <definedName name="Z_DA5DFA2D_C1AA_42F5_8828_D1905F1C9BD0_.wvu.FilterData" localSheetId="0" hidden="1">'на 31.03.2022'!$A$6:$K$369</definedName>
    <definedName name="Z_DAB9487C_F291_4A20_8CE8_A04CF6419B39_.wvu.FilterData" localSheetId="0" hidden="1">'на 31.03.2022'!$A$6:$K$369</definedName>
    <definedName name="Z_DAC9AAEB_9A63_4C22_9074_CCD144369BE1_.wvu.FilterData" localSheetId="0" hidden="1">'на 31.03.2022'!$A$6:$K$369</definedName>
    <definedName name="Z_DB4CD970_DAC7_4460_9807_E3F3942A23F7_.wvu.FilterData" localSheetId="0" hidden="1">'на 31.03.2022'!$A$6:$K$369</definedName>
    <definedName name="Z_DB55315D_56C8_4F2C_9317_AA25AA5EAC9E_.wvu.FilterData" localSheetId="0" hidden="1">'на 31.03.2022'!$A$6:$K$369</definedName>
    <definedName name="Z_DBB88EE7_5C30_443C_A427_07BA2C7C58DA_.wvu.FilterData" localSheetId="0" hidden="1">'на 31.03.2022'!$A$6:$K$369</definedName>
    <definedName name="Z_DBF40914_927D_466F_8B6B_F333D1AFC9B0_.wvu.FilterData" localSheetId="0" hidden="1">'на 31.03.2022'!$A$6:$K$369</definedName>
    <definedName name="Z_DC127C2E_BBD3_4DEE_A744_92CF395FAD9E_.wvu.FilterData" localSheetId="0" hidden="1">'на 31.03.2022'!$A$6:$K$369</definedName>
    <definedName name="Z_DC263B7F_7E05_4E66_AE9F_05D6DDE635B1_.wvu.FilterData" localSheetId="0" hidden="1">'на 31.03.2022'!$A$6:$H$121</definedName>
    <definedName name="Z_DC796824_ECED_4590_A3E8_8D5A3534C637_.wvu.FilterData" localSheetId="0" hidden="1">'на 31.03.2022'!$A$6:$H$121</definedName>
    <definedName name="Z_DCC1B134_1BA2_418E_B1D0_0938D8743370_.wvu.FilterData" localSheetId="0" hidden="1">'на 31.03.2022'!$A$6:$H$121</definedName>
    <definedName name="Z_DCC98630_5CE8_4EB8_B53F_29063CBFDB7B_.wvu.FilterData" localSheetId="0" hidden="1">'на 31.03.2022'!$A$6:$K$369</definedName>
    <definedName name="Z_DCD43F69_17CB_4C08_94B1_4237BF1E81A1_.wvu.FilterData" localSheetId="0" hidden="1">'на 31.03.2022'!$A$6:$K$369</definedName>
    <definedName name="Z_DCF0AAEF_DCCD_45D0_96BB_43A3455DEADB_.wvu.FilterData" localSheetId="0" hidden="1">'на 31.03.2022'!$A$6:$K$369</definedName>
    <definedName name="Z_DD479BCC_48E3_497E_81BC_9A58CD7AC8EF_.wvu.FilterData" localSheetId="0" hidden="1">'на 31.03.2022'!$A$6:$K$369</definedName>
    <definedName name="Z_DDA68DE5_EF86_4A52_97CD_589088C5FE7A_.wvu.FilterData" localSheetId="0" hidden="1">'на 31.03.2022'!$A$6:$H$121</definedName>
    <definedName name="Z_DDD629B0_D970_428C_8173_198FE4EAFFBB_.wvu.FilterData" localSheetId="0" hidden="1">'на 31.03.2022'!$A$6:$K$369</definedName>
    <definedName name="Z_DE210091_3D77_4964_B6B2_443A728CBE9E_.wvu.FilterData" localSheetId="0" hidden="1">'на 31.03.2022'!$A$6:$K$369</definedName>
    <definedName name="Z_DE2C3999_6F3E_4D24_86CF_8803BF5FAA48_.wvu.FilterData" localSheetId="0" hidden="1">'на 31.03.2022'!$A$6:$K$53</definedName>
    <definedName name="Z_DE2E2642_EA3C_4580_B74F_14EA76039C78_.wvu.FilterData" localSheetId="0" hidden="1">'на 31.03.2022'!$A$6:$K$369</definedName>
    <definedName name="Z_DEA6EDB2_F27D_4C8F_B061_FD80BEC5543F_.wvu.FilterData" localSheetId="0" hidden="1">'на 31.03.2022'!$A$6:$H$121</definedName>
    <definedName name="Z_DEC0916C_F395_445D_ABBE_41FCE4F7A20B_.wvu.FilterData" localSheetId="0" hidden="1">'на 31.03.2022'!$A$6:$K$369</definedName>
    <definedName name="Z_DECE3245_1BE4_4A3F_B644_E8DE80612C1E_.wvu.FilterData" localSheetId="0" hidden="1">'на 31.03.2022'!$A$6:$K$369</definedName>
    <definedName name="Z_DF05D3F1_839D_4ABD_B109_8DDDEA6E4554_.wvu.FilterData" localSheetId="0" hidden="1">'на 31.03.2022'!$A$6:$K$369</definedName>
    <definedName name="Z_DF6B7D46_D8DB_447A_83A4_53EE18358CF2_.wvu.FilterData" localSheetId="0" hidden="1">'на 31.03.2022'!$A$6:$K$369</definedName>
    <definedName name="Z_DFB08918_D5A4_4224_AEA5_63620C0D53DD_.wvu.FilterData" localSheetId="0" hidden="1">'на 31.03.2022'!$A$6:$K$369</definedName>
    <definedName name="Z_DFFC57A9_AC13_44A1_9304_B04C6A69A49C_.wvu.FilterData" localSheetId="0" hidden="1">'на 31.03.2022'!$A$6:$K$369</definedName>
    <definedName name="Z_E0178566_B0D6_4A04_941F_723DE4642B4A_.wvu.FilterData" localSheetId="0" hidden="1">'на 31.03.2022'!$A$6:$K$369</definedName>
    <definedName name="Z_E0259160_9D69_4D25_AF0F_0EC01BAB2D6E_.wvu.FilterData" localSheetId="0" hidden="1">'на 31.03.2022'!$A$6:$K$369</definedName>
    <definedName name="Z_E0415026_A3A4_4408_93D6_8180A1256A98_.wvu.FilterData" localSheetId="0" hidden="1">'на 31.03.2022'!$A$6:$K$369</definedName>
    <definedName name="Z_E06FEE19_D4C1_4288_ADA7_5CB65BBBB4B6_.wvu.FilterData" localSheetId="0" hidden="1">'на 31.03.2022'!$A$6:$K$369</definedName>
    <definedName name="Z_E08AFE05_9FC9_4440_8CA6_890648C8FE48_.wvu.FilterData" localSheetId="0" hidden="1">'на 31.03.2022'!$A$6:$K$369</definedName>
    <definedName name="Z_E0B34E03_0754_4713_9A98_5ACEE69C9E71_.wvu.FilterData" localSheetId="0" hidden="1">'на 31.03.2022'!$A$6:$H$121</definedName>
    <definedName name="Z_E0EB272F_1699_4229_8D78_92367A8712AB_.wvu.FilterData" localSheetId="0" hidden="1">'на 31.03.2022'!$A$6:$K$369</definedName>
    <definedName name="Z_E1581052_A723_4DE8_9979_FA35E981F8B3_.wvu.FilterData" localSheetId="0" hidden="1">'на 31.03.2022'!$A$6:$K$369</definedName>
    <definedName name="Z_E189E240_5BD5_4C39_9F82_FF5A433FDB2D_.wvu.FilterData" localSheetId="0" hidden="1">'на 31.03.2022'!$A$6:$K$369</definedName>
    <definedName name="Z_E1BA3DBF_A98B_478A_B5DD_05754C89A32D_.wvu.FilterData" localSheetId="0" hidden="1">'на 31.03.2022'!$A$6:$K$369</definedName>
    <definedName name="Z_E1E7843B_3EC3_4FFF_9B1C_53E7DE6A4004_.wvu.FilterData" localSheetId="0" hidden="1">'на 31.03.2022'!$A$6:$H$121</definedName>
    <definedName name="Z_E25FE844_1AD8_4E16_B2DB_9033A702F13A_.wvu.FilterData" localSheetId="0" hidden="1">'на 31.03.2022'!$A$6:$H$121</definedName>
    <definedName name="Z_E2861A4E_263A_4BE6_9223_2DA352B0AD2D_.wvu.FilterData" localSheetId="0" hidden="1">'на 31.03.2022'!$A$6:$H$121</definedName>
    <definedName name="Z_E2FB76DF_1C94_4620_8087_FEE12FDAA3D2_.wvu.FilterData" localSheetId="0" hidden="1">'на 31.03.2022'!$A$6:$H$121</definedName>
    <definedName name="Z_E32A8700_E851_4315_A889_932E30063272_.wvu.FilterData" localSheetId="0" hidden="1">'на 31.03.2022'!$A$6:$K$369</definedName>
    <definedName name="Z_E3725577_5F2B_4F48_8481_8EAB51FE2F30_.wvu.FilterData" localSheetId="0" hidden="1">'на 31.03.2022'!$A$6:$K$369</definedName>
    <definedName name="Z_E3C6ECC1_0F12_435D_9B36_B23F6133337F_.wvu.FilterData" localSheetId="0" hidden="1">'на 31.03.2022'!$A$6:$H$121</definedName>
    <definedName name="Z_E3FB0B12_0C6E_4BBD_B35C_2F8B1D76B1EB_.wvu.FilterData" localSheetId="0" hidden="1">'на 31.03.2022'!$A$6:$K$369</definedName>
    <definedName name="Z_E41459EA_F056_44F0_B971_CA485B38C4A7_.wvu.FilterData" localSheetId="0" hidden="1">'на 31.03.2022'!$A$6:$K$369</definedName>
    <definedName name="Z_E437F2F2_3B79_49F0_9901_D31498A163D7_.wvu.FilterData" localSheetId="0" hidden="1">'на 31.03.2022'!$A$6:$K$369</definedName>
    <definedName name="Z_E43D4848_1A7E_4044_9203_B68E2E9AAE7C_.wvu.FilterData" localSheetId="0" hidden="1">'на 31.03.2022'!$A$6:$K$369</definedName>
    <definedName name="Z_E4BC7956_6419_4844_8010_327F93A58743_.wvu.FilterData" localSheetId="0" hidden="1">'на 31.03.2022'!$A$6:$K$369</definedName>
    <definedName name="Z_E531BAEE_E556_4AEF_B35B_C675BD99939C_.wvu.FilterData" localSheetId="0" hidden="1">'на 31.03.2022'!$A$6:$K$369</definedName>
    <definedName name="Z_E563A17B_3B3B_4B28_89D6_A5FC82DB33C2_.wvu.FilterData" localSheetId="0" hidden="1">'на 31.03.2022'!$A$6:$K$369</definedName>
    <definedName name="Z_E595EE4B_3BD8_4B57_9722_7D807AF05B12_.wvu.FilterData" localSheetId="0" hidden="1">'на 31.03.2022'!$A$6:$K$369</definedName>
    <definedName name="Z_E5DA1B9B_62F2_4CE6_9A2F_0A446D4275B1_.wvu.FilterData" localSheetId="0" hidden="1">'на 31.03.2022'!$A$6:$K$369</definedName>
    <definedName name="Z_E5EC7523_F88D_4AD4_9A8D_84C16AB7BFC1_.wvu.FilterData" localSheetId="0" hidden="1">'на 31.03.2022'!$A$6:$K$369</definedName>
    <definedName name="Z_E62E0FFE_7555_4927_BA87_96C72751599B_.wvu.FilterData" localSheetId="0" hidden="1">'на 31.03.2022'!$A$6:$K$369</definedName>
    <definedName name="Z_E64668E0_9086_4748_A397_C9C52293A8D6_.wvu.FilterData" localSheetId="0" hidden="1">'на 31.03.2022'!$A$6:$K$369</definedName>
    <definedName name="Z_E6B0F607_AC37_4539_B427_EA5DBDA71490_.wvu.FilterData" localSheetId="0" hidden="1">'на 31.03.2022'!$A$6:$K$369</definedName>
    <definedName name="Z_E6BEB68E_1813_43FA_83CB_AD563380E01C_.wvu.FilterData" localSheetId="0" hidden="1">'на 31.03.2022'!$A$6:$K$369</definedName>
    <definedName name="Z_E6F2229B_648C_45EB_AFDD_48E1933E9057_.wvu.FilterData" localSheetId="0" hidden="1">'на 31.03.2022'!$A$6:$K$369</definedName>
    <definedName name="Z_E7901072_44B2_4803_8DC7_3679CCBA4C9B_.wvu.FilterData" localSheetId="0" hidden="1">'на 31.03.2022'!$A$6:$K$369</definedName>
    <definedName name="Z_E79A0EA5_52A1_4025_997A_295E408CC35E_.wvu.FilterData" localSheetId="0" hidden="1">'на 31.03.2022'!$A$6:$K$369</definedName>
    <definedName name="Z_E79ABD49_719F_4887_A43D_3DE66BF8AD95_.wvu.FilterData" localSheetId="0" hidden="1">'на 31.03.2022'!$A$6:$K$369</definedName>
    <definedName name="Z_E7E34260_E3FF_494E_BB4E_1D372EA1276B_.wvu.FilterData" localSheetId="0" hidden="1">'на 31.03.2022'!$A$6:$K$369</definedName>
    <definedName name="Z_E818C85D_F563_4BCC_9747_0856B0207D9A_.wvu.FilterData" localSheetId="0" hidden="1">'на 31.03.2022'!$A$6:$K$369</definedName>
    <definedName name="Z_E82C4687_5D5F_44E1_B3CD_248A8B745A35_.wvu.FilterData" localSheetId="0" hidden="1">'на 31.03.2022'!$A$6:$K$369</definedName>
    <definedName name="Z_E83E9BD8_85E8_4A58_A0B6_0F6FAEE0DDFB_.wvu.FilterData" localSheetId="0" hidden="1">'на 31.03.2022'!$A$6:$K$369</definedName>
    <definedName name="Z_E85A9955_A3DD_46D7_A4A3_9B67A0E2B00C_.wvu.FilterData" localSheetId="0" hidden="1">'на 31.03.2022'!$A$6:$K$369</definedName>
    <definedName name="Z_E85CF805_B7EC_4B8E_BF6B_2D35F453C813_.wvu.FilterData" localSheetId="0" hidden="1">'на 31.03.2022'!$A$6:$K$369</definedName>
    <definedName name="Z_E8619C4F_9D0C_40CF_8636_CF30BDB53D78_.wvu.FilterData" localSheetId="0" hidden="1">'на 31.03.2022'!$A$6:$K$369</definedName>
    <definedName name="Z_E86B59AB_8419_4B63_BADC_4C4DB9795CAA_.wvu.FilterData" localSheetId="0" hidden="1">'на 31.03.2022'!$A$6:$K$369</definedName>
    <definedName name="Z_E87F17F9_955F_4F0C_8155_B5A522DA71CF_.wvu.FilterData" localSheetId="0" hidden="1">'на 31.03.2022'!$A$6:$K$369</definedName>
    <definedName name="Z_E88E1D11_18C0_4724_9D4F_2C85DDF57564_.wvu.FilterData" localSheetId="0" hidden="1">'на 31.03.2022'!$A$6:$H$121</definedName>
    <definedName name="Z_E8A10C98_7FB3_4F53_A0BF_0783995E971D_.wvu.FilterData" localSheetId="0" hidden="1">'на 31.03.2022'!$A$6:$K$369</definedName>
    <definedName name="Z_E8E447B7_386A_4449_A267_EA8A8ED2E9DF_.wvu.FilterData" localSheetId="0" hidden="1">'на 31.03.2022'!$A$6:$K$369</definedName>
    <definedName name="Z_E952215A_EF2B_4724_A091_1F77A330F7A6_.wvu.FilterData" localSheetId="0" hidden="1">'на 31.03.2022'!$A$6:$K$369</definedName>
    <definedName name="Z_E9A4F66F_BB40_4C19_8750_6E61AF1D74A1_.wvu.FilterData" localSheetId="0" hidden="1">'на 31.03.2022'!$A$6:$K$369</definedName>
    <definedName name="Z_EA16B1A6_A575_4BB9_B51E_98E088646246_.wvu.FilterData" localSheetId="0" hidden="1">'на 31.03.2022'!$A$6:$K$369</definedName>
    <definedName name="Z_EA234825_5817_4C50_AC45_83D70F061045_.wvu.FilterData" localSheetId="0" hidden="1">'на 31.03.2022'!$A$6:$K$369</definedName>
    <definedName name="Z_EA23A076_D755_4015_9B84_BEFD1DB876FC_.wvu.FilterData" localSheetId="0" hidden="1">'на 31.03.2022'!$A$6:$K$369</definedName>
    <definedName name="Z_EA26BD39_D295_43F0_9554_645E38E73803_.wvu.FilterData" localSheetId="0" hidden="1">'на 31.03.2022'!$A$6:$K$369</definedName>
    <definedName name="Z_EA769D6D_3269_481D_9974_BC10C6C55FF6_.wvu.FilterData" localSheetId="0" hidden="1">'на 31.03.2022'!$A$6:$H$121</definedName>
    <definedName name="Z_EA7BB06C_40E6_4375_9BE4_353C118D0D8A_.wvu.FilterData" localSheetId="0" hidden="1">'на 31.03.2022'!$A$6:$K$369</definedName>
    <definedName name="Z_EAEC0497_D454_492F_A78A_948CBC8B7349_.wvu.FilterData" localSheetId="0" hidden="1">'на 31.03.2022'!$A$6:$K$369</definedName>
    <definedName name="Z_EB2D8BE6_72BC_4D23_BEC7_DBF109493B0C_.wvu.FilterData" localSheetId="0" hidden="1">'на 31.03.2022'!$A$6:$K$369</definedName>
    <definedName name="Z_EBCDBD63_50FE_4D52_B280_2A723FA77236_.wvu.FilterData" localSheetId="0" hidden="1">'на 31.03.2022'!$A$6:$H$121</definedName>
    <definedName name="Z_EBE6EB5A_28BA_42FD_8E13_84A84E5CEFFA_.wvu.FilterData" localSheetId="0" hidden="1">'на 31.03.2022'!$A$6:$K$369</definedName>
    <definedName name="Z_EC6B58CC_C695_4EAF_B026_DA7CE6279D7A_.wvu.FilterData" localSheetId="0" hidden="1">'на 31.03.2022'!$A$6:$K$369</definedName>
    <definedName name="Z_EC741CE0_C720_481D_9CFE_596247B0CF36_.wvu.FilterData" localSheetId="0" hidden="1">'на 31.03.2022'!$A$6:$K$369</definedName>
    <definedName name="Z_EC7DFC56_670B_4634_9C36_1A0E9779A8AB_.wvu.FilterData" localSheetId="0" hidden="1">'на 31.03.2022'!$A$6:$K$369</definedName>
    <definedName name="Z_EC7EDFF4_8717_443E_A482_A625A9C4247F_.wvu.FilterData" localSheetId="0" hidden="1">'на 31.03.2022'!$A$6:$K$369</definedName>
    <definedName name="Z_EC900011_F272_4D76_BA18_A39600700B39_.wvu.FilterData" localSheetId="0" hidden="1">'на 31.03.2022'!$A$6:$K$369</definedName>
    <definedName name="Z_EC9C440E_29D9_4209_81C9_08FA39A99B70_.wvu.FilterData" localSheetId="0" hidden="1">'на 31.03.2022'!$A$6:$K$369</definedName>
    <definedName name="Z_ECDACD81_C235_4983_A4F4_DD0DF415537B_.wvu.FilterData" localSheetId="0" hidden="1">'на 31.03.2022'!$A$6:$K$369</definedName>
    <definedName name="Z_ECDB9DF1_6EBE_4872_A4EA_C132DB4F17D1_.wvu.FilterData" localSheetId="0" hidden="1">'на 31.03.2022'!$A$6:$K$369</definedName>
    <definedName name="Z_ED3CA1AD_27FA_49EB_91E7_60AB4F0D9C59_.wvu.FilterData" localSheetId="0" hidden="1">'на 31.03.2022'!$A$6:$K$369</definedName>
    <definedName name="Z_ED5F05CF_0821_469C_A3FE_35B2692E3A2E_.wvu.FilterData" localSheetId="0" hidden="1">'на 31.03.2022'!$A$6:$K$369</definedName>
    <definedName name="Z_ED74FBD3_DF35_4798_8C2A_7ADA46D140AA_.wvu.FilterData" localSheetId="0" hidden="1">'на 31.03.2022'!$A$6:$H$121</definedName>
    <definedName name="Z_EE680255_75A1_4DDB_913F_4A1F3421B50B_.wvu.FilterData" localSheetId="0" hidden="1">'на 31.03.2022'!$A$6:$K$369</definedName>
    <definedName name="Z_EEA670F4_FD70_410C_B154_2B68A58088BB_.wvu.FilterData" localSheetId="0" hidden="1">'на 31.03.2022'!$A$6:$K$369</definedName>
    <definedName name="Z_EED7532F_3F8E_4159_866F_A5A51397E489_.wvu.FilterData" localSheetId="0" hidden="1">'на 31.03.2022'!$A$6:$K$369</definedName>
    <definedName name="Z_EEDEE6DA_8279_4F84_B5A2_4D9FC4BBFC9B_.wvu.FilterData" localSheetId="0" hidden="1">'на 31.03.2022'!$A$6:$K$369</definedName>
    <definedName name="Z_EF1610FE_843B_4864_9DAD_05F697DD47DC_.wvu.FilterData" localSheetId="0" hidden="1">'на 31.03.2022'!$A$6:$K$369</definedName>
    <definedName name="Z_EFFADE78_6F23_4B5D_AE74_3E82BA29B398_.wvu.FilterData" localSheetId="0" hidden="1">'на 31.03.2022'!$A$6:$H$121</definedName>
    <definedName name="Z_F05EFB87_3BE7_41AF_8465_1EA73F5E8818_.wvu.FilterData" localSheetId="0" hidden="1">'на 31.03.2022'!$A$6:$K$369</definedName>
    <definedName name="Z_F0EB967D_F079_4FD4_AD5F_5BA84E405B49_.wvu.FilterData" localSheetId="0" hidden="1">'на 31.03.2022'!$A$6:$K$369</definedName>
    <definedName name="Z_F1034BFA_1A69_4FC2_AF03_194D1772ED46_.wvu.FilterData" localSheetId="0" hidden="1">'на 31.03.2022'!$A$6:$K$369</definedName>
    <definedName name="Z_F103F4AF_E8E2_4F3E_A9FD_DB934D8E8A41_.wvu.FilterData" localSheetId="0" hidden="1">'на 31.03.2022'!$A$6:$K$369</definedName>
    <definedName name="Z_F140A98E_30AA_4FD0_8B93_08F8951EDE5E_.wvu.FilterData" localSheetId="0" hidden="1">'на 31.03.2022'!$A$6:$H$121</definedName>
    <definedName name="Z_F1D58EA3_233E_4B2C_907F_20FB7B32BCEB_.wvu.FilterData" localSheetId="0" hidden="1">'на 31.03.2022'!$A$6:$K$369</definedName>
    <definedName name="Z_F1FF83CB_C105_4045_8D1C_1656D8BA7B97_.wvu.FilterData" localSheetId="0" hidden="1">'на 31.03.2022'!$A$6:$K$369</definedName>
    <definedName name="Z_F2110B0B_AAE7_42F0_B553_C360E9249AD4_.wvu.Cols" localSheetId="0" hidden="1">'на 31.03.2022'!#REF!,'на 31.03.2022'!#REF!,'на 31.03.2022'!$L:$BM</definedName>
    <definedName name="Z_F2110B0B_AAE7_42F0_B553_C360E9249AD4_.wvu.FilterData" localSheetId="0" hidden="1">'на 31.03.2022'!$A$6:$K$369</definedName>
    <definedName name="Z_F2110B0B_AAE7_42F0_B553_C360E9249AD4_.wvu.PrintArea" localSheetId="0" hidden="1">'на 31.03.2022'!$A$1:$BM$148</definedName>
    <definedName name="Z_F2110B0B_AAE7_42F0_B553_C360E9249AD4_.wvu.PrintTitles" localSheetId="0" hidden="1">'на 31.03.2022'!$4:$6</definedName>
    <definedName name="Z_F2297F69_EEB2_47F1_B378_3E0399CA26A1_.wvu.FilterData" localSheetId="0" hidden="1">'на 31.03.2022'!$A$6:$K$369</definedName>
    <definedName name="Z_F24FF7CE_BEE9_4D69_9CC9_1D573409219A_.wvu.FilterData" localSheetId="0" hidden="1">'на 31.03.2022'!$A$6:$K$369</definedName>
    <definedName name="Z_F278667C_3752_4E5E_BBEE_5A1D429FAB93_.wvu.FilterData" localSheetId="0" hidden="1">'на 31.03.2022'!$A$6:$K$369</definedName>
    <definedName name="Z_F2B210B3_A608_46A5_94E1_E525F8F6A2C4_.wvu.FilterData" localSheetId="0" hidden="1">'на 31.03.2022'!$A$6:$K$369</definedName>
    <definedName name="Z_F304AA00_B14E_4276_98BB_A5E040C2BE83_.wvu.FilterData" localSheetId="0" hidden="1">'на 31.03.2022'!$A$6:$K$369</definedName>
    <definedName name="Z_F30FADD4_07E9_4B4F_B53A_86E542EF0570_.wvu.FilterData" localSheetId="0" hidden="1">'на 31.03.2022'!$A$6:$K$369</definedName>
    <definedName name="Z_F31E06D7_BB46_4306_AC80_7D867336978C_.wvu.FilterData" localSheetId="0" hidden="1">'на 31.03.2022'!$A$6:$K$369</definedName>
    <definedName name="Z_F338BCFF_FE37_4512_82DE_8C10862CD583_.wvu.FilterData" localSheetId="0" hidden="1">'на 31.03.2022'!$A$6:$K$369</definedName>
    <definedName name="Z_F33B77A9_71E4_4F9B_8072_7CFC39B3FC50_.wvu.FilterData" localSheetId="0" hidden="1">'на 31.03.2022'!$A$6:$K$369</definedName>
    <definedName name="Z_F34EC6B1_390D_4B75_852C_F8775ACC3B29_.wvu.FilterData" localSheetId="0" hidden="1">'на 31.03.2022'!$A$6:$K$369</definedName>
    <definedName name="Z_F3E148B1_ED1B_4330_84E7_EFC4722C807A_.wvu.FilterData" localSheetId="0" hidden="1">'на 31.03.2022'!$A$6:$K$369</definedName>
    <definedName name="Z_F3EB4276_07ED_4C3D_8305_EFD9881E26ED_.wvu.FilterData" localSheetId="0" hidden="1">'на 31.03.2022'!$A$6:$K$369</definedName>
    <definedName name="Z_F3F1BB49_52AF_48BB_95BC_060170851629_.wvu.FilterData" localSheetId="0" hidden="1">'на 31.03.2022'!$A$6:$K$369</definedName>
    <definedName name="Z_F413BB5D_EA53_42FB_84EF_A630DFA6E3CE_.wvu.FilterData" localSheetId="0" hidden="1">'на 31.03.2022'!$A$6:$K$369</definedName>
    <definedName name="Z_F424C8EB_1FD1_4B7C_BB16_C87F07FB1A66_.wvu.FilterData" localSheetId="0" hidden="1">'на 31.03.2022'!$A$6:$K$369</definedName>
    <definedName name="Z_F48552A9_1F3B_415E_B25A_3A35D2E6EB46_.wvu.FilterData" localSheetId="0" hidden="1">'на 31.03.2022'!$A$6:$K$369</definedName>
    <definedName name="Z_F4B370BE_A7CE_4BF8_A9D2_E5262584ECE2_.wvu.FilterData" localSheetId="0" hidden="1">'на 31.03.2022'!$A$6:$K$369</definedName>
    <definedName name="Z_F4D51502_0CCD_4E1C_8387_D94D30666E39_.wvu.FilterData" localSheetId="0" hidden="1">'на 31.03.2022'!$A$6:$K$369</definedName>
    <definedName name="Z_F52002B9_A233_461F_9C02_2195A969869E_.wvu.FilterData" localSheetId="0" hidden="1">'на 31.03.2022'!$A$6:$K$369</definedName>
    <definedName name="Z_F5904F57_BE1E_4C1A_B9F2_3334C6090028_.wvu.FilterData" localSheetId="0" hidden="1">'на 31.03.2022'!$A$6:$K$369</definedName>
    <definedName name="Z_F5A92536_7ADF_4574_9094_4E9E2907828D_.wvu.FilterData" localSheetId="0" hidden="1">'на 31.03.2022'!$A$6:$K$369</definedName>
    <definedName name="Z_F5E5B384_11B7_4F24_ADF6_08A6C35ADF77_.wvu.FilterData" localSheetId="0" hidden="1">'на 31.03.2022'!$A$6:$K$369</definedName>
    <definedName name="Z_F5F50589_1DF0_4A91_A5AE_A081904AF6B0_.wvu.FilterData" localSheetId="0" hidden="1">'на 31.03.2022'!$A$6:$K$369</definedName>
    <definedName name="Z_F66AFAC6_2D91_47B3_B144_43AE4E90F02F_.wvu.FilterData" localSheetId="0" hidden="1">'на 31.03.2022'!$A$6:$K$369</definedName>
    <definedName name="Z_F675BEC0_5D51_42CD_8359_31DF2F226166_.wvu.FilterData" localSheetId="0" hidden="1">'на 31.03.2022'!$A$6:$K$369</definedName>
    <definedName name="Z_F6921BC4_E0E6_4AEF_829D_3CF79503065A_.wvu.FilterData" localSheetId="0" hidden="1">'на 31.03.2022'!$A$6:$K$369</definedName>
    <definedName name="Z_F6F4D1CA_4991_462D_A51D_FD0D91822706_.wvu.FilterData" localSheetId="0" hidden="1">'на 31.03.2022'!$A$6:$K$369</definedName>
    <definedName name="Z_F731E429_1EEA_443F_A17D_E6EB986E228C_.wvu.FilterData" localSheetId="0" hidden="1">'на 31.03.2022'!$A$6:$K$369</definedName>
    <definedName name="Z_F7E84A2A_268F_49A2_9175_3ADFDAD9A1AF_.wvu.FilterData" localSheetId="0" hidden="1">'на 31.03.2022'!$A$6:$K$369</definedName>
    <definedName name="Z_F7FC106B_79FE_40D3_AA43_206A7284AC4B_.wvu.FilterData" localSheetId="0" hidden="1">'на 31.03.2022'!$A$6:$K$369</definedName>
    <definedName name="Z_F800C951_7E3C_42D6_B362_3CDF78E7F025_.wvu.FilterData" localSheetId="0" hidden="1">'на 31.03.2022'!$A$6:$K$369</definedName>
    <definedName name="Z_F8B0DEDC_32C7_4D2C_9923_D4A5441ED454_.wvu.FilterData" localSheetId="0" hidden="1">'на 31.03.2022'!$A$6:$K$369</definedName>
    <definedName name="Z_F8CD48ED_A67F_492E_A417_09D352E93E12_.wvu.FilterData" localSheetId="0" hidden="1">'на 31.03.2022'!$A$6:$H$121</definedName>
    <definedName name="Z_F8E02295_4C4F_4DE1_ACF5_8151BB17EB6E_.wvu.FilterData" localSheetId="0" hidden="1">'на 31.03.2022'!$A$6:$K$369</definedName>
    <definedName name="Z_F8E4304E_2CC4_4F73_A08A_BA6FE8EB77EF_.wvu.FilterData" localSheetId="0" hidden="1">'на 31.03.2022'!$A$6:$K$369</definedName>
    <definedName name="Z_F9AF50D2_05C8_4D13_9F15_43FAA7F1CB7A_.wvu.FilterData" localSheetId="0" hidden="1">'на 31.03.2022'!$A$6:$K$369</definedName>
    <definedName name="Z_F9F96D65_7E5D_4EDB_B47B_CD800EE8793F_.wvu.FilterData" localSheetId="0" hidden="1">'на 31.03.2022'!$A$6:$H$121</definedName>
    <definedName name="Z_FA0158D7_5D42_4521_AFCC_0FD96CFB6680_.wvu.FilterData" localSheetId="0" hidden="1">'на 31.03.2022'!$A$6:$K$369</definedName>
    <definedName name="Z_FA263ADC_F7F9_4F21_8D0A_B162CFE58321_.wvu.FilterData" localSheetId="0" hidden="1">'на 31.03.2022'!$A$6:$K$369</definedName>
    <definedName name="Z_FA270880_5E39_4EAA_BE02_BDB906770A67_.wvu.FilterData" localSheetId="0" hidden="1">'на 31.03.2022'!$A$6:$K$369</definedName>
    <definedName name="Z_FA47CA05_CCF1_4EDC_AAF6_26967695B1D8_.wvu.FilterData" localSheetId="0" hidden="1">'на 31.03.2022'!$A$6:$K$369</definedName>
    <definedName name="Z_FA687933_7694_4C0F_8982_34C11239740C_.wvu.FilterData" localSheetId="0" hidden="1">'на 31.03.2022'!$A$6:$K$369</definedName>
    <definedName name="Z_FA9FECB8_BA16_47CC_97A5_FF0276B7BA2A_.wvu.FilterData" localSheetId="0" hidden="1">'на 31.03.2022'!$A$6:$K$369</definedName>
    <definedName name="Z_FADBBBF4_A5FD_47EA_87AF_F3DC2DF00CA8_.wvu.FilterData" localSheetId="0" hidden="1">'на 31.03.2022'!$A$6:$K$369</definedName>
    <definedName name="Z_FAEA1540_FB92_4A7F_8E18_381E2C6FAF74_.wvu.FilterData" localSheetId="0" hidden="1">'на 31.03.2022'!$A$6:$H$121</definedName>
    <definedName name="Z_FB229BDB_3A6C_4BB8_B8E6_A67636835C83_.wvu.FilterData" localSheetId="0" hidden="1">'на 31.03.2022'!$A$6:$K$369</definedName>
    <definedName name="Z_FB2B2898_07E8_4F64_9660_A5CFE0C3B2A1_.wvu.FilterData" localSheetId="0" hidden="1">'на 31.03.2022'!$A$6:$K$369</definedName>
    <definedName name="Z_FB2BF477_D0B5_422C_B79D_FDEC3D26BD5E_.wvu.FilterData" localSheetId="0" hidden="1">'на 31.03.2022'!$A$6:$K$369</definedName>
    <definedName name="Z_FB35B37B_2F7F_4D23_B40F_380D683C704C_.wvu.FilterData" localSheetId="0" hidden="1">'на 31.03.2022'!$A$6:$K$369</definedName>
    <definedName name="Z_FB36674F_EA77_4276_ADC4_92BDAF28A2CB_.wvu.FilterData" localSheetId="0" hidden="1">'на 31.03.2022'!$A$6:$K$369</definedName>
    <definedName name="Z_FB4C9D56_2EDB_4CD4_9DFE_7C214EA770EC_.wvu.FilterData" localSheetId="0" hidden="1">'на 31.03.2022'!$A$6:$K$369</definedName>
    <definedName name="Z_FB950159_36A0_4459_8C0C_3AA3A2B4DEC9_.wvu.FilterData" localSheetId="0" hidden="1">'на 31.03.2022'!$A$6:$K$369</definedName>
    <definedName name="Z_FBE2EB42_7C8D_40DA_8BFA_706BF49FCFDE_.wvu.FilterData" localSheetId="0" hidden="1">'на 31.03.2022'!$A$6:$K$369</definedName>
    <definedName name="Z_FBEEEF36_B47B_4551_8D8A_904E9E1222D4_.wvu.FilterData" localSheetId="0" hidden="1">'на 31.03.2022'!$A$6:$H$121</definedName>
    <definedName name="Z_FBFEC7B7_C5D0_44F3_87E7_66C52A67E842_.wvu.FilterData" localSheetId="0" hidden="1">'на 31.03.2022'!$A$6:$K$369</definedName>
    <definedName name="Z_FC3CE0E0_62AD_4DFE_9E6D_61D173C71E73_.wvu.FilterData" localSheetId="0" hidden="1">'на 31.03.2022'!$A$6:$K$369</definedName>
    <definedName name="Z_FC4C3009_E36C_43FD_8BFB_98FFC232780E_.wvu.FilterData" localSheetId="0" hidden="1">'на 31.03.2022'!$A$6:$K$369</definedName>
    <definedName name="Z_FC5D3D29_E6B6_4724_B01C_EFC5C58D36F7_.wvu.FilterData" localSheetId="0" hidden="1">'на 31.03.2022'!$A$6:$K$369</definedName>
    <definedName name="Z_FC8DF947_D902_4089_91EA_22D68229174F_.wvu.FilterData" localSheetId="0" hidden="1">'на 31.03.2022'!$A$6:$K$369</definedName>
    <definedName name="Z_FC921717_EFFF_4C5F_AE15_5DB48A6B2DDC_.wvu.FilterData" localSheetId="0" hidden="1">'на 31.03.2022'!$A$6:$K$369</definedName>
    <definedName name="Z_FCC3AE73_E537_4FEF_8316_D2033D529D47_.wvu.FilterData" localSheetId="0" hidden="1">'на 31.03.2022'!$A$6:$K$369</definedName>
    <definedName name="Z_FCD2D329_BC48_4BD8_AD6B_3D3925E3177E_.wvu.FilterData" localSheetId="0" hidden="1">'на 31.03.2022'!$A$6:$K$369</definedName>
    <definedName name="Z_FCFEE462_86B3_4D22_A291_C53135F468F2_.wvu.FilterData" localSheetId="0" hidden="1">'на 31.03.2022'!$A$6:$K$369</definedName>
    <definedName name="Z_FD01F790_1BBF_4238_916B_FA56833C331E_.wvu.FilterData" localSheetId="0" hidden="1">'на 31.03.2022'!$A$6:$K$369</definedName>
    <definedName name="Z_FD0E1B66_1ED2_4768_AEAA_4813773FCD1B_.wvu.FilterData" localSheetId="0" hidden="1">'на 31.03.2022'!$A$6:$H$121</definedName>
    <definedName name="Z_FD3BE8C9_37F8_4B3C_B2C7_E77CF8E04BFB_.wvu.FilterData" localSheetId="0" hidden="1">'на 31.03.2022'!$A$6:$K$369</definedName>
    <definedName name="Z_FD3D5015_A741_475F_84D8_C8E06D2029C4_.wvu.FilterData" localSheetId="0" hidden="1">'на 31.03.2022'!$A$6:$K$369</definedName>
    <definedName name="Z_FD4802F9_333E_4B85_AA53_8A6A2CF89072_.wvu.FilterData" localSheetId="0" hidden="1">'на 31.03.2022'!$A$6:$K$369</definedName>
    <definedName name="Z_FD5CEF9A_4499_4018_A32D_B5C5AF11D935_.wvu.FilterData" localSheetId="0" hidden="1">'на 31.03.2022'!$A$6:$K$369</definedName>
    <definedName name="Z_FD5EDEE5_A3CE_4C43_835A_373611C65308_.wvu.FilterData" localSheetId="0" hidden="1">'на 31.03.2022'!$A$6:$K$369</definedName>
    <definedName name="Z_FD66CF31_1A62_4649_ABF8_67009C9EEFA8_.wvu.FilterData" localSheetId="0" hidden="1">'на 31.03.2022'!$A$6:$K$369</definedName>
    <definedName name="Z_FDDB310B_7AE0_49CB_BE16_F49E6EF78E5F_.wvu.FilterData" localSheetId="0" hidden="1">'на 31.03.2022'!$A$6:$K$369</definedName>
    <definedName name="Z_FDE37E7A_0D62_48F6_B80B_D6356ECC791B_.wvu.FilterData" localSheetId="0" hidden="1">'на 31.03.2022'!$A$6:$K$369</definedName>
    <definedName name="Z_FDE6536E_3A56_4D69_A159_5DB77FF6A4B2_.wvu.FilterData" localSheetId="0" hidden="1">'на 31.03.2022'!$A$6:$K$369</definedName>
    <definedName name="Z_FDFA00AD_EA6D_4937_80B9_640D5FB985EF_.wvu.FilterData" localSheetId="0" hidden="1">'на 31.03.2022'!$A$6:$K$369</definedName>
    <definedName name="Z_FE9D531A_F987_4486_AC6F_37568587E0CC_.wvu.FilterData" localSheetId="0" hidden="1">'на 31.03.2022'!$A$6:$K$369</definedName>
    <definedName name="Z_FEE18FC2_E5D2_4C59_B7D0_FDF82F2008D4_.wvu.FilterData" localSheetId="0" hidden="1">'на 31.03.2022'!$A$6:$K$369</definedName>
    <definedName name="Z_FEF0FD9C_0AF1_4157_A391_071CD507BEBA_.wvu.FilterData" localSheetId="0" hidden="1">'на 31.03.2022'!$A$6:$K$369</definedName>
    <definedName name="Z_FEFFCD5F_F237_4316_B50A_6C71D0FF3363_.wvu.FilterData" localSheetId="0" hidden="1">'на 31.03.2022'!$A$6:$K$369</definedName>
    <definedName name="Z_FF2B641B_674B_4DA5_A6F8_82831EC9F946_.wvu.FilterData" localSheetId="0" hidden="1">'на 31.03.2022'!$A$6:$K$369</definedName>
    <definedName name="Z_FF7CC20D_CA9E_46D2_A113_9EB09E8A7DF6_.wvu.FilterData" localSheetId="0" hidden="1">'на 31.03.2022'!$A$6:$H$121</definedName>
    <definedName name="Z_FF7F531F_28CE_4C28_BA81_DE242DB82E03_.wvu.FilterData" localSheetId="0" hidden="1">'на 31.03.2022'!$A$6:$K$369</definedName>
    <definedName name="Z_FF9EFDBE_F5FD_432E_96BA_C22D4E9B91D4_.wvu.FilterData" localSheetId="0" hidden="1">'на 31.03.2022'!$A$6:$K$369</definedName>
    <definedName name="Z_FFBF84C0_8EC1_41E5_A130_1EB26E22D86E_.wvu.FilterData" localSheetId="0" hidden="1">'на 31.03.2022'!$A$6:$K$369</definedName>
    <definedName name="Z_FFE6C3F9_C13E_4E13_8F64_B3AD0BCC69D2_.wvu.FilterData" localSheetId="0" hidden="1">'на 31.03.2022'!$A$6:$K$369</definedName>
    <definedName name="Z_FFFC89F4_6CC5_4464_8EC3_BC7659708B14_.wvu.FilterData" localSheetId="0" hidden="1">'на 31.03.2022'!$A$6:$K$369</definedName>
    <definedName name="_xlnm.Print_Titles" localSheetId="0">'на 31.03.2022'!$4:$7</definedName>
    <definedName name="_xlnm.Print_Area" localSheetId="0">'на 31.03.2022'!$A$1:$K$166</definedName>
  </definedNames>
  <calcPr calcId="144525" fullPrecision="0"/>
  <customWorkbookViews>
    <customWorkbookView name="Вершинина Мария Игоревна - Личное представление" guid="{A0A3CD9B-2436-40D7-91DB-589A95FBBF00}" mergeInterval="0" personalView="1" maximized="1" windowWidth="1916" windowHeight="835" tabRatio="522" activeSheetId="1"/>
    <customWorkbookView name="Перевощикова Анна Васильевна - Личное представление" guid="{CCF533A2-322B-40E2-88B2-065E6D1D35B4}" mergeInterval="0" personalView="1" maximized="1" xWindow="-8" yWindow="-8" windowWidth="1936" windowHeight="1056" tabRatio="518" activeSheetId="1"/>
    <customWorkbookView name="Залецкая Ольга Генадьевна - Личное представление" guid="{6E4A7295-8CE0-4D28-ABEF-D38EBAE7C204}" mergeInterval="0" personalView="1" maximized="1" xWindow="-8" yWindow="-8" windowWidth="1936" windowHeight="1056" tabRatio="518" activeSheetId="1"/>
    <customWorkbookView name="Фесик Светлана Викторовна - Личное представление" guid="{6068C3FF-17AA-48A5-A88B-2523CBAC39AE}" mergeInterval="0" personalView="1" maximized="1" xWindow="-8" yWindow="-8" windowWidth="1296" windowHeight="1000" tabRatio="518" activeSheetId="1"/>
    <customWorkbookView name="Рогожина Ольга Сергеевна - Личное представление" guid="{BEA0FDBA-BB07-4C19-8BBD-5E57EE395C09}" mergeInterval="0" personalView="1" maximized="1" windowWidth="1276" windowHeight="735" tabRatio="522" activeSheetId="1"/>
    <customWorkbookView name="Минакова Оксана Сергеевна - Личное представление" guid="{45DE1976-7F07-4EB4-8A9C-FB72D060BEFA}" mergeInterval="0" personalView="1" maximized="1" xWindow="-8" yWindow="-8" windowWidth="1936" windowHeight="1056" tabRatio="518" activeSheetId="1"/>
    <customWorkbookView name="Козлова Анастасия Сергеевна - Личное представление" guid="{0CCCFAED-79CE-4449-BC23-D60C794B65C2}" mergeInterval="0" personalView="1" maximized="1" windowWidth="1276" windowHeight="779" tabRatio="518" activeSheetId="1"/>
    <customWorkbookView name="Маслова Алина Рамазановна - Личное представление" guid="{99950613-28E7-4EC2-B918-559A2757B0A9}" mergeInterval="0" personalView="1" maximized="1" xWindow="-8" yWindow="-8" windowWidth="1936" windowHeight="1056" tabRatio="355" activeSheetId="1"/>
    <customWorkbookView name="Залецкая Ольга Геннадьевна - Личное представление" guid="{D95852A1-B0FC-4AC5-B62B-5CCBE05B0D15}" mergeInterval="0" personalView="1" maximized="1" windowWidth="1916" windowHeight="855" tabRatio="518" activeSheetId="1"/>
    <customWorkbookView name="Сырвачева Виктория Алексеевна - Личное представление" guid="{72C0943B-A5D5-4B80-AD54-166C5CDC74DE}" mergeInterval="0" personalView="1" maximized="1" xWindow="-8" yWindow="-8" windowWidth="1296" windowHeight="1000" tabRatio="518" activeSheetId="1"/>
    <customWorkbookView name="perevoschikova_av - Личное представление" guid="{649E5CE3-4976-49D9-83DA-4E57FFC714BF}" mergeInterval="0" personalView="1" maximized="1" xWindow="1" yWindow="1" windowWidth="1276" windowHeight="794" tabRatio="518" activeSheetId="1"/>
    <customWorkbookView name="Корунова Олеся Юрьевна - Личное представление" guid="{5EB1B5BB-79BE-4318-9140-3FA31802D519}" mergeInterval="0" personalView="1" maximized="1" xWindow="-8" yWindow="-8" windowWidth="1296" windowHeight="1000"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 name="Денисова Евгения Юрьевна - Личное представление" guid="{9FA29541-62F4-4CED-BF33-19F6BA57578F}" mergeInterval="0" personalView="1" maximized="1" windowWidth="1276" windowHeight="759" tabRatio="518" activeSheetId="1"/>
    <customWorkbookView name="kou - Личное представление" guid="{998B8119-4FF3-4A16-838D-539C6AE34D55}" mergeInterval="0" personalView="1" maximized="1" windowWidth="1148" windowHeight="645" tabRatio="518" activeSheetId="1"/>
    <customWorkbookView name="pav - Личное представление" guid="{539CB3DF-9B66-4BE7-9074-8CE0405EB8A6}" mergeInterval="0" personalView="1" maximized="1" xWindow="1" yWindow="1" windowWidth="1276" windowHeight="794" tabRatio="518" activeSheetId="1"/>
    <customWorkbookView name="User - Личное представление" guid="{D20DFCFE-63F9-4265-B37B-4F36C46DF159}" mergeInterval="0" personalView="1" maximized="1" xWindow="-8" yWindow="-8" windowWidth="1296" windowHeight="1000" tabRatio="518" activeSheetId="1"/>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Анастасия Вячеславовна - Личное представление" guid="{F2110B0B-AAE7-42F0-B553-C360E9249AD4}" mergeInterval="0" personalView="1" maximized="1" windowWidth="1276" windowHeight="779" tabRatio="501"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Admin - Личное представление" guid="{2DF88C31-E5A0-4DFE-877D-5A31D3992603}" mergeInterval="0" personalView="1" maximized="1" windowWidth="1276" windowHeight="719" tabRatio="772" activeSheetId="1"/>
    <customWorkbookView name="Елена - Личное представление" guid="{24E5C1BC-322C-4FEF-B964-F0DCC04482C1}" mergeInterval="0" personalView="1" maximized="1" xWindow="1" yWindow="1" windowWidth="1024" windowHeight="547" tabRatio="896" activeSheetId="1"/>
    <customWorkbookView name="BLACKGIRL - Личное представление" guid="{37F8CE32-8CE8-4D95-9C0E-63112E6EFFE9}" mergeInterval="0" personalView="1" maximized="1" windowWidth="1020" windowHeight="576" tabRatio="441" activeSheetId="4"/>
    <customWorkbookView name="1 - Личное представление" guid="{CBF9D894-3FD2-4B68-BAC8-643DB23851C0}" mergeInterval="0" personalView="1" maximized="1" xWindow="1" yWindow="1" windowWidth="1733" windowHeight="798" tabRatio="772" activeSheetId="1"/>
    <customWorkbookView name="Пользователь - Личное представление" guid="{C8C7D91A-0101-429D-A7C4-25C2A366909A}" mergeInterval="0" personalView="1" maximized="1" windowWidth="1264" windowHeight="759" tabRatio="51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Коптеева Елена Анатольевна - Личное представление" guid="{2F7AC811-CA37-46E3-866E-6E10DF43054A}" mergeInterval="0" personalView="1" maximized="1" windowWidth="1276" windowHeight="799" tabRatio="698" activeSheetId="1"/>
    <customWorkbookView name="kaa - Личное представление" guid="{7B245AB0-C2AF-4822-BFC4-2399F85856C1}" mergeInterval="0" personalView="1" maximized="1" xWindow="1" yWindow="1" windowWidth="1280" windowHeight="803" tabRatio="518" activeSheetId="1"/>
    <customWorkbookView name="Шулепова Ольга Анатольевна - Личное представление" guid="{67ADFAE6-A9AF-44D7-8539-93CD0F6B7849}" mergeInterval="0" personalView="1" maximized="1" xWindow="-8" yWindow="-8" windowWidth="1936" windowHeight="1056" tabRatio="518" activeSheetId="1"/>
    <customWorkbookView name="Крыжановская Анна Александровна - Личное представление" guid="{3EEA7E1A-5F2B-4408-A34C-1F0223B5B245}" mergeInterval="0" personalView="1" maximized="1" xWindow="-8" yWindow="-8" windowWidth="1296" windowHeight="1000" tabRatio="518" activeSheetId="1"/>
    <customWorkbookView name="Астахова Анна Владимировна - Личное представление" guid="{13BE7114-35DF-4699-8779-61985C68F6C3}" mergeInterval="0" personalView="1" maximized="1" xWindow="-8" yWindow="-8" windowWidth="1936" windowHeight="1056" tabRatio="440" activeSheetId="1" showComments="commIndAndComment"/>
    <customWorkbookView name="Хрусталёва Елена Анатольевна - Личное представление" guid="{032DDD1D-7C32-4E80-928D-C908C764BB01}" mergeInterval="0" personalView="1" maximized="1" xWindow="-8" yWindow="-8" windowWidth="1936" windowHeight="1056" tabRatio="522" activeSheetId="1"/>
    <customWorkbookView name="Маганёва Екатерина Николаевна - Личное представление" guid="{CA384592-0CFD-4322-A4EB-34EC04693944}" mergeInterval="0" personalView="1" maximized="1" xWindow="-8" yWindow="-8" windowWidth="1936" windowHeight="1056" tabRatio="522" activeSheetId="1"/>
  </customWorkbookViews>
  <fileRecoveryPr autoRecover="0"/>
</workbook>
</file>

<file path=xl/calcChain.xml><?xml version="1.0" encoding="utf-8"?>
<calcChain xmlns="http://schemas.openxmlformats.org/spreadsheetml/2006/main">
  <c r="I89" i="1" l="1"/>
  <c r="I88" i="1"/>
  <c r="I95" i="1"/>
  <c r="I94" i="1"/>
  <c r="I133" i="1" l="1"/>
  <c r="I132" i="1"/>
  <c r="I127" i="1"/>
  <c r="I126" i="1"/>
  <c r="I125" i="1"/>
  <c r="I44" i="1" l="1"/>
  <c r="J44" i="1" l="1"/>
  <c r="I50" i="1"/>
  <c r="J50" i="1" s="1"/>
  <c r="G94" i="1"/>
  <c r="E94" i="1"/>
  <c r="D117" i="1" l="1"/>
  <c r="J21" i="1" l="1"/>
  <c r="J26" i="1"/>
  <c r="J27" i="1"/>
  <c r="J28" i="1"/>
  <c r="J24" i="1"/>
  <c r="J41" i="1"/>
  <c r="J37" i="1"/>
  <c r="J45" i="1"/>
  <c r="J46" i="1"/>
  <c r="J47" i="1"/>
  <c r="J43" i="1"/>
  <c r="J51" i="1"/>
  <c r="J52" i="1"/>
  <c r="J53" i="1"/>
  <c r="J49" i="1"/>
  <c r="J78" i="1"/>
  <c r="J79" i="1"/>
  <c r="J75" i="1"/>
  <c r="J108" i="1"/>
  <c r="J109" i="1"/>
  <c r="J113" i="1"/>
  <c r="J114" i="1"/>
  <c r="J115" i="1"/>
  <c r="J111" i="1"/>
  <c r="J120" i="1"/>
  <c r="J121" i="1"/>
  <c r="J141" i="1"/>
  <c r="J146" i="1"/>
  <c r="J147" i="1"/>
  <c r="J152" i="1"/>
  <c r="J162" i="1"/>
  <c r="J42" i="1" l="1"/>
  <c r="J165" i="1"/>
  <c r="I25" i="1" l="1"/>
  <c r="J25" i="1" s="1"/>
  <c r="J22" i="1" s="1"/>
  <c r="L25" i="1" l="1"/>
  <c r="L15" i="1"/>
  <c r="L16" i="1"/>
  <c r="L21" i="1"/>
  <c r="L23" i="1"/>
  <c r="L24" i="1"/>
  <c r="L26" i="1"/>
  <c r="L27" i="1"/>
  <c r="L28" i="1"/>
  <c r="L37" i="1"/>
  <c r="L41" i="1"/>
  <c r="L43" i="1"/>
  <c r="L44" i="1"/>
  <c r="L45" i="1"/>
  <c r="L46" i="1"/>
  <c r="L47" i="1"/>
  <c r="L49" i="1"/>
  <c r="L51" i="1"/>
  <c r="L52" i="1"/>
  <c r="L53" i="1"/>
  <c r="L55" i="1"/>
  <c r="L56" i="1"/>
  <c r="L75" i="1"/>
  <c r="L78" i="1"/>
  <c r="L79" i="1"/>
  <c r="L108" i="1"/>
  <c r="L109" i="1"/>
  <c r="L111" i="1"/>
  <c r="L113" i="1"/>
  <c r="L114" i="1"/>
  <c r="L115" i="1"/>
  <c r="L120" i="1"/>
  <c r="L121" i="1"/>
  <c r="L123" i="1"/>
  <c r="L124" i="1"/>
  <c r="L141" i="1"/>
  <c r="L146" i="1"/>
  <c r="L147" i="1"/>
  <c r="L152" i="1"/>
  <c r="L154" i="1"/>
  <c r="L155" i="1"/>
  <c r="L162" i="1"/>
  <c r="L166" i="1"/>
  <c r="I22" i="1" l="1"/>
  <c r="I19" i="1" l="1"/>
  <c r="J19" i="1" s="1"/>
  <c r="I18" i="1"/>
  <c r="J18" i="1" s="1"/>
  <c r="I17" i="1"/>
  <c r="J17" i="1" s="1"/>
  <c r="C117" i="1"/>
  <c r="C99" i="1" s="1"/>
  <c r="I102" i="1"/>
  <c r="I103" i="1"/>
  <c r="G100" i="1"/>
  <c r="G101" i="1"/>
  <c r="G102" i="1"/>
  <c r="G103" i="1"/>
  <c r="G99" i="1"/>
  <c r="E100" i="1"/>
  <c r="E101" i="1"/>
  <c r="E102" i="1"/>
  <c r="E103" i="1"/>
  <c r="E99" i="1"/>
  <c r="C100" i="1"/>
  <c r="D100" i="1"/>
  <c r="C101" i="1"/>
  <c r="D101" i="1"/>
  <c r="C102" i="1"/>
  <c r="D102" i="1"/>
  <c r="C103" i="1"/>
  <c r="D103" i="1"/>
  <c r="J14" i="1" l="1"/>
  <c r="L102" i="1"/>
  <c r="J102" i="1"/>
  <c r="J103" i="1"/>
  <c r="L18" i="1"/>
  <c r="L17" i="1"/>
  <c r="L103" i="1"/>
  <c r="F101" i="1"/>
  <c r="L19" i="1"/>
  <c r="D99" i="1"/>
  <c r="H101" i="1"/>
  <c r="F100" i="1"/>
  <c r="H100" i="1"/>
  <c r="J89" i="1"/>
  <c r="J83" i="1" s="1"/>
  <c r="J88" i="1"/>
  <c r="J82" i="1" s="1"/>
  <c r="D95" i="1"/>
  <c r="C95" i="1"/>
  <c r="D94" i="1"/>
  <c r="C94" i="1"/>
  <c r="I83" i="1" l="1"/>
  <c r="L89" i="1"/>
  <c r="F99" i="1"/>
  <c r="I82" i="1"/>
  <c r="L88" i="1"/>
  <c r="H99" i="1"/>
  <c r="I158" i="1"/>
  <c r="I157" i="1"/>
  <c r="I156" i="1"/>
  <c r="I150" i="1"/>
  <c r="I149" i="1"/>
  <c r="I139" i="1"/>
  <c r="I138" i="1"/>
  <c r="G12" i="1"/>
  <c r="L158" i="1" l="1"/>
  <c r="J158" i="1"/>
  <c r="L139" i="1"/>
  <c r="J139" i="1"/>
  <c r="L157" i="1"/>
  <c r="J157" i="1"/>
  <c r="L149" i="1"/>
  <c r="J149" i="1"/>
  <c r="L150" i="1"/>
  <c r="J150" i="1"/>
  <c r="L138" i="1"/>
  <c r="J138" i="1"/>
  <c r="L156" i="1"/>
  <c r="J156" i="1"/>
  <c r="I143" i="1"/>
  <c r="I137" i="1"/>
  <c r="L137" i="1" l="1"/>
  <c r="J137" i="1"/>
  <c r="L143" i="1"/>
  <c r="J143" i="1"/>
  <c r="I119" i="1"/>
  <c r="I118" i="1"/>
  <c r="L119" i="1" l="1"/>
  <c r="J119" i="1"/>
  <c r="L118" i="1"/>
  <c r="J118" i="1"/>
  <c r="D14" i="1" l="1"/>
  <c r="I112" i="1"/>
  <c r="J112" i="1" s="1"/>
  <c r="J110" i="1" s="1"/>
  <c r="I106" i="1"/>
  <c r="I107" i="1"/>
  <c r="I105" i="1"/>
  <c r="J105" i="1" s="1"/>
  <c r="L106" i="1" l="1"/>
  <c r="J106" i="1"/>
  <c r="L107" i="1"/>
  <c r="J107" i="1"/>
  <c r="L112" i="1"/>
  <c r="L105" i="1"/>
  <c r="I101" i="1"/>
  <c r="I100" i="1"/>
  <c r="I164" i="1"/>
  <c r="J164" i="1" s="1"/>
  <c r="I163" i="1"/>
  <c r="J104" i="1" l="1"/>
  <c r="L101" i="1"/>
  <c r="J101" i="1"/>
  <c r="L163" i="1"/>
  <c r="J163" i="1"/>
  <c r="J161" i="1" s="1"/>
  <c r="L100" i="1"/>
  <c r="J100" i="1"/>
  <c r="L164" i="1"/>
  <c r="I144" i="1"/>
  <c r="J144" i="1" s="1"/>
  <c r="L144" i="1" l="1"/>
  <c r="I145" i="1"/>
  <c r="J145" i="1" s="1"/>
  <c r="J142" i="1" s="1"/>
  <c r="J132" i="1"/>
  <c r="I128" i="1"/>
  <c r="J128" i="1" s="1"/>
  <c r="I129" i="1"/>
  <c r="J129" i="1" s="1"/>
  <c r="J126" i="1"/>
  <c r="J127" i="1"/>
  <c r="J125" i="1"/>
  <c r="J48" i="1" l="1"/>
  <c r="J122" i="1"/>
  <c r="L132" i="1"/>
  <c r="L126" i="1"/>
  <c r="L145" i="1"/>
  <c r="L129" i="1"/>
  <c r="L125" i="1"/>
  <c r="L128" i="1"/>
  <c r="L127" i="1"/>
  <c r="L50" i="1"/>
  <c r="I142" i="1"/>
  <c r="F112" i="1" l="1"/>
  <c r="F95" i="1"/>
  <c r="I39" i="1"/>
  <c r="J39" i="1" s="1"/>
  <c r="I38" i="1"/>
  <c r="J38" i="1" s="1"/>
  <c r="I32" i="1"/>
  <c r="J32" i="1" s="1"/>
  <c r="I31" i="1"/>
  <c r="J31" i="1" s="1"/>
  <c r="I30" i="1"/>
  <c r="J30" i="1" s="1"/>
  <c r="J29" i="1" l="1"/>
  <c r="L39" i="1"/>
  <c r="L31" i="1"/>
  <c r="L30" i="1"/>
  <c r="L32" i="1"/>
  <c r="L38" i="1"/>
  <c r="H89" i="1"/>
  <c r="H88" i="1"/>
  <c r="F88" i="1"/>
  <c r="F89" i="1"/>
  <c r="I29" i="1"/>
  <c r="I76" i="1"/>
  <c r="I77" i="1"/>
  <c r="J77" i="1" s="1"/>
  <c r="J94" i="1"/>
  <c r="I117" i="1"/>
  <c r="J117" i="1" s="1"/>
  <c r="J116" i="1" s="1"/>
  <c r="H94" i="1"/>
  <c r="F94" i="1"/>
  <c r="J95" i="1"/>
  <c r="I14" i="1"/>
  <c r="L14" i="1" s="1"/>
  <c r="L76" i="1" l="1"/>
  <c r="J76" i="1"/>
  <c r="J74" i="1" s="1"/>
  <c r="L94" i="1"/>
  <c r="L77" i="1"/>
  <c r="L95" i="1"/>
  <c r="I99" i="1"/>
  <c r="L117" i="1"/>
  <c r="L99" i="1" l="1"/>
  <c r="J99" i="1"/>
  <c r="J98" i="1" s="1"/>
  <c r="G139" i="1"/>
  <c r="D70" i="1" l="1"/>
  <c r="H95" i="1" l="1"/>
  <c r="D82" i="1" l="1"/>
  <c r="L82" i="1" s="1"/>
  <c r="C82" i="1"/>
  <c r="D64" i="1" l="1"/>
  <c r="C148" i="1" l="1"/>
  <c r="D58" i="1" l="1"/>
  <c r="D10" i="1" l="1"/>
  <c r="G158" i="1"/>
  <c r="C98" i="1" l="1"/>
  <c r="I96" i="1"/>
  <c r="J96" i="1" s="1"/>
  <c r="I97" i="1"/>
  <c r="J97" i="1" s="1"/>
  <c r="I93" i="1"/>
  <c r="J93" i="1" s="1"/>
  <c r="G82" i="1"/>
  <c r="G83" i="1"/>
  <c r="G84" i="1"/>
  <c r="G85" i="1"/>
  <c r="G81" i="1"/>
  <c r="E82" i="1"/>
  <c r="E83" i="1"/>
  <c r="E84" i="1"/>
  <c r="E85" i="1"/>
  <c r="E81" i="1"/>
  <c r="D83" i="1"/>
  <c r="L83" i="1" s="1"/>
  <c r="D84" i="1"/>
  <c r="D85" i="1"/>
  <c r="D81" i="1"/>
  <c r="C83" i="1"/>
  <c r="C84" i="1"/>
  <c r="C85" i="1"/>
  <c r="C81" i="1"/>
  <c r="I72" i="1"/>
  <c r="I73" i="1"/>
  <c r="I69" i="1"/>
  <c r="G70" i="1"/>
  <c r="G71" i="1"/>
  <c r="G72" i="1"/>
  <c r="G73" i="1"/>
  <c r="G69" i="1"/>
  <c r="E70" i="1"/>
  <c r="E71" i="1"/>
  <c r="E72" i="1"/>
  <c r="E73" i="1"/>
  <c r="E69" i="1"/>
  <c r="D71" i="1"/>
  <c r="D72" i="1"/>
  <c r="D73" i="1"/>
  <c r="D69" i="1"/>
  <c r="C71" i="1"/>
  <c r="C72" i="1"/>
  <c r="C73" i="1"/>
  <c r="C69" i="1"/>
  <c r="C70" i="1"/>
  <c r="J69" i="1" l="1"/>
  <c r="L73" i="1"/>
  <c r="J73" i="1"/>
  <c r="J72" i="1"/>
  <c r="J92" i="1"/>
  <c r="L69" i="1"/>
  <c r="L97" i="1"/>
  <c r="L96" i="1"/>
  <c r="L72" i="1"/>
  <c r="L93" i="1"/>
  <c r="E14" i="1"/>
  <c r="H83" i="1"/>
  <c r="H82" i="1"/>
  <c r="I71" i="1"/>
  <c r="L71" i="1" s="1"/>
  <c r="H70" i="1"/>
  <c r="I70" i="1"/>
  <c r="J70" i="1" s="1"/>
  <c r="F82" i="1"/>
  <c r="F83" i="1"/>
  <c r="H71" i="1"/>
  <c r="G98" i="1"/>
  <c r="J71" i="1" l="1"/>
  <c r="J68" i="1" s="1"/>
  <c r="L70" i="1"/>
  <c r="I64" i="1"/>
  <c r="L64" i="1" l="1"/>
  <c r="J64" i="1"/>
  <c r="F117" i="1" l="1"/>
  <c r="D122" i="1"/>
  <c r="I20" i="1" l="1"/>
  <c r="J20" i="1" s="1"/>
  <c r="L20" i="1" l="1"/>
  <c r="I159" i="1"/>
  <c r="J159" i="1" s="1"/>
  <c r="I160" i="1"/>
  <c r="J160" i="1" s="1"/>
  <c r="I151" i="1"/>
  <c r="J153" i="1" l="1"/>
  <c r="L151" i="1"/>
  <c r="J151" i="1"/>
  <c r="J148" i="1" s="1"/>
  <c r="L159" i="1"/>
  <c r="L160" i="1"/>
  <c r="I148" i="1"/>
  <c r="G110" i="1" l="1"/>
  <c r="E35" i="1" l="1"/>
  <c r="E64" i="1" l="1"/>
  <c r="C63" i="1"/>
  <c r="D65" i="1"/>
  <c r="E65" i="1"/>
  <c r="E63" i="1"/>
  <c r="D63" i="1"/>
  <c r="C65" i="1" l="1"/>
  <c r="H129" i="1" l="1"/>
  <c r="F129" i="1"/>
  <c r="C64" i="1" l="1"/>
  <c r="F107" i="1" l="1"/>
  <c r="H17" i="1" l="1"/>
  <c r="F63" i="1" l="1"/>
  <c r="H63" i="1"/>
  <c r="F66" i="1"/>
  <c r="H66" i="1"/>
  <c r="F67" i="1"/>
  <c r="H67" i="1"/>
  <c r="I135" i="1" l="1"/>
  <c r="J135" i="1" s="1"/>
  <c r="I134" i="1"/>
  <c r="J134" i="1" s="1"/>
  <c r="J133" i="1"/>
  <c r="J130" i="1" s="1"/>
  <c r="I131" i="1"/>
  <c r="J131" i="1" s="1"/>
  <c r="L133" i="1" l="1"/>
  <c r="I130" i="1"/>
  <c r="L134" i="1"/>
  <c r="L131" i="1"/>
  <c r="L135" i="1"/>
  <c r="I87" i="1"/>
  <c r="J87" i="1" s="1"/>
  <c r="I90" i="1"/>
  <c r="I91" i="1"/>
  <c r="G86" i="1"/>
  <c r="D86" i="1"/>
  <c r="E86" i="1"/>
  <c r="C86" i="1"/>
  <c r="L90" i="1" l="1"/>
  <c r="J90" i="1"/>
  <c r="J84" i="1" s="1"/>
  <c r="J86" i="1"/>
  <c r="J81" i="1"/>
  <c r="L91" i="1"/>
  <c r="J91" i="1"/>
  <c r="J85" i="1" s="1"/>
  <c r="L87" i="1"/>
  <c r="H86" i="1"/>
  <c r="F86" i="1"/>
  <c r="I86" i="1"/>
  <c r="L86" i="1" s="1"/>
  <c r="I85" i="1"/>
  <c r="I84" i="1"/>
  <c r="I81" i="1"/>
  <c r="L81" i="1" s="1"/>
  <c r="C80" i="1"/>
  <c r="G64" i="1"/>
  <c r="G65" i="1"/>
  <c r="G66" i="1"/>
  <c r="G67" i="1"/>
  <c r="E66" i="1"/>
  <c r="E67" i="1"/>
  <c r="C66" i="1"/>
  <c r="C67" i="1"/>
  <c r="G63" i="1"/>
  <c r="J80" i="1" l="1"/>
  <c r="L84" i="1"/>
  <c r="L85" i="1"/>
  <c r="I80" i="1"/>
  <c r="D67" i="1"/>
  <c r="D66" i="1"/>
  <c r="E68" i="1"/>
  <c r="I63" i="1"/>
  <c r="J63" i="1" s="1"/>
  <c r="I66" i="1"/>
  <c r="I67" i="1"/>
  <c r="J67" i="1" l="1"/>
  <c r="J61" i="1" s="1"/>
  <c r="J66" i="1"/>
  <c r="J60" i="1" s="1"/>
  <c r="L67" i="1"/>
  <c r="L63" i="1"/>
  <c r="L66" i="1"/>
  <c r="G62" i="1"/>
  <c r="E62" i="1"/>
  <c r="C57" i="1" l="1"/>
  <c r="C9" i="1" s="1"/>
  <c r="H117" i="1"/>
  <c r="I110" i="1"/>
  <c r="I104" i="1"/>
  <c r="I33" i="1" l="1"/>
  <c r="J33" i="1" s="1"/>
  <c r="I34" i="1"/>
  <c r="J34" i="1" s="1"/>
  <c r="L34" i="1" l="1"/>
  <c r="L33" i="1"/>
  <c r="E80" i="1"/>
  <c r="I65" i="1" l="1"/>
  <c r="J65" i="1" s="1"/>
  <c r="J62" i="1" s="1"/>
  <c r="L65" i="1" l="1"/>
  <c r="C122" i="1"/>
  <c r="H37" i="1" l="1"/>
  <c r="F37" i="1"/>
  <c r="H30" i="1" l="1"/>
  <c r="H31" i="1"/>
  <c r="E29" i="1"/>
  <c r="I74" i="1" l="1"/>
  <c r="C68" i="1"/>
  <c r="I62" i="1" l="1"/>
  <c r="H19" i="1"/>
  <c r="H143" i="1" l="1"/>
  <c r="F143" i="1"/>
  <c r="D80" i="1" l="1"/>
  <c r="L80" i="1" s="1"/>
  <c r="F80" i="1" l="1"/>
  <c r="E110" i="1"/>
  <c r="D110" i="1"/>
  <c r="L110" i="1" l="1"/>
  <c r="F110" i="1"/>
  <c r="G22" i="1"/>
  <c r="H157" i="1" l="1"/>
  <c r="F157" i="1"/>
  <c r="F156" i="1" l="1"/>
  <c r="F17" i="1" l="1"/>
  <c r="E122" i="1" l="1"/>
  <c r="F122" i="1" s="1"/>
  <c r="G80" i="1" l="1"/>
  <c r="H80" i="1" l="1"/>
  <c r="I68" i="1"/>
  <c r="G68" i="1"/>
  <c r="I116" i="1" l="1"/>
  <c r="D116" i="1" l="1"/>
  <c r="L116" i="1" s="1"/>
  <c r="I140" i="1" l="1"/>
  <c r="J140" i="1" s="1"/>
  <c r="J136" i="1" s="1"/>
  <c r="I165" i="1"/>
  <c r="H164" i="1"/>
  <c r="H163" i="1"/>
  <c r="F163" i="1"/>
  <c r="G161" i="1"/>
  <c r="D161" i="1"/>
  <c r="C161" i="1"/>
  <c r="L165" i="1" l="1"/>
  <c r="L140" i="1"/>
  <c r="I153" i="1"/>
  <c r="I136" i="1"/>
  <c r="F164" i="1"/>
  <c r="E161" i="1"/>
  <c r="I161" i="1"/>
  <c r="L161" i="1" s="1"/>
  <c r="H161" i="1"/>
  <c r="F161" i="1" l="1"/>
  <c r="H144" i="1" l="1"/>
  <c r="G122" i="1" l="1"/>
  <c r="H122" i="1" s="1"/>
  <c r="G142" i="1"/>
  <c r="F144" i="1"/>
  <c r="C142" i="1"/>
  <c r="G48" i="1"/>
  <c r="D48" i="1"/>
  <c r="C48" i="1"/>
  <c r="I48" i="1"/>
  <c r="L48" i="1" l="1"/>
  <c r="D142" i="1"/>
  <c r="H145" i="1"/>
  <c r="H48" i="1"/>
  <c r="F145" i="1"/>
  <c r="E142" i="1"/>
  <c r="L142" i="1" l="1"/>
  <c r="H142" i="1"/>
  <c r="F142" i="1"/>
  <c r="C22" i="1"/>
  <c r="I40" i="1" l="1"/>
  <c r="J40" i="1" s="1"/>
  <c r="J35" i="1" s="1"/>
  <c r="L40" i="1" l="1"/>
  <c r="I35" i="1"/>
  <c r="I98" i="1" l="1"/>
  <c r="F19" i="1" l="1"/>
  <c r="E140" i="1"/>
  <c r="E159" i="1" l="1"/>
  <c r="H127" i="1" l="1"/>
  <c r="G14" i="1" l="1"/>
  <c r="D59" i="1" l="1"/>
  <c r="H132" i="1"/>
  <c r="D11" i="1" l="1"/>
  <c r="C42" i="1"/>
  <c r="E151" i="1"/>
  <c r="E148" i="1" s="1"/>
  <c r="H77" i="1" l="1"/>
  <c r="F77" i="1"/>
  <c r="F71" i="1" s="1"/>
  <c r="H76" i="1"/>
  <c r="F76" i="1"/>
  <c r="G74" i="1"/>
  <c r="E74" i="1"/>
  <c r="D74" i="1"/>
  <c r="L74" i="1" s="1"/>
  <c r="C74" i="1"/>
  <c r="F70" i="1" l="1"/>
  <c r="F64" i="1" s="1"/>
  <c r="F74" i="1"/>
  <c r="H74" i="1"/>
  <c r="H139" i="1" l="1"/>
  <c r="H156" i="1" l="1"/>
  <c r="D148" i="1" l="1"/>
  <c r="L148" i="1" s="1"/>
  <c r="F148" i="1" l="1"/>
  <c r="H25" i="1"/>
  <c r="F32" i="1" l="1"/>
  <c r="C14" i="1" l="1"/>
  <c r="I57" i="1" l="1"/>
  <c r="I9" i="1" s="1"/>
  <c r="G57" i="1"/>
  <c r="G9" i="1" s="1"/>
  <c r="H32" i="1"/>
  <c r="G29" i="1" l="1"/>
  <c r="F30" i="1" l="1"/>
  <c r="D68" i="1" l="1"/>
  <c r="L68" i="1" l="1"/>
  <c r="F68" i="1"/>
  <c r="H68" i="1"/>
  <c r="F125" i="1" l="1"/>
  <c r="E26" i="1" l="1"/>
  <c r="F106" i="1" l="1"/>
  <c r="F105" i="1"/>
  <c r="H106" i="1"/>
  <c r="H105" i="1"/>
  <c r="F132" i="1" l="1"/>
  <c r="H125" i="1" l="1"/>
  <c r="H126" i="1"/>
  <c r="C29" i="1" l="1"/>
  <c r="F127" i="1" l="1"/>
  <c r="D29" i="1"/>
  <c r="L29" i="1" l="1"/>
  <c r="I122" i="1"/>
  <c r="C35" i="1"/>
  <c r="L122" i="1" l="1"/>
  <c r="H150" i="1"/>
  <c r="H149" i="1"/>
  <c r="F149" i="1"/>
  <c r="F38" i="1" l="1"/>
  <c r="I58" i="1" l="1"/>
  <c r="J58" i="1" s="1"/>
  <c r="I10" i="1" l="1"/>
  <c r="J10" i="1" s="1"/>
  <c r="L58" i="1"/>
  <c r="D136" i="1"/>
  <c r="L136" i="1" s="1"/>
  <c r="L10" i="1" l="1"/>
  <c r="G148" i="1"/>
  <c r="F150" i="1"/>
  <c r="H148" i="1" l="1"/>
  <c r="H107" i="1"/>
  <c r="H38" i="1" l="1"/>
  <c r="H39" i="1"/>
  <c r="E27" i="1" l="1"/>
  <c r="D130" i="1"/>
  <c r="L130" i="1" s="1"/>
  <c r="E130" i="1"/>
  <c r="G130" i="1"/>
  <c r="C130" i="1"/>
  <c r="E22" i="1" l="1"/>
  <c r="H130" i="1"/>
  <c r="F130" i="1"/>
  <c r="D35" i="1" l="1"/>
  <c r="L35" i="1" s="1"/>
  <c r="G116" i="1"/>
  <c r="C116" i="1"/>
  <c r="F65" i="1" l="1"/>
  <c r="E58" i="1"/>
  <c r="E10" i="1" s="1"/>
  <c r="I61" i="1"/>
  <c r="I13" i="1" s="1"/>
  <c r="C58" i="1" l="1"/>
  <c r="C10" i="1" s="1"/>
  <c r="I92" i="1"/>
  <c r="D92" i="1"/>
  <c r="E92" i="1"/>
  <c r="C92" i="1"/>
  <c r="H65" i="1"/>
  <c r="L92" i="1" l="1"/>
  <c r="G58" i="1"/>
  <c r="G10" i="1" s="1"/>
  <c r="C62" i="1"/>
  <c r="E59" i="1"/>
  <c r="I60" i="1"/>
  <c r="I12" i="1" s="1"/>
  <c r="D62" i="1"/>
  <c r="F92" i="1"/>
  <c r="H64" i="1"/>
  <c r="G92" i="1"/>
  <c r="H92" i="1" s="1"/>
  <c r="L62" i="1" l="1"/>
  <c r="F62" i="1"/>
  <c r="H62" i="1"/>
  <c r="F25" i="1" l="1"/>
  <c r="G104" i="1" l="1"/>
  <c r="H138" i="1" l="1"/>
  <c r="F138" i="1"/>
  <c r="H14" i="1" l="1"/>
  <c r="F139" i="1" l="1"/>
  <c r="C153" i="1" l="1"/>
  <c r="G35" i="1" l="1"/>
  <c r="F39" i="1"/>
  <c r="E51" i="1" l="1"/>
  <c r="E11" i="1" s="1"/>
  <c r="F11" i="1" s="1"/>
  <c r="E48" i="1" l="1"/>
  <c r="F14" i="1"/>
  <c r="F48" i="1" l="1"/>
  <c r="I42" i="1"/>
  <c r="G136" i="1" l="1"/>
  <c r="I59" i="1" l="1"/>
  <c r="J59" i="1" s="1"/>
  <c r="I11" i="1" l="1"/>
  <c r="J11" i="1" s="1"/>
  <c r="L59" i="1"/>
  <c r="I54" i="1"/>
  <c r="L11" i="1" l="1"/>
  <c r="I8" i="1"/>
  <c r="F31" i="1"/>
  <c r="H44" i="1"/>
  <c r="G42" i="1"/>
  <c r="D42" i="1"/>
  <c r="L42" i="1" s="1"/>
  <c r="F44" i="1"/>
  <c r="E42" i="1" l="1"/>
  <c r="F29" i="1"/>
  <c r="H29" i="1"/>
  <c r="H42" i="1"/>
  <c r="F42" i="1" l="1"/>
  <c r="F35" i="1"/>
  <c r="H35" i="1"/>
  <c r="H18" i="1"/>
  <c r="F158" i="1"/>
  <c r="H158" i="1"/>
  <c r="G153" i="1"/>
  <c r="G13" i="1" s="1"/>
  <c r="E153" i="1"/>
  <c r="D153" i="1"/>
  <c r="L153" i="1" s="1"/>
  <c r="F18" i="1"/>
  <c r="H153" i="1" l="1"/>
  <c r="F153" i="1"/>
  <c r="D22" i="1"/>
  <c r="L22" i="1" s="1"/>
  <c r="F22" i="1" l="1"/>
  <c r="H22" i="1"/>
  <c r="E136" i="1" l="1"/>
  <c r="C136" i="1"/>
  <c r="H136" i="1" l="1"/>
  <c r="F136" i="1"/>
  <c r="F126" i="1" l="1"/>
  <c r="E116" i="1"/>
  <c r="H112" i="1"/>
  <c r="C110" i="1"/>
  <c r="E104" i="1"/>
  <c r="D104" i="1"/>
  <c r="C104" i="1"/>
  <c r="C61" i="1"/>
  <c r="C13" i="1" s="1"/>
  <c r="C60" i="1"/>
  <c r="C12" i="1" s="1"/>
  <c r="G59" i="1"/>
  <c r="G11" i="1" s="1"/>
  <c r="C59" i="1"/>
  <c r="C11" i="1" s="1"/>
  <c r="L104" i="1" l="1"/>
  <c r="C8" i="1"/>
  <c r="D57" i="1"/>
  <c r="J57" i="1" s="1"/>
  <c r="J54" i="1" s="1"/>
  <c r="E61" i="1"/>
  <c r="E13" i="1" s="1"/>
  <c r="E60" i="1"/>
  <c r="E12" i="1" s="1"/>
  <c r="D61" i="1"/>
  <c r="D60" i="1"/>
  <c r="C54" i="1"/>
  <c r="F104" i="1"/>
  <c r="F116" i="1"/>
  <c r="D98" i="1"/>
  <c r="H104" i="1"/>
  <c r="H110" i="1"/>
  <c r="H116" i="1"/>
  <c r="D13" i="1" l="1"/>
  <c r="L61" i="1"/>
  <c r="L98" i="1"/>
  <c r="D12" i="1"/>
  <c r="L60" i="1"/>
  <c r="D9" i="1"/>
  <c r="L57" i="1"/>
  <c r="H11" i="1"/>
  <c r="D54" i="1"/>
  <c r="L54" i="1" s="1"/>
  <c r="E98" i="1"/>
  <c r="E57" i="1"/>
  <c r="E9" i="1" s="1"/>
  <c r="H98" i="1"/>
  <c r="L9" i="1" l="1"/>
  <c r="J9" i="1"/>
  <c r="L12" i="1"/>
  <c r="J12" i="1"/>
  <c r="L13" i="1"/>
  <c r="J13" i="1"/>
  <c r="H13" i="1"/>
  <c r="F13" i="1"/>
  <c r="F9" i="1"/>
  <c r="H9" i="1"/>
  <c r="F10" i="1"/>
  <c r="H10" i="1"/>
  <c r="F98" i="1"/>
  <c r="D8" i="1"/>
  <c r="L8" i="1" s="1"/>
  <c r="E54" i="1"/>
  <c r="F58" i="1"/>
  <c r="F57" i="1"/>
  <c r="H57" i="1"/>
  <c r="G54" i="1"/>
  <c r="H54" i="1" s="1"/>
  <c r="H58" i="1"/>
  <c r="G8" i="1"/>
  <c r="H59" i="1"/>
  <c r="F59" i="1"/>
  <c r="J8" i="1" l="1"/>
  <c r="F54" i="1"/>
  <c r="H8" i="1"/>
  <c r="E8" i="1"/>
  <c r="F8" i="1" s="1"/>
  <c r="H50" i="1" l="1"/>
  <c r="F50" i="1"/>
</calcChain>
</file>

<file path=xl/sharedStrings.xml><?xml version="1.0" encoding="utf-8"?>
<sst xmlns="http://schemas.openxmlformats.org/spreadsheetml/2006/main" count="213" uniqueCount="99">
  <si>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</si>
  <si>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</si>
  <si>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</si>
  <si>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</si>
  <si>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</si>
  <si>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</si>
  <si>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</si>
  <si>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</si>
  <si>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</si>
  <si>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</si>
  <si>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 xml:space="preserve">бюджет МО </t>
  </si>
  <si>
    <t>% к уточненному плану</t>
  </si>
  <si>
    <t>бюджет МО сверх соглашения</t>
  </si>
  <si>
    <t>2.</t>
  </si>
  <si>
    <t>3.</t>
  </si>
  <si>
    <t>бюджет ХМАО-Югры</t>
  </si>
  <si>
    <t>8.</t>
  </si>
  <si>
    <t>10.</t>
  </si>
  <si>
    <t>11.</t>
  </si>
  <si>
    <t>Всего по программам 
Ханты-Мансийского автономного округа - Югры</t>
  </si>
  <si>
    <t>(тыс. руб.)</t>
  </si>
  <si>
    <t>4.</t>
  </si>
  <si>
    <t>бюджет ХМАО - Югры</t>
  </si>
  <si>
    <t>бюджет МО</t>
  </si>
  <si>
    <t xml:space="preserve">                                                                                                                                                                             </t>
  </si>
  <si>
    <t xml:space="preserve">бюджет ХМАО - Югры </t>
  </si>
  <si>
    <t xml:space="preserve">бюджет ХМАО-Югры </t>
  </si>
  <si>
    <t xml:space="preserve">федеральный бюджет </t>
  </si>
  <si>
    <t xml:space="preserve"> </t>
  </si>
  <si>
    <t>Региональный проект "Обеспечение устойчивого сокращения непригодного для проживания жилищного фонда"</t>
  </si>
  <si>
    <t>Субвенции на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(ХЭУ)</t>
  </si>
  <si>
    <t xml:space="preserve">Градостроительная деятельность </t>
  </si>
  <si>
    <t>Подпрограмма "Создание условий для обеспечения жилыми помещениями граждан"</t>
  </si>
  <si>
    <t>7.</t>
  </si>
  <si>
    <t>9.</t>
  </si>
  <si>
    <t>13.</t>
  </si>
  <si>
    <t>Отдел городского хозяйства, тел.52-20-61
Отдел социальной сферы, тел.52-20-59</t>
  </si>
  <si>
    <t>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(ДИиЗО)</t>
  </si>
  <si>
    <t>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(ДИиЗО)</t>
  </si>
  <si>
    <t>Подпрограмма "Комплексное развитие территорий"</t>
  </si>
  <si>
    <t xml:space="preserve">Пояснения, достигнутые и ожидаемые результаты реализации, планируемые сроки размещения закупок в соответствии с планом-графиком и планируемые сроки выполнения работ, оказания услуг, причины неисполнения </t>
  </si>
  <si>
    <t xml:space="preserve">Утвержденный план 
на 2022 год </t>
  </si>
  <si>
    <t xml:space="preserve">Уточненный план 
на 2022 год </t>
  </si>
  <si>
    <r>
      <t xml:space="preserve">Финансовые затраты на реализацию программы в </t>
    </r>
    <r>
      <rPr>
        <u/>
        <sz val="18"/>
        <rFont val="Times New Roman"/>
        <family val="2"/>
        <charset val="204"/>
      </rPr>
      <t>2022</t>
    </r>
    <r>
      <rPr>
        <sz val="18"/>
        <rFont val="Times New Roman"/>
        <family val="2"/>
        <charset val="204"/>
      </rPr>
      <t xml:space="preserve"> году  </t>
    </r>
  </si>
  <si>
    <t xml:space="preserve">В 2022 году из средств окружного бюджета предусмотрены расходы на приобретение конвертов и бумаги. </t>
  </si>
  <si>
    <t>Проекты планировки и межевания территорий (ДАиГ)</t>
  </si>
  <si>
    <t xml:space="preserve">Приобретение жилых помещений для обеспечения граждан жильем, а также для формирования маневренного жилищного фонда </t>
  </si>
  <si>
    <t>ДИиЗО: 
Запланирована выплата выкупной цены за 12 изымаемых жилых помещений собственникам жилых помещений.</t>
  </si>
  <si>
    <t>1.</t>
  </si>
  <si>
    <t>6.</t>
  </si>
  <si>
    <t>7.1.</t>
  </si>
  <si>
    <t>7.1.1.</t>
  </si>
  <si>
    <t>7.1.1.1</t>
  </si>
  <si>
    <t>7.1.2</t>
  </si>
  <si>
    <t>7.1.2.1</t>
  </si>
  <si>
    <t>7.1.3.</t>
  </si>
  <si>
    <t>7.2.</t>
  </si>
  <si>
    <t>7.2.1.</t>
  </si>
  <si>
    <t>7.2.2.</t>
  </si>
  <si>
    <t>7.2.3.</t>
  </si>
  <si>
    <t>12.</t>
  </si>
  <si>
    <t>14.</t>
  </si>
  <si>
    <t xml:space="preserve">Предоставление субсидий из бюджета Ханты-Мансийского автономного округа - Югры бюджетам муниципальных образований Ханты-Мансийского автономного округа для реализации полномочий в области градостроительной деятельности, строительства и жилищных отношений </t>
  </si>
  <si>
    <t>Ожидаемое исполнение на 01.01.2023</t>
  </si>
  <si>
    <t>Ожидаемый остаток средств на 01 января года следующего за отчетным</t>
  </si>
  <si>
    <t>Информация о реализации государственных программ Ханты-Мансийского автономного округа - Югры
на территории города Сургута на 31.03.2022*</t>
  </si>
  <si>
    <t>на 31.03.2022</t>
  </si>
  <si>
    <r>
      <t>Государственная программа "Социальное и демографическое развитие"
(</t>
    </r>
    <r>
      <rPr>
        <sz val="16"/>
        <rFont val="Times New Roman"/>
        <family val="2"/>
        <charset val="204"/>
      </rPr>
      <t xml:space="preserve">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Субвенция на осуществление деятельности по опеке и попечительству). 
</t>
    </r>
  </si>
  <si>
    <r>
      <t xml:space="preserve">Государственная программа "Развитие экономического потенциала"
</t>
    </r>
    <r>
      <rPr>
        <sz val="16"/>
        <rFont val="Times New Roman"/>
        <family val="2"/>
        <charset val="204"/>
      </rPr>
      <t>(1. Субсидии на финансовую поддержку субъектов малого и среднего предпринимательства;
2. Субсидии на финансовую поддержку субъектов малого и среднего предпринимательства, впервые зарегистрированных и действующих менее года).</t>
    </r>
  </si>
  <si>
    <r>
      <t>Государственная программа "Развитие агропромышленного комплекса"
(</t>
    </r>
    <r>
      <rPr>
        <sz val="16"/>
        <rFont val="Times New Roman"/>
        <family val="2"/>
        <charset val="204"/>
      </rPr>
      <t>1. Субвенции на развитие рыбохозяйственного комплекса;
2. Субвенции на организацию мероприятий при осуществлении деятельности по обращению с животными без владельцев;
3. Субвенции на поддержку и развитие животноводства;
4. Субвенции на поддержку и развитие малых форм хозяйствования)</t>
    </r>
  </si>
  <si>
    <r>
      <t>Государственная программа «Жилищно-коммунальный комплекс и городская среда» 
(</t>
    </r>
    <r>
      <rPr>
        <sz val="16"/>
        <rFont val="Times New Roman"/>
        <family val="2"/>
        <charset val="204"/>
      </rPr>
      <t xml:space="preserve">1.Субвенции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 
2.Субсидии на реализацию программ формирования современной городской среды;
3. Субсидии на реконструкцию, расширение, модернизацию, строительство коммунальных объектов, за счет бюджетных кредитов на реализацию инфраструктурных проектов (Научно-технологический центр в городе Сургуте);
4. Субсидии на реконструкцию, расширение, модернизацию, строительство коммунальных объектов за счет бюджетных кредитов на реализацию инфраструктурных проектов;
5. Субсидии на реализацию полномочий в сфере жилищно-коммунального комплекса;
6. Реализация программ формирования современной городской среды
</t>
    </r>
  </si>
  <si>
    <r>
      <t xml:space="preserve">Государственная программа "Современная транспортная система"
</t>
    </r>
    <r>
      <rPr>
        <sz val="16"/>
        <rFont val="Times New Roman"/>
        <family val="2"/>
        <charset val="204"/>
      </rPr>
      <t>(1. Субсидии на строительство (реконструкцию), капитальный ремонт и ремонт автомобильных дорог общего пользования местного значения;
2. Субсидии на строительство (реконструкцию), капитальный ремонт и ремонт автомобильных дорог общего пользования местного значения за счет бюджетных кредитов на реализацию инфраструктурных проектов (Научно-технологический центр в городе Сургуте)
3. Субсидии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4. Иные межбюджетные трансферты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5.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r>
  </si>
  <si>
    <r>
      <t xml:space="preserve">Государственная программа "Развитие государственной гражданской и муниципальной службы"
</t>
    </r>
    <r>
      <rPr>
        <sz val="16"/>
        <rFont val="Times New Roman"/>
        <family val="2"/>
        <charset val="204"/>
      </rPr>
      <t>(Осуществление переданных полномочий Российской Федерации на государственную регистрацию актов гражданского состояния  за счет средств федерального бюджета и бюджета Ханты-Мансийского автономного округа - Югры)</t>
    </r>
  </si>
  <si>
    <r>
      <t xml:space="preserve">Государственная программа "Профилактика правонарушений и обеспечение отдельных прав граждан"
</t>
    </r>
    <r>
      <rPr>
        <sz val="16"/>
        <rFont val="Times New Roman"/>
        <family val="2"/>
        <charset val="204"/>
      </rPr>
      <t xml:space="preserve">(1.Субвенции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создание условий для деятельности народных дружин;
3.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r>
  </si>
  <si>
    <r>
      <t>Государственная программа "Развитие жилищной сферы"
(</t>
    </r>
    <r>
      <rPr>
        <sz val="16"/>
        <rFont val="Times New Roman"/>
        <family val="2"/>
        <charset val="204"/>
      </rPr>
      <t xml:space="preserve">1.Осуществление полномочий по обеспечению жильем отдельных категорий граждан, установленных Федеральным законом от 12 января 1995 года № 5-ФЗ "О ветеранах"
2. Субвенции на реализацию полномочий, указанных в пунктах 3.1, 3.2 статьи 2 Закона Ханты – 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3. 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за счет средств бюджета Ханты-Мансийского автономного округа – Югры
4.Субсидии из бюджета Ханты-Мансийского автономного округа - Югры бюджетам муниципальных образований Ханты-Мансийского автономного округа - Югры для реализации полномочий в области градостроительной деятельности, строительства и жилищных отношений
5. Субсидии на реализацию мероприятий по обеспечению жильем молодых семей
6. Субсидии на обеспечение устойчивого сокращения непригодного для проживания жилищного фонда за счет средств, поступивших от государственной корпорации Фонда содействия реформированию жилищно-коммунального хозяйства
7.Осуществление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8. Субсидии на обеспечение устойчивого сокращения непригодного для проживания жилищного фонда за счет средств бюджета Ханты-Мансийского автономного округа-Югры
</t>
    </r>
  </si>
  <si>
    <r>
      <rPr>
        <b/>
        <sz val="16"/>
        <rFont val="Times New Roman"/>
        <family val="1"/>
        <charset val="204"/>
      </rPr>
      <t>Государственная программа "Культурное пространство"</t>
    </r>
    <r>
      <rPr>
        <sz val="16"/>
        <rFont val="Times New Roman"/>
        <family val="1"/>
        <charset val="204"/>
      </rPr>
      <t xml:space="preserve">
1. Субсидии на развитие сферы культуры в муниципальных образованиях Ханты-Мансийского автономного округа - Югры;</t>
    </r>
    <r>
      <rPr>
        <sz val="16"/>
        <rFont val="Times New Roman"/>
        <family val="2"/>
        <charset val="204"/>
      </rPr>
      <t xml:space="preserve">
</t>
    </r>
    <r>
      <rPr>
        <sz val="16"/>
        <rFont val="Times New Roman"/>
        <family val="1"/>
        <charset val="204"/>
      </rPr>
      <t xml:space="preserve">2. Субсидии на поддержку творческой деятельности и техническое оснащение детских и кукольных театров. </t>
    </r>
    <r>
      <rPr>
        <sz val="16"/>
        <rFont val="Times New Roman"/>
        <family val="2"/>
        <charset val="204"/>
      </rPr>
      <t xml:space="preserve">                                                                                                                                                                                                                                                                                                                                            </t>
    </r>
    <r>
      <rPr>
        <sz val="16"/>
        <rFont val="Times New Roman"/>
        <family val="1"/>
        <charset val="204"/>
      </rPr>
      <t xml:space="preserve">3. Субсидии на государственную поддержку отрасли культуры; </t>
    </r>
    <r>
      <rPr>
        <sz val="16"/>
        <rFont val="Times New Roman"/>
        <family val="2"/>
        <charset val="204"/>
      </rPr>
      <t xml:space="preserve">                                                                                                                                                                                                                                                                                             
</t>
    </r>
    <r>
      <rPr>
        <sz val="16"/>
        <rFont val="Times New Roman"/>
        <family val="1"/>
        <charset val="204"/>
      </rPr>
      <t>4.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r>
  </si>
  <si>
    <r>
      <rPr>
        <u/>
        <sz val="16"/>
        <rFont val="Times New Roman"/>
        <family val="2"/>
        <charset val="204"/>
      </rPr>
      <t>АГ:</t>
    </r>
    <r>
      <rPr>
        <sz val="16"/>
        <rFont val="Times New Roman"/>
        <family val="2"/>
        <charset val="204"/>
      </rPr>
      <t xml:space="preserve">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от 24.01.2022 № МСПI4 2022 - 11, № МСПI5 2022-11. 
      Субсидия предоставлена на поддержку малого и среднего предпринимательства в целях реализации национального проекта ''Малое и среднее предпринимательство и поддержка индивидуальной предпринимательской инициативы''. 
      В рамках регионального проекта "Акселерация субъектов малого и среднего предпринимательства" запланированы бюджетные ассигнования на финансовую поддержку субъектов малого и среднего предпринимательства, осуществляющих социально значимые (приоритетные) виды деятельности и (или) деятельность в сфере социального предпринимательства в виде возмещения части затрат:
- по приобретению оборудования (основных средств) и лицензионных программных продуктов;
- на аренду нежилых помещений;
- на оплату коммунальных услуг нежилых помещений.    
       В рамках регионального проекта "Создание условий для легкого старта и комфортного ведения бизнеса" запланированы бюджетные ассигнования на финансовую поддержку субъектов малого и среднего предпринимательства, осуществляющих социально значимые виды деятельности и (или) деятельность в сфере социального предпринимательства, в виде возмещения части затрат, связанных с началом предпринимательской деятельности.    
       Прием заявлений на предоставление финансовой поддержки в виде предоставления субсидий субъектам малого и среднего предпринимательства по вышеуказанным направлениям запланирован на 2 квартал 2022 года. Выплата субсидий запланирована на 2-3 квартал 2022 года.       
    </t>
    </r>
  </si>
  <si>
    <r>
      <rPr>
        <b/>
        <sz val="16"/>
        <rFont val="Times New Roman"/>
        <family val="1"/>
        <charset val="204"/>
      </rPr>
      <t>Государственная программа "Развитие физической культуры и спорта"</t>
    </r>
    <r>
      <rPr>
        <sz val="16"/>
        <rFont val="Times New Roman"/>
        <family val="1"/>
        <charset val="204"/>
      </rPr>
      <t xml:space="preserve">
1. 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t>
    </r>
    <r>
      <rPr>
        <sz val="16"/>
        <color rgb="FFFF0000"/>
        <rFont val="Times New Roman"/>
        <family val="2"/>
        <charset val="204"/>
      </rPr>
      <t xml:space="preserve">                                                                                                                                                                                                                                                                     </t>
    </r>
    <r>
      <rPr>
        <sz val="16"/>
        <rFont val="Times New Roman"/>
        <family val="1"/>
        <charset val="204"/>
      </rPr>
      <t>2. Субсидии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r>
    <r>
      <rPr>
        <sz val="16"/>
        <color rgb="FFFF0000"/>
        <rFont val="Times New Roman"/>
        <family val="2"/>
        <charset val="204"/>
      </rPr>
      <t xml:space="preserve">
</t>
    </r>
    <r>
      <rPr>
        <sz val="16"/>
        <rFont val="Times New Roman"/>
        <family val="1"/>
        <charset val="204"/>
      </rPr>
      <t xml:space="preserve">3. Субсидии на софинансирование расходов муниципальных образований по развитию сети спортивных объектов шаговой доступности;                                                                             </t>
    </r>
    <r>
      <rPr>
        <sz val="16"/>
        <color rgb="FFFF0000"/>
        <rFont val="Times New Roman"/>
        <family val="2"/>
        <charset val="204"/>
      </rPr>
      <t xml:space="preserve">                                                                                                                                                                                                          </t>
    </r>
    <r>
      <rPr>
        <sz val="16"/>
        <rFont val="Times New Roman"/>
        <family val="1"/>
        <charset val="204"/>
      </rPr>
      <t xml:space="preserve">4. Субсидии на развитие материально-технической базы муниципальных учреждений спорта;   </t>
    </r>
    <r>
      <rPr>
        <sz val="16"/>
        <color rgb="FFFF0000"/>
        <rFont val="Times New Roman"/>
        <family val="2"/>
        <charset val="204"/>
      </rPr>
      <t xml:space="preserve">                                                                                                                                                                                                                                                                                                                                                                                                                                                                          </t>
    </r>
    <r>
      <rPr>
        <sz val="16"/>
        <rFont val="Times New Roman"/>
        <family val="1"/>
        <charset val="204"/>
      </rPr>
      <t>5. Субсидии на развитие материально-технической базы муниципальных учреждений спорта, за счет бюджетных кредитов на реализацию инфраструктурных проектов</t>
    </r>
  </si>
  <si>
    <r>
      <rPr>
        <b/>
        <sz val="16"/>
        <rFont val="Times New Roman"/>
        <family val="1"/>
        <charset val="204"/>
      </rPr>
      <t xml:space="preserve">Государственная программа "Поддержка занятости населения"
</t>
    </r>
    <r>
      <rPr>
        <sz val="16"/>
        <rFont val="Times New Roman"/>
        <family val="1"/>
        <charset val="204"/>
      </rPr>
      <t>1.</t>
    </r>
    <r>
      <rPr>
        <b/>
        <sz val="16"/>
        <rFont val="Times New Roman"/>
        <family val="1"/>
        <charset val="204"/>
      </rPr>
      <t xml:space="preserve"> </t>
    </r>
    <r>
      <rPr>
        <sz val="16"/>
        <rFont val="Times New Roman"/>
        <family val="1"/>
        <charset val="204"/>
      </rPr>
      <t xml:space="preserve">Субвенции на осуществление отдельных государственных полномочий в сфере трудовых отношений и государственного управления охраной труда; </t>
    </r>
    <r>
      <rPr>
        <sz val="16"/>
        <rFont val="Times New Roman"/>
        <family val="2"/>
        <charset val="204"/>
      </rPr>
      <t xml:space="preserve">
2. Иные межбюджетные трансферты на реализацию  мероприятий по содействию трудоустройству граждан.                                                                                                                                     </t>
    </r>
  </si>
  <si>
    <t>Размещение закупки на выполнение работ по разработке проекта планировки и проекта межевания части западного планировочного района в границах улиц Аэрофлотская, 3 "ЗР", 13 "ЗР", проекта планировки и проекта межевания территории жилого квартала Пойма-1 в городе Сургуте, проекта планировки межевания территории ЦЖР в границах улиц Сергея Безверхова, Республики, Энгельса и реки Бардыковка в городе Сургуте,  запланировано на апрель 2022 года.
Заключен муниципальный контракт на выполнение работ по разработке проекта межевания территории кварталов КК1А, КК2А, КК3А,КК2, КК1 в городе Сургуте №8/2022 от 28.03.2022 с ООО "Архивариус". Сумма пок контракту 1 300 тыс.руб. Срок выполнения работ - 7 месяцев с даты подписания контракта. Остаток средств в размере 3 700 тыс.руб. - экономия в результате заключения муниципального контракта. Средства будут предложены к перераспределению.
Заключен муниципальный контракт на выполнение работ по разработке проекта планировки и проекта межевания территории для размещения линейного объекта №137/2021 от 15.12.2021 с ИП Крывый В.В.. Сумма по контракту 961,80 тыс.руб. Срок выполнения работ - 180 календарных дней с даты подписания контракта. Остаток средств в размере 2 059,38 тыс.руб.- экономия в результате заключения муниципального контракта. Средства будут предложены к перераспределению.</t>
  </si>
  <si>
    <r>
      <t xml:space="preserve">АГ: </t>
    </r>
    <r>
      <rPr>
        <sz val="16"/>
        <rFont val="Times New Roman"/>
        <family val="2"/>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Произведена выплата заработной платы за первую половину марта 2022 года и премии по итогам работы за 2021 год.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заключенных договоров, муниципальных контрактов. 
</t>
    </r>
  </si>
  <si>
    <r>
      <rPr>
        <b/>
        <sz val="16"/>
        <rFont val="Times New Roman"/>
        <family val="1"/>
        <charset val="204"/>
      </rPr>
      <t>Государственная программа "Развитие образования"</t>
    </r>
    <r>
      <rPr>
        <b/>
        <sz val="16"/>
        <rFont val="Times New Roman"/>
        <family val="2"/>
        <charset val="204"/>
      </rPr>
      <t xml:space="preserve">
</t>
    </r>
    <r>
      <rPr>
        <sz val="16"/>
        <rFont val="Times New Roman"/>
        <family val="1"/>
        <charset val="204"/>
      </rPr>
      <t>1.</t>
    </r>
    <r>
      <rPr>
        <b/>
        <sz val="16"/>
        <rFont val="Times New Roman"/>
        <family val="1"/>
        <charset val="204"/>
      </rPr>
      <t xml:space="preserve"> С</t>
    </r>
    <r>
      <rPr>
        <sz val="16"/>
        <rFont val="Times New Roman"/>
        <family val="1"/>
        <charset val="204"/>
      </rPr>
      <t>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t>
    </r>
    <r>
      <rPr>
        <sz val="16"/>
        <rFont val="Times New Roman"/>
        <family val="2"/>
        <charset val="204"/>
      </rPr>
      <t xml:space="preserve">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7.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8.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9.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10. Субсидии на создание новых мест в муниципальных общеобразовательных организациях.</t>
    </r>
  </si>
  <si>
    <r>
      <rPr>
        <u/>
        <sz val="16"/>
        <rFont val="Times New Roman"/>
        <family val="1"/>
        <charset val="204"/>
      </rPr>
      <t>АГ:</t>
    </r>
    <r>
      <rPr>
        <sz val="16"/>
        <rFont val="Times New Roman"/>
        <family val="1"/>
        <charset val="204"/>
      </rPr>
      <t xml:space="preserve"> В рамках реализации  переданного государственного полномочия осуществляется деятельность  в сфере обращения с твердыми коммунальными отходами. Планируется произвести расходы по выплате заработной платы и начислений на выплаты по оплате труда, а также по поставке бумаги и конвертов. 
     На 01.04.2022 произведена выплата заработной платы за I квартал текущего года.</t>
    </r>
    <r>
      <rPr>
        <sz val="16"/>
        <rFont val="Times New Roman"/>
        <family val="2"/>
        <charset val="204"/>
      </rPr>
      <t xml:space="preserve">
</t>
    </r>
    <r>
      <rPr>
        <u/>
        <sz val="16"/>
        <rFont val="Times New Roman"/>
        <family val="1"/>
        <charset val="204"/>
      </rPr>
      <t xml:space="preserve">ДАиГ: </t>
    </r>
    <r>
      <rPr>
        <sz val="16"/>
        <rFont val="Times New Roman"/>
        <family val="2"/>
        <charset val="204"/>
      </rPr>
      <t xml:space="preserve">в 2022 году предусмотрено строительство объекта "Участок набережной протоки Кривуля в г.Сургуте"  Ориентировочная дата получения заключения государственной экспертизы 30.04.2022. Ориентировочный срок размещения извещения на выполнение работ по строительству объекта -  июль 2022, ориентировочный срок заключения контракта - сентябрь 2022.
</t>
    </r>
  </si>
  <si>
    <r>
      <rPr>
        <b/>
        <sz val="16"/>
        <rFont val="Times New Roman"/>
        <family val="1"/>
        <charset val="204"/>
      </rPr>
      <t>Государственная программа "Реализация государственной национальной политики и профилактика экстремизма"
(</t>
    </r>
    <r>
      <rPr>
        <sz val="16"/>
        <rFont val="Times New Roman"/>
        <family val="1"/>
        <charset val="204"/>
      </rPr>
      <t xml:space="preserve">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t>
    </r>
    <r>
      <rPr>
        <sz val="16"/>
        <color rgb="FFFF0000"/>
        <rFont val="Times New Roman"/>
        <family val="1"/>
        <charset val="204"/>
      </rPr>
      <t/>
    </r>
  </si>
  <si>
    <r>
      <rPr>
        <u/>
        <sz val="16"/>
        <rFont val="Times New Roman"/>
        <family val="1"/>
        <charset val="204"/>
      </rPr>
      <t>АГ(ДК):</t>
    </r>
    <r>
      <rPr>
        <sz val="16"/>
        <rFont val="Times New Roman"/>
        <family val="1"/>
        <charset val="204"/>
      </rPr>
      <t xml:space="preserve"> В рамках реализации подпрограммы  "Гармонизация межнациональных и межконфессиональных отношений" государственной программы заключено соглашение от 13.01.2022 № ДВП-30-02 о предоставлении субсидии местному бюджету  из бюджета ХМАО-Югры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Бюджетные ассигнования запланированы на организацию и проведение фестиваля национальных культур "Соцветие" (МБУ ИКЦ "Старый Сургут"). Денежные средства планируется освоить во 2 квартале 2022 года.                   </t>
    </r>
    <r>
      <rPr>
        <sz val="16"/>
        <color rgb="FFFF0000"/>
        <rFont val="Times New Roman"/>
        <family val="2"/>
        <charset val="204"/>
      </rPr>
      <t xml:space="preserve">                               </t>
    </r>
  </si>
  <si>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-31 446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- 56 627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- 8 278 человеко-услуг.</t>
    </r>
    <r>
      <rPr>
        <sz val="16"/>
        <rFont val="Times New Roman"/>
        <family val="2"/>
        <charset val="204"/>
      </rPr>
      <t xml:space="preserve">
</t>
    </r>
    <r>
      <rPr>
        <sz val="16"/>
        <rFont val="Times New Roman"/>
        <family val="1"/>
        <charset val="204"/>
      </rPr>
      <t>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2022 год -14 075 чел.  В период весенних каникул организовано 23 лагеря с дневным пребыванием детей на базе 19-и образовательных учреждений для 3 040 детей.</t>
    </r>
    <r>
      <rPr>
        <sz val="16"/>
        <rFont val="Times New Roman"/>
        <family val="2"/>
        <charset val="204"/>
      </rPr>
      <t xml:space="preserve">
</t>
    </r>
    <r>
      <rPr>
        <sz val="16"/>
        <rFont val="Times New Roman"/>
        <family val="1"/>
        <charset val="204"/>
      </rPr>
      <t>Планируемое количество путевок для детей в возрасте от 6 до 17 лет (включительно) имеющих место жительства на территории города Сургута на 2022 год - 1 859 штук. 
В соответствии с заключенным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в апреле 2022 года планируется начало функционирования объекта образования «Средняя общеобразовательная школа № 9 в микрорайоне 39 г. Сургута. Блок 2».</t>
    </r>
    <r>
      <rPr>
        <sz val="16"/>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2022 года. Планируемый показатель "Численность детей, посетивших лагерь дневного пребывания" - 680 чел.     </t>
    </r>
    <r>
      <rPr>
        <sz val="16"/>
        <rFont val="Times New Roman"/>
        <family val="2"/>
        <charset val="204"/>
      </rPr>
      <t xml:space="preserve">                     
</t>
    </r>
    <r>
      <rPr>
        <u/>
        <sz val="16"/>
        <rFont val="Times New Roman"/>
        <family val="2"/>
        <charset val="204"/>
      </rPr>
      <t xml:space="preserve">ДАиГ: </t>
    </r>
    <r>
      <rPr>
        <sz val="16"/>
        <rFont val="Times New Roman"/>
        <family val="2"/>
        <charset val="204"/>
      </rPr>
      <t xml:space="preserve">В рамках подпрограммы "Ресурсное обеспечение системы образования, науки и молодежной политики" предусмотрено строительство следующих школ в соответствии с концессионными соглашениями:
1. "Средняя общеобразовательная школа в микрорайоне 38". 01.09.2021 заключено соглашение о прекращении действия концессионного соглашения по соглашению сторон с ООО «МОНОЛИТСТРОЙЦЕНТР.  Получено положительное заключение негосударственной экспертизы от 30.10.2020 № 86-2-1-3-054757-2020. Заключено концессионное соглашение  №01-12-35/2 от 18.02.2022 с ООО "Творческие технологии. Призма 7".
2.  "Средняя общеобразовательная школа в микрорайоне 5А". Заключено концессионное соглашение от 19.08.2020  с ООО «ТВОРЧЕСКИЕ ТЕХНОЛОГИИ. СУРГУТ». Срок исполнения - 18.08.2028. Подписано дополнительное соглашение № 2 от 13.12.2021 в связи с наличием сетей инженерно-технического обеспечения на земельном участке. В связи с получением отрицательного заключения государственной экспертизы, концессионером готовится обращение на продление этапа проектирования. 22.12.2021 концессионер заключил договор на повторную экспертизу сроком до 10.03.2022, ведется работа по устранению замечаний. Заключение госэкспертизы будет получено до 08.04.2022.
3. "Средняя общеобразовательная школа в микрорайоне 34 г. Сургута". Заключено концессионное соглашение от 26.12.2019 с  ООО «СтройИнвест». Срок исполнения - 31.12.2027.  Подписано дополнительное соглашение № 2 от 13.12.2021 в связи со сложностями в согласовании проектных решений в границах предоставленного земельного участка. 12.08.2021 ро результатам проведения государственной экспертизы проектной документации по объекту получено отрицательное заключение № 86-1-2-3-081335-2021.  В связи с нарушениями условий концессионного соглашения, 06.12.2021 Администрацией города подано исковое заявление к ООО «СтройИнвест» о расторжении концессионного соглашения в Арбитражный суд Ханты-Мансийского автономного округа – Югры. 
4. "Средняя общеобразовательная школа в микрорайоне 30А г. Сургута". Заключено концессионное соглашение от 26.12.2019  с ООО «ДомТехноСтиль». Срок исполнения - 31.12.2027. Подписано дополнительное соглашение № 2 от 08.12.2020 в связи со сложностями в согласовании проектных решений в границах предоставленного земельного участка. У Концессионера числится задолженность по договору аренды земельного участка, заключенному на основании концессионного соглашения (по состоянию на 27.01.2022 задолженность составляет 1 146 590,67 руб. и 57 987,39 руб. по пеням). 06.12.2021 Администрацией города подано исковое заявление к ООО «ДомТехноСтиль» о расторжении концессионного соглашения в Арбитражный суд Ханты-Мансийского автономного округа – Югры. 
5. "Средняя общеобразовательная школа №9 в мкр.39". 31.03.2022 получено разрешение на ввод объекта в эксплуатацию.
 </t>
    </r>
  </si>
  <si>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первую половину марта и премии по итогам работы за 2021 год,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заключаемых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бумаги и услуги СМИ по печати. 
         3. В рамках реализации государственной программы заключено соглашение между Департаментом внутренней политики ХМАО-Югры  и Администрацией города от 14.01.2022 № ДВП-29-02 о предоставлении субсидии в 2022 году на создание условий для деятельности народных дружин. 
        Финансовые средства будут направлены на материальное стимулирование народных дружинников, приобретение форменной одежды, страхование народных дружинников.
          </t>
    </r>
  </si>
  <si>
    <r>
      <t xml:space="preserve">Государственная программа "Экологическая безопасность"
</t>
    </r>
    <r>
      <rPr>
        <sz val="16"/>
        <rFont val="Times New Roman"/>
        <family val="2"/>
        <charset val="204"/>
      </rPr>
      <t>(1. 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
2. Субсидии на создание берегоукрепительных сооружений за счет бюджетных кредитов на реализацию инфраструктурных проектов (Научно-технологический центр в городе Сургуте)).</t>
    </r>
  </si>
  <si>
    <r>
      <rPr>
        <sz val="16"/>
        <rFont val="Times New Roman"/>
        <family val="1"/>
        <charset val="204"/>
      </rPr>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t>
    </r>
    <r>
      <rPr>
        <sz val="16"/>
        <color rgb="FFFF0000"/>
        <rFont val="Times New Roman"/>
        <family val="2"/>
        <charset val="204"/>
      </rPr>
      <t xml:space="preserve">                                                                                                                                                                                                                                                                                                                                                                                                                                                         </t>
    </r>
    <r>
      <rPr>
        <sz val="16"/>
        <rFont val="Times New Roman"/>
        <family val="1"/>
        <charset val="204"/>
      </rPr>
      <t xml:space="preserve">1.1. О предоставлении субсидии местному бюджету из бюджета ХМАО-Югры от 17.01.2022 № 05-СШ/2022.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Освоение средств планируется до конца 2022 года.                                                                                                                                                       </t>
    </r>
    <r>
      <rPr>
        <sz val="16"/>
        <color rgb="FFFF0000"/>
        <rFont val="Times New Roman"/>
        <family val="2"/>
        <charset val="204"/>
      </rPr>
      <t xml:space="preserve">                                                                                                                     </t>
    </r>
    <r>
      <rPr>
        <sz val="16"/>
        <rFont val="Times New Roman"/>
        <family val="1"/>
        <charset val="204"/>
      </rPr>
      <t xml:space="preserve">1.2. О предоставлении субсидии местному бюджету из бюджета ХМАО-Югры от 01.02.2022 № 05-ШД/2022. Бюджетные ассигнования запланированы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Денежные средства планируется освоить в 2-4 кварталах 2022 года.                   </t>
    </r>
    <r>
      <rPr>
        <sz val="16"/>
        <color rgb="FFFF0000"/>
        <rFont val="Times New Roman"/>
        <family val="2"/>
        <charset val="204"/>
      </rPr>
      <t xml:space="preserve">
</t>
    </r>
    <r>
      <rPr>
        <sz val="16"/>
        <rFont val="Times New Roman"/>
        <family val="1"/>
        <charset val="204"/>
      </rPr>
      <t xml:space="preserve">2. В рамках реализации регионального проекта "Спорт-норма жизни" государственной программы заключено дополнительное соглашение от 25.01.2022 № 71876000-1-2019-013/4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Денежные средства планируется освоить в 3-4 кварталах 2022 года.        </t>
    </r>
    <r>
      <rPr>
        <sz val="16"/>
        <color rgb="FFFF0000"/>
        <rFont val="Times New Roman"/>
        <family val="2"/>
        <charset val="204"/>
      </rPr>
      <t xml:space="preserve">                                                                                                                                                                                                                                             </t>
    </r>
    <r>
      <rPr>
        <sz val="16"/>
        <rFont val="Times New Roman"/>
        <family val="1"/>
        <charset val="204"/>
      </rPr>
      <t xml:space="preserve">3. В соответствии с перечнем реализуемых объектов на 2022 год и плановый период 2023 и 2024 годов, включая приобретение объектов недвижимого имущества, объектов, создаваемых в соответствии с соглашениями о государственно-частном партнерстве, муниципально-частном партнерстве и концессионными соглашениями, утвержденным постановлением Правительства Ханты-Мансийского автономного округа - Югры от 31 октября 2021 г. N 471-п "О государственной программе Ханты-Мансийского автономного округа - Югры "Развитие физической культуры и спорта" в 2022 году предусмотрены финансовые средства на строительство следующих быстровозводимых спортивных сооружений: 
 - Спортивный комплекс с искусственным льдом (хоз.зона);
 - Спортивный комплекс с универсальным игровым залом 90 чел/час (мкр. 30А);
 - Спортивный комплекс с универсальным игровым залом 115 чел/час;
 - Дворец боевых искусств.     
</t>
    </r>
    <r>
      <rPr>
        <sz val="16"/>
        <color rgb="FFFF0000"/>
        <rFont val="Times New Roman"/>
        <family val="2"/>
        <charset val="204"/>
      </rPr>
      <t xml:space="preserve">
</t>
    </r>
  </si>
  <si>
    <t>*В информации указаны государственные программы Ханты-Мансийского автономного округа - Югры реализуемые на территории города Сургута на 31.03.2022</t>
  </si>
  <si>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объекта "Водовод от 8 пром/узла до ВК-25 ул. 50 лет ВЛКСМ. Участок от ВК (Нефтеюганского шоссе) до ВК (ул.Маяковского, д.42)" протяженностью 0,258 км.
Расходы запланированы на 3 квартал 2022. На 01.04.2022 заключено соглашение о предоставлении субсидии местному бюджету из бюджета ХМАО-Югры  № 05-ОЗП-2022 от 25.01.2022, получено положительное заключение государственной экспертизы достоверности определения сметной стоимости от 04.02.2022 № 86-1-1-2-005991-2022, осуществляется подготовка конкурсной документации.
2. "Создание условий для обеспечения качественными коммунальными услугами" запланировано выполнить реконструкцию объекта "Очистные сооружения канализационных сточных вод (КОС) г. Сургут производительностью 150 000 м3/сут". Расходы запланированы на 3,4 кварталы 2022. На 01.04.2022 со стороны муниципального образования подписано соглашение о предоставлении субсидии местному бюджету из бюджета ХМАО-Югры № 05-АИП-2022, сметная документация проектной организацией подготовлена в полном объеме и направлена в Управление государственной экспертизы для проверки достоверности сметной стоимости.
3. "Обеспечение равных прав потребителей на получение энергетических ресурсов" запланировано:
1)  Возмещение недополученных доходов организациям, осуществляющим реализацию населению сжиженного газа по социально ориентированным розничным ценам
ДГХ: предоставление субсидии осуществляется органом местного самоуправления путем отбора юридических лиц. Принято решение о заключении соглашения с АО "Сжиженный газ Север", соглашение заключено 18.03.2022 № 5 на сумму 6 907,5 тыс.руб., плановое количество реализации сжиженного газа населению - 8 524 кг.
УБУиО: расходы на выплату заработной платы и оплату начислений на выплаты по оплате труда  для осуществления переданного государственного полномочия. Расходы запланированы на 4 квартал 2022 года.
4. "Повышение энергоэффективности в отраслях экономики":
МКУ "ДЭАЗиИС" запланировано:
-  ремонт системы теплоснабжения  в МБДОУ детский сад № 22 "Сказка", срок заключения контракта - май,  ожидаемое исполнение - 3 квартал  2022 года;
-  выполнение работ по замене светильников в МБОУ НШ № 46, срок заключения контракта - июль,  ожидаемое исполнение - 3 квартал  2022 года. На 01.04.2022 проведены закупки и заключены 2 муниципальных контракта на оказание услуг по составлению и проведению проверки (негосударственной экспертизы) достоверности определения сметной стоимости работ на сумму 16,75 тыс.руб., с ООО "ИЦ "Сургутстройцена" и с ООО "Югра-Сервис" работы выполнены и оплачены в полном объеме;
-  выполнение работ по установке приборов учета расхода тепловой энергии в  4-х муниципальных  учреждениях, срок заключения контракта - июль,  ожидаемое исполнение - 3 квартал  2022 года. На 01.04.2022 по заключенному муниципальному контракту с ООО "СибСтройЭксперт" выполнены и оплачены в сумме 18,5 тыс.руб. работы на оказание услуг по проведению проверки (негосударственной экспертизы) достоверности определения сметной стоимости работ. Заключен муниципальный контракт с ООО "ЮГРА-Сервис" на разработку ПИР по установке приборов учета тепловой энергии в 4 муниципальных учреждениях на сумму 200, 00 тыс.руб., срок выполнения работ с момента подписания контракта по 10.04.2022.
МКУ "КГХ" запланировано:
 - выполнение работ по поверке индивидуальных приборов учета коммунальных ресурсов ИПУ ХВС ( 95 шт.) в жилых помещениях муниципальной собственности в наёмном доме социального использования по адресу: ул. Ивана Захарова, д. 12 на сумму 63, 65 тыс. руб. На 01.04.2022 заключен договор с ИП Бобылев В.В. от 10.02.2022 № 17, срок выполнения работ – II квартал 2022 г. 
- выполнение работ по замене индивидуальных приборов учета коммунальных ресурсов ИПУ ХГВС (169 шт.) в муниципальных жилых помещениях  на сумму 290,8 тыс. руб. запланировано на II -  IV квартал 2022 года.
МКУ "ХЭУ": в 2022 году запланированы работы по замене оконных блоков в здании по ул. Энгельса, 8. Срок размещения закупки на поставку оконных блоков (10 шт.) планируется на июнь 2022 года,  срок заключения контракта - июль 2022 года.,  ожидаемое исполнение - сентябрь 2022 года.
Предприятиями города запланированы работы  по  реконструкции уличных водопроводных сетей протяженностью 1,71 км.,  по техперевооружению магистральных тепловых сетей протяженностью 133,3 пог.м. Проведение конкурса - 2,3 кварталы 2022 года, выполнение - 3,4 кварталы 2022 года.
ДАиГ: в рамках подпрограммы "Создание условий для обеспечения качественными коммунальными услугами" в 2022 году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Получено положительное заключение государственной экспертизы №86-1-1-2-011020-2022 от 28.02.2022. Ориентировочный срок размещения извещения на выполнение работ по строительству объекта - апрель 2022, ориентировочный срок заключения контракта- 16.05.2022.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Получено положительное заключение государственной экспертизы №86-1-1-2-010485-2022 от 25.02.2022. Ориентировочный срок размещения извещения на выполнение работ по строительству объекта - апрель 2022, ориентировочный срок заключения контракта - май 2022. 
3."Канализационная насосная станция с устройством трубопроводов до территории канализационно-очистных сооружений. Территория Пойма-2 г.Сургут" Проводится входной контроль документации АУ "ГЭ". Ориентировочная дата получения заключения государственной экспертизы 30.04.2022. Ориентировочный срок размещения извещения на выполнение работ по строительству объекта - июнь 2022, ориентировочный срок заключения контракта - июль 2022.
В рамках подпрограммы "Благоустройство общественных территорий" в 2022 году предусмотрено выполнение работ по благоустройству объектов: 1.Экопарк "За Саймой".  Заключен муниципальный контракт на выполнение работ по благоустройству объекта с ООО "Горизонт" № 1/2021 от 20.01.2021. Сумма по контракту 108 524,97 тыс.руб., из них лимит на 2021 год – 34 230,08 тыс.руб., на 2022 год – 74 294,89 тыс.руб. Срок выполнения работ по объекту  «Городская набережная» по 28 февраля 2022 года.  Строительная готовность – 35%. Заключен муниципальный контракт на выполнение работ по благоустройству объекта "Дорожно-тропиночная сеть 1 этап" с ООО " ПолимедСоюзСтрой " № 116/2021 от 21.12.2021. Сумма по контракту 17 001,53 тыс.руб. Срок выполнения работ: с 01.06.2022 по 15.09.2022.                                                                                                                  
2. "Реконструкция (реновация) рекреационных территорий общественных пространств в западном жилом районе города Сургута". Заключен муниципальный контракт на выполнение работ по благоустройству объекта с ООО «ПолимедСоюзСтрой» №21/2021 от 21.04.2021 года, общая сумма по контракту 34 228,90 тыс.руб., в том числе в 2021 году – 16 999,96 тыс.руб., 2022 год – 17 228,94 тыс.руб. Срок выполнения работ – 15.07.22 г. Работы выполнены и оплачены за счет средств местного бюджета.
Заключен муниципальный контракт на выполнение работ по благоустройству объекта с ООО "Строительные технологии" №3/2022 от 14.03.2022 года. Сумма по контракту 4 085,58 тыс.руб. Срок выполнения работ с 01.06.2022 по 31.08.2022.
3. "Сквер, прилегающий к территории МКУ "Дворец торжеств". Заключен муниципальный контракт на выполнение работ по благоустройству объекта с ООО "Строительные технологии" №4/2022 от 21.03.2022 года. Сумма по контракту 56 427,54 тыс.руб., в т.ч. лимит 2022 года - 15 505,67 тыс.руб. Срок выполнения работ с 15.06.2022 по 15.08.2022.  </t>
  </si>
  <si>
    <r>
      <rPr>
        <u/>
        <sz val="16"/>
        <rFont val="Times New Roman"/>
        <family val="1"/>
        <charset val="204"/>
      </rPr>
      <t>АГ(ДК):</t>
    </r>
    <r>
      <rPr>
        <sz val="16"/>
        <rFont val="Times New Roman"/>
        <family val="1"/>
        <charset val="204"/>
      </rPr>
      <t xml:space="preserve"> 1) В рамках реализации подпрограммы "Модернизация и развитие учреждений и организаций культуры" государственной программы заключено соглашение от 31.01.2022 №71876000-1-2022-009 о предоставлении субсидии из бюджета Ханты-Мансийского автономного округа - Югры местному бюджету. Бюджетные ассигнования запланированы на комплектование книжных фондов муниципальных общедоступных библиотек и государственных центральных библиотек субъектов Российской Федерации. Денежные средства планируется освоить в 3-4 кварталах 2022 года.                                                                                                                                                                                                                                                                                                                                                                                                                                                                                                                                                                                                                                                                                                                                                                                                                                                                                                                                                                  
2)  В рамках подпрограммы "Поддержка творческих инициатив, способствующих самореализации населения" государственной программы заключено соглашение от 31.01.2022 № 71876000-1-2022-008 о предоставлении субсидии из бюджета Ханты-Мансийского автономного округа - Югры местному бюджету. Бюджетные ассигнования запланированы на техническое оснащение детских и кукольных театров (МАУ "ТАиК "Петрушка"). Денежные средства планируется освоить в 3-4 кварталах 2022 года.         
</t>
    </r>
    <r>
      <rPr>
        <u/>
        <sz val="16"/>
        <rFont val="Times New Roman"/>
        <family val="1"/>
        <charset val="204"/>
      </rPr>
      <t xml:space="preserve">АГ: </t>
    </r>
    <r>
      <rPr>
        <sz val="16"/>
        <rFont val="Times New Roman"/>
        <family val="1"/>
        <charset val="204"/>
      </rPr>
      <t xml:space="preserve">В рамках переданных государственных полномочий осуществляются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Планируется приобретение архивных коробов во 2-3 кварталах.                                                                                                    
</t>
    </r>
    <r>
      <rPr>
        <u/>
        <sz val="16"/>
        <rFont val="Times New Roman"/>
        <family val="1"/>
        <charset val="204"/>
      </rPr>
      <t/>
    </r>
  </si>
  <si>
    <r>
      <rPr>
        <sz val="16"/>
        <rFont val="Times New Roman"/>
        <family val="1"/>
        <charset val="204"/>
      </rPr>
      <t xml:space="preserve">ДИЗО: В рамках реализации программы в 2022 году предусмотрено предоставление  субсидии на повышение эффективности использования и развитие ресурсного потенциала рыбохозяйственного комплекса и субсидии на поддержку животноводства и малых форм хозяйствования, на развитие материально-технической базы (за исключением личных подсобных хозяйств), в целях возмещения недополученных доходов и (или) финансового обеспечения (возмещения) затрат.  Расходы запланированы в течение 2022 года. </t>
    </r>
    <r>
      <rPr>
        <sz val="16"/>
        <color rgb="FFFF0000"/>
        <rFont val="Times New Roman"/>
        <family val="2"/>
        <charset val="204"/>
      </rPr>
      <t xml:space="preserve">
</t>
    </r>
    <r>
      <rPr>
        <sz val="16"/>
        <rFont val="Times New Roman"/>
        <family val="1"/>
        <charset val="204"/>
      </rPr>
      <t>ДГХ: В рамках реализации мероприятий программы заключен муниципальный контракт  на выполнение работ по осуществлению деятельности по обращению  с животными без владельцев на сумму  23 715,98 тыс.руб., из них в рамках государственной программы 1 203,66 тыс.руб. На 01.04.2022 за счет средств окружного бюджета оплачены работы по отлову и содержанию животных без владельцев на сумму 1 203,66 тыс.руб., отловлено 98 голов.</t>
    </r>
    <r>
      <rPr>
        <sz val="16"/>
        <color rgb="FFFF0000"/>
        <rFont val="Times New Roman"/>
        <family val="2"/>
        <charset val="204"/>
      </rPr>
      <t xml:space="preserve">
</t>
    </r>
    <r>
      <rPr>
        <sz val="16"/>
        <rFont val="Times New Roman"/>
        <family val="1"/>
        <charset val="204"/>
      </rPr>
      <t>УБУиО: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Расходы запланированы в течение 2022 года. На 01.04.2022 оплата произведена в размере 18,76 тыс.рублей.</t>
    </r>
    <r>
      <rPr>
        <sz val="16"/>
        <color rgb="FFFF0000"/>
        <rFont val="Times New Roman"/>
        <family val="2"/>
        <charset val="204"/>
      </rPr>
      <t xml:space="preserve">
</t>
    </r>
  </si>
  <si>
    <r>
      <rPr>
        <u/>
        <sz val="16"/>
        <rFont val="Times New Roman"/>
        <family val="1"/>
        <charset val="204"/>
      </rPr>
      <t>АГ:</t>
    </r>
    <r>
      <rPr>
        <sz val="16"/>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2022 году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sz val="16"/>
        <rFont val="Times New Roman"/>
        <family val="1"/>
        <charset val="204"/>
      </rPr>
      <t>ДО:
 Планируемое количество путевок детям-сиротам и детям, оставшимся без попечения родителей, в организации отдыха детей и их оздоровления на 2022 год составляет 200 шт.</t>
    </r>
    <r>
      <rPr>
        <sz val="16"/>
        <color rgb="FFFF0000"/>
        <rFont val="Times New Roman"/>
        <family val="2"/>
        <charset val="204"/>
      </rPr>
      <t xml:space="preserve">
</t>
    </r>
    <r>
      <rPr>
        <sz val="16"/>
        <rFont val="Times New Roman"/>
        <family val="1"/>
        <charset val="204"/>
      </rPr>
      <t>ДГХ: 
В рамках подпрограммы "Поддержка семьи, материнства и детства" в 2022 году запланирован ремонт в 4 квартирах общей площадью 192,2 кв.м., в том числе: 
- пр. Ленина, д. 53, кв. 44 (45,5 кв.м.);
- пр. Пролетарский, д. 2/1, кв. 30 (50,9 кв.м.);
- ул. Аэрофлотская, д. 18/2, кв. 11 (53 кв.м.);
- ул. Северная. Д. 71, кв. 20 (42,8 кв.м.).
Проведение конкурсных процедур - 2 квартал, выполнение СМР - 3 квартал 2022.
Расходы запланированы на 2,3,4 кварталы 2022.
По состоянию на 01.04.2022 заключен договор с ООО "Югорский экспертный центр" на оказание услуг по проведению проверки (негосударственной экспертизы) достоверности определения сметной стоимости "Ремонт жилого помещения, расположенного по адресу: проспект Ленина, дом 53, квартира 44 (для детей-сирот и детей, оставшихся без попечения родителей)"  на сумму 5,0 тыс.руб., срок оказания услуг - 29.03.2022. Услуги оказаны, оплата будет произведена в следующем месяце.</t>
    </r>
    <r>
      <rPr>
        <sz val="16"/>
        <color rgb="FFFF0000"/>
        <rFont val="Times New Roman"/>
        <family val="2"/>
        <charset val="204"/>
      </rPr>
      <t xml:space="preserve">
</t>
    </r>
    <r>
      <rPr>
        <sz val="16"/>
        <rFont val="Times New Roman"/>
        <family val="1"/>
        <charset val="204"/>
      </rPr>
      <t xml:space="preserve">
ДИиЗО: В 2022 году предусмотрены ассигнования на приобретение 80 жилых помещений для участников программы - детей-сирот и детей, оставшихся без попечения родителей, лиц из числа детей-сирот и детей, оставшихся без попечения родителей. В марте проведена 1 закупка, которая была признана несостоявшейся в связи с отсутствием заявок на участие.</t>
    </r>
  </si>
  <si>
    <r>
      <rPr>
        <sz val="16"/>
        <rFont val="Times New Roman"/>
        <family val="1"/>
        <charset val="204"/>
      </rPr>
      <t xml:space="preserve">АГ: В рамках переданных полномочий осуществляется деятельность в сфере трудовых отношений государственного управления охраной труда. По состоянию на 01.04.2022 произведена выплата заработной платы за первую половину марта 2022 года.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заключаемых договоров, муниципальных контрактов.  
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мероприятия государственной программы:
- оказание комплексной помощи и сопровождения при трудоустройстве инвалидов, детям-инвалидам в возрасте от 14 до 18 лет, обратившимся в органы службы занятости.
Для обеспечения реализации вышеуказанного мероприятия государственной программы КУ ХМАО-Югры «Сургутский центр занятости населения» проводит работу по поиску кандидата для трудоустройства в образовательное учреждение, подведомственное департаменту образования. </t>
    </r>
    <r>
      <rPr>
        <sz val="16"/>
        <color rgb="FFFF0000"/>
        <rFont val="Times New Roman"/>
        <family val="2"/>
        <charset val="204"/>
      </rPr>
      <t xml:space="preserve">
</t>
    </r>
    <r>
      <rPr>
        <sz val="16"/>
        <rFont val="Times New Roman"/>
        <family val="1"/>
        <charset val="204"/>
      </rPr>
      <t xml:space="preserve">АГ (ДК): В соответствии с письмом КУ ХМАО-Югры "Сургутский центр занятости населения" 1 учреждение управления физической культуры и спорта (МБУ СП СШОР "Югория" им. А.А. Пилояна) и 1 учреждение отдела молодежной политики (МАУ ПРСМ "Наше время"), курируемое Администрацией города, участвуют в реализации мероприятий:           </t>
    </r>
    <r>
      <rPr>
        <sz val="16"/>
        <color rgb="FFFF0000"/>
        <rFont val="Times New Roman"/>
        <family val="2"/>
        <charset val="204"/>
      </rPr>
      <t xml:space="preserve">                                                                                                                                                                                                                                                                                                                                                                                                       </t>
    </r>
    <r>
      <rPr>
        <sz val="16"/>
        <rFont val="Times New Roman"/>
        <family val="1"/>
        <charset val="204"/>
      </rPr>
      <t xml:space="preserve">- оказание комплексной помощи и сопровождения при трудоустройстве инвалидов, детям-инвалидам в возрасте от 14 до 18 лет, обратившимся в органы службы занятости;       </t>
    </r>
    <r>
      <rPr>
        <sz val="16"/>
        <color rgb="FFFF0000"/>
        <rFont val="Times New Roman"/>
        <family val="2"/>
        <charset val="204"/>
      </rPr>
      <t xml:space="preserve">                                                                                                                                                                                                </t>
    </r>
    <r>
      <rPr>
        <sz val="16"/>
        <rFont val="Times New Roman"/>
        <family val="1"/>
        <charset val="204"/>
      </rPr>
      <t xml:space="preserve">-  содействие занятости молодежи;    </t>
    </r>
    <r>
      <rPr>
        <sz val="16"/>
        <color rgb="FFFF0000"/>
        <rFont val="Times New Roman"/>
        <family val="2"/>
        <charset val="204"/>
      </rPr>
      <t xml:space="preserve">                                                                                                                                                                                                                                                                                                                                                                                                                                                                                                                                                                                                                                                                                                                  </t>
    </r>
    <r>
      <rPr>
        <sz val="16"/>
        <rFont val="Times New Roman"/>
        <family val="1"/>
        <charset val="204"/>
      </rPr>
      <t xml:space="preserve">- содействие улучшению положения на рынке труда не занятых трудовой деятельностью и безработных граждан.                                                                                                                                                                                                                                                                                                                  </t>
    </r>
    <r>
      <rPr>
        <sz val="16"/>
        <color rgb="FFFF0000"/>
        <rFont val="Times New Roman"/>
        <family val="2"/>
        <charset val="204"/>
      </rPr>
      <t xml:space="preserve"> </t>
    </r>
    <r>
      <rPr>
        <sz val="16"/>
        <rFont val="Times New Roman"/>
        <family val="1"/>
        <charset val="204"/>
      </rPr>
      <t xml:space="preserve">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sz val="16"/>
        <color rgb="FFFF0000"/>
        <rFont val="Times New Roman"/>
        <family val="2"/>
        <charset val="204"/>
      </rPr>
      <t xml:space="preserve">
</t>
    </r>
  </si>
  <si>
    <t>ДИиЗО: В рамках программы "Адресная подпрограмма по переселению граждан из аварийного жилищного фонда на 2019-2025 годы" на 2022 год запланированы:
- выплата выкупной цены за 116 изымаемых жилых помещений собственникам жилых помещений;
- приобретение 210 благоустроенных жилых помещений для переселения граждан проживающих в непригодном жилищном фонде.
По состоянию на 01.04.2022 подписано 4 постановления Администрации города на выплату возмещения за изымаемые жилые помещения  на сумму 13 906,6 тыс. руб.,  из них выплата перечислена 4 семьям на сумму 10 791,6 тыс. руб.
ДГХ:
Выплачена выкупная цена за изымаемое жилое помещение (пос.Кедровый-2, д.3, кв.1) Мунаварову Н.О.  в сумме 2 580,00 тыс.руб. по исполнительному листу от 10.01.2022 ФС № 040865186.</t>
  </si>
  <si>
    <t xml:space="preserve">ДИиЗО:  На 01.04.2022 участниками мероприятия числится 15 молодых семей.  
В рамках соглашения о предоставлении в 2022 году субсидии из бюджета субъекта Российской Федерации местному бюджету, заключенного 03.02.2022 между Департаментом строительства ХМАО - Югры и Администрацией города, социальную выплату на приобретение (строительство) жилья планируется предоставить 6 молодым семьям. По состоянию на 01.04.2022 участникам мероприятия выданы Свидетельства о праве на получение социальной выплаты. По 3 молодым семьям согласно Порядку реализации мероприятия в Администрацию города поступили заявки из банка на перечисление социальной выплаты. Соответствующая информация о необходимости финансирования по фактическую потребность направлена в Депстрой. </t>
  </si>
  <si>
    <r>
      <rPr>
        <u/>
        <sz val="16"/>
        <rFont val="Times New Roman"/>
        <family val="1"/>
        <charset val="204"/>
      </rPr>
      <t>ДГХ:</t>
    </r>
    <r>
      <rPr>
        <sz val="16"/>
        <rFont val="Times New Roman"/>
        <family val="1"/>
        <charset val="204"/>
      </rPr>
      <t xml:space="preserve">
1. В рамках реализации национального проекта "Безопасные и качественные автомобильные дороги" подпрограммы "Дорожное хозяйство" запланирован ремонт автомобильных дорог по 4 объектам, в том числе:
- улица Быстринская – 0,746 км.
- Автомобильная дорога по Югорскому тракту (от ул. Энергетиков до ул. Мелик-Карамова) - 2,405км;
- улица Крылова (от ул. Грибоедова до ул. Толстого) – 0,909 км;
- улица Привокзальная – 1,732 км, из них в 2022 году - 0,6 км;
Общая протяженность ремонта в рамках национального проекта «Безопасные качественные дороги» в 2022 году составит 4,66 км.
Контрактацию объектов дорожных работ 2022 года планируется завершить до 15.05.2022.</t>
    </r>
    <r>
      <rPr>
        <sz val="16"/>
        <color rgb="FFFF0000"/>
        <rFont val="Times New Roman"/>
        <family val="2"/>
        <charset val="204"/>
      </rPr>
      <t xml:space="preserve">
</t>
    </r>
    <r>
      <rPr>
        <sz val="16"/>
        <rFont val="Times New Roman"/>
        <family val="1"/>
        <charset val="204"/>
      </rPr>
      <t>По итогам ремонтной кампании 2022 года планируется достичь значение показателя «Доля дорожной сети городской агломерации, соответствующая нормативным требованиям, %» - 83,22%. Расходы запланированы в течение года.</t>
    </r>
    <r>
      <rPr>
        <sz val="16"/>
        <color rgb="FFFF0000"/>
        <rFont val="Times New Roman"/>
        <family val="2"/>
        <charset val="204"/>
      </rPr>
      <t xml:space="preserve">
</t>
    </r>
    <r>
      <rPr>
        <sz val="16"/>
        <rFont val="Times New Roman"/>
        <family val="1"/>
        <charset val="204"/>
      </rPr>
      <t xml:space="preserve">ДАиГ:  в 2022 году предусмотрено строительство объектов: 
- "Магистральная дорога на участках: ул. 16 «ЮР» от ул. 3 «ЮР» до примыкания к ул. Никольская; ул. 3 «ЮР» от ул. 16 «ЮР» до ул. 18 «ЮР»; ул. 18 «ЮР» от 3 «ЮР» до примыкания к ул. Энгельса в г. Сургуте". Ориентировочная дата получения заключения государственной экспертизы 30.04.2022. Ориентировочный срок размещения извещения на выполнение работ по строительству объекта -  июль 2022, ориентировочный срок заключения контракта - сентябрь 2022.
- "Автомобильная дорога от Югорского тракта до ХСТО «Волна» и ПЛГК «Нептун» в пойменной части протоки Кривуля, г. Сургуте." Проектно-сметная документация разработана, получено положительное заключение повторной государственной экспертизы № 86-1-1-3-053692 от 21.09.2021. Извещение на выполнение работ по строительству объекта размещено 15.03.2022, подведение итогов- 05.04.2022. Ориентировочный срок заключения контракта - апрель 2022. 
2. В рамках подпрограммы "Безопасность дорожного движения" 
ДГХ: в 2022 году планируется модернизация 10 светофорных объектов и внедрение модулей систем управления интеллектуальных транспортных систем.
В планах внедрение следующих модулей:
1. Управления и мониторинга дорожной техники (диспетчеризация);
2. Управления движением общественного транспорта (диспетчеризация):
- Управление маршрутами общественного транспорта;
- Подсистема управления умными остановками.
В данном модуле планируется создание диспетчерского центра управления и контроля движением общественного транспорта всех перевозчиков. Также рассматривается возможность внедрения Модуля централизованного информирования участников движения (дорожно-информационного табло) и (знаков переменной информации).
По данным модулям получены коммерческие предложения, готовятся проектные документы для осуществления закупочных процедур. 
Расходы запланированы на 4 квартал 2022.
</t>
    </r>
    <r>
      <rPr>
        <u/>
        <sz val="16"/>
        <rFont val="Times New Roman"/>
        <family val="1"/>
        <charset val="204"/>
      </rPr>
      <t xml:space="preserve">АГ:  </t>
    </r>
    <r>
      <rPr>
        <sz val="16"/>
        <rFont val="Times New Roman"/>
        <family val="1"/>
        <charset val="204"/>
      </rPr>
      <t xml:space="preserve">  В рамках реализации мероприятий программы в 2022 году планируется строительство систем видеонаблюдения и фотовидеофиксации на 3 объектах АПК "Безопасный город":
- Тюменский тракт, 9 км + 900 м - 10 км + 500 м (в районе поворота на пос. Белый Яр);
- ул. Ленина, в районе домов 54 и 56;
- ул. Игоря Киртбая, в районе дома № 9.
         На 01.04.2022 заключен контракт на работы по проектированию объектов системы фотовидеофиксации АПК «Безопасный город», срок исполнения работ по контракту 30.04.2022.</t>
    </r>
  </si>
  <si>
    <r>
      <t>ДИиЗО: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на 01.01.2020 числится 297 человек.
       Согласно выписке из списка граждан-получателей субсидии в 2022 году, утвержденного приказом Департамента строительства Ханты-Мансийского автономного округа - Югры от 19.01.2022 № 15, в список получателей субсидии включено 13 человек. В 2022 году планируется предоставить субсидии всем льготополучателям, включенным в список, подтвердившим право на обеспечение жил</t>
    </r>
    <r>
      <rPr>
        <sz val="16"/>
        <rFont val="Times New Roman"/>
        <family val="1"/>
        <charset val="204"/>
      </rPr>
      <t>ьем за счет средств федерального бюджета.  
На 01.04.2022 по результатам рассмотрения представленных документов и сведений, полученных в порядке межведомственного взаимодействия: 
- 3 льготополучателям выданы гарантийные письма на общую сумму 4 025,4 тыс. рублей (граждане находятся в стадии приобретения жилых помещений);</t>
    </r>
    <r>
      <rPr>
        <sz val="16"/>
        <rFont val="Times New Roman"/>
        <family val="2"/>
        <charset val="204"/>
      </rPr>
      <t xml:space="preserve">
- 1 льготополучателю отказано в выдаче гарантийного письма по причине отсутствия нуждаемости в улучшении жилищных условий. 
По состоянию на 01.01.2022 на учете в качестве нуждающейся в предоставлении жилого помещения по договору социального найма за счет средств федерального  бюджета состоит 1 вдова инвалида войны. Формой обеспечения заявителем выбрана единовременная денежная выплата. </t>
    </r>
    <r>
      <rPr>
        <sz val="16"/>
        <rFont val="Times New Roman"/>
        <family val="1"/>
        <charset val="204"/>
      </rPr>
      <t xml:space="preserve">28.03.2022 вдове инвалида войны выдано Гарантийное письмо о праве на получение единовременной денежной выплаты на общую сумму 3 503,6 тыс. рублей.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</si>
</sst>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р_._-;\-* #,##0.00_р_._-;_-* &quot;-&quot;??_р_._-;_-@_-"/>
    <numFmt numFmtId="165" formatCode="#,##0.0"/>
    <numFmt numFmtId="166" formatCode="&quot;$&quot;#,##0_);\(&quot;$&quot;#,##0\)"/>
    <numFmt numFmtId="167" formatCode="&quot;р.&quot;#,##0_);\(&quot;р.&quot;#,##0\)"/>
    <numFmt numFmtId="168" formatCode="0.0000%"/>
  </numFmts>
  <fonts count="41"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b/>
      <sz val="20"/>
      <color rgb="FFFF0000"/>
      <name val="Times New Roman"/>
      <family val="2"/>
      <charset val="204"/>
    </font>
    <font>
      <sz val="20"/>
      <color rgb="FFFF0000"/>
      <name val="Times New Roman"/>
      <family val="2"/>
      <charset val="204"/>
    </font>
    <font>
      <i/>
      <sz val="20"/>
      <color rgb="FFFF0000"/>
      <name val="Times New Roman"/>
      <family val="2"/>
      <charset val="204"/>
    </font>
    <font>
      <i/>
      <sz val="18"/>
      <color rgb="FFFF0000"/>
      <name val="Times New Roman"/>
      <family val="2"/>
      <charset val="204"/>
    </font>
    <font>
      <sz val="18"/>
      <color rgb="FFFF0000"/>
      <name val="Times New Roman"/>
      <family val="2"/>
      <charset val="204"/>
    </font>
    <font>
      <b/>
      <sz val="18"/>
      <color rgb="FFFF0000"/>
      <name val="Times New Roman"/>
      <family val="2"/>
      <charset val="204"/>
    </font>
    <font>
      <sz val="16"/>
      <color rgb="FFFF0000"/>
      <name val="Times New Roman"/>
      <family val="1"/>
      <charset val="204"/>
    </font>
    <font>
      <b/>
      <sz val="16"/>
      <color rgb="FFFF0000"/>
      <name val="Times New Roman"/>
      <family val="2"/>
      <charset val="204"/>
    </font>
    <font>
      <sz val="16"/>
      <color rgb="FFFF0000"/>
      <name val="Times New Roman"/>
      <family val="2"/>
      <charset val="204"/>
    </font>
    <font>
      <u/>
      <sz val="16"/>
      <name val="Times New Roman"/>
      <family val="1"/>
      <charset val="204"/>
    </font>
    <font>
      <b/>
      <i/>
      <sz val="20"/>
      <color rgb="FFFF0000"/>
      <name val="Times New Roman"/>
      <family val="2"/>
      <charset val="204"/>
    </font>
    <font>
      <b/>
      <i/>
      <sz val="16"/>
      <color rgb="FFFF0000"/>
      <name val="Times New Roman"/>
      <family val="2"/>
      <charset val="204"/>
    </font>
    <font>
      <sz val="20"/>
      <name val="Times New Roman"/>
      <family val="2"/>
      <charset val="204"/>
    </font>
    <font>
      <sz val="24"/>
      <name val="Times New Roman"/>
      <family val="2"/>
      <charset val="204"/>
    </font>
    <font>
      <sz val="18"/>
      <name val="Times New Roman"/>
      <family val="2"/>
      <charset val="204"/>
    </font>
    <font>
      <u/>
      <sz val="18"/>
      <name val="Times New Roman"/>
      <family val="2"/>
      <charset val="204"/>
    </font>
    <font>
      <sz val="12"/>
      <color rgb="FFFF0000"/>
      <name val="Times New Roman"/>
      <family val="2"/>
      <charset val="204"/>
    </font>
    <font>
      <b/>
      <sz val="20"/>
      <name val="Times New Roman"/>
      <family val="2"/>
      <charset val="204"/>
    </font>
    <font>
      <b/>
      <sz val="16"/>
      <name val="Times New Roman"/>
      <family val="2"/>
      <charset val="204"/>
    </font>
    <font>
      <sz val="16"/>
      <name val="Times New Roman"/>
      <family val="2"/>
      <charset val="204"/>
    </font>
    <font>
      <i/>
      <sz val="18"/>
      <name val="Times New Roman"/>
      <family val="2"/>
      <charset val="204"/>
    </font>
    <font>
      <i/>
      <sz val="16"/>
      <name val="Times New Roman"/>
      <family val="2"/>
      <charset val="204"/>
    </font>
    <font>
      <b/>
      <i/>
      <sz val="20"/>
      <name val="Times New Roman"/>
      <family val="2"/>
      <charset val="204"/>
    </font>
    <font>
      <b/>
      <i/>
      <sz val="16"/>
      <name val="Times New Roman"/>
      <family val="2"/>
      <charset val="204"/>
    </font>
    <font>
      <i/>
      <sz val="20"/>
      <name val="Times New Roman"/>
      <family val="2"/>
      <charset val="204"/>
    </font>
    <font>
      <sz val="16"/>
      <name val="Times New Roman"/>
      <family val="1"/>
      <charset val="204"/>
    </font>
    <font>
      <b/>
      <i/>
      <sz val="18"/>
      <name val="Times New Roman"/>
      <family val="2"/>
      <charset val="204"/>
    </font>
    <font>
      <b/>
      <sz val="16"/>
      <name val="Times New Roman"/>
      <family val="1"/>
      <charset val="204"/>
    </font>
    <font>
      <u/>
      <sz val="16"/>
      <name val="Times New Roman"/>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164" fontId="8"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92">
    <xf numFmtId="0" fontId="0" fillId="0" borderId="0" xfId="0"/>
    <xf numFmtId="0" fontId="12" fillId="0" borderId="0" xfId="0" applyFont="1" applyFill="1" applyAlignment="1">
      <alignment horizontal="left" vertical="top" wrapText="1"/>
    </xf>
    <xf numFmtId="0" fontId="13" fillId="0" borderId="0" xfId="0" applyFont="1" applyFill="1" applyAlignment="1">
      <alignment horizontal="left" vertical="top" wrapText="1"/>
    </xf>
    <xf numFmtId="0" fontId="16" fillId="0" borderId="0" xfId="0" applyFont="1" applyFill="1" applyAlignment="1">
      <alignment horizontal="left" vertical="top" wrapText="1"/>
    </xf>
    <xf numFmtId="0" fontId="13" fillId="0" borderId="0" xfId="0" applyFont="1" applyFill="1" applyAlignment="1">
      <alignment vertical="top" wrapText="1"/>
    </xf>
    <xf numFmtId="0" fontId="14" fillId="0" borderId="0" xfId="0" applyFont="1" applyFill="1" applyAlignment="1">
      <alignment horizontal="left" vertical="top" wrapText="1"/>
    </xf>
    <xf numFmtId="0" fontId="15" fillId="0" borderId="0" xfId="0" applyFont="1" applyFill="1" applyAlignment="1">
      <alignment horizontal="left" vertical="top" wrapText="1"/>
    </xf>
    <xf numFmtId="0" fontId="13" fillId="0" borderId="0" xfId="0" applyFont="1" applyFill="1" applyAlignment="1">
      <alignment horizontal="center" vertical="top" wrapText="1"/>
    </xf>
    <xf numFmtId="0" fontId="13" fillId="0" borderId="0" xfId="0" applyFont="1" applyFill="1" applyAlignment="1">
      <alignment horizontal="justify" vertical="top" wrapText="1"/>
    </xf>
    <xf numFmtId="4" fontId="13" fillId="0" borderId="0" xfId="0" applyNumberFormat="1" applyFont="1" applyFill="1" applyAlignment="1">
      <alignment vertical="top" wrapText="1"/>
    </xf>
    <xf numFmtId="2" fontId="13" fillId="0" borderId="0" xfId="0" applyNumberFormat="1" applyFont="1" applyFill="1" applyAlignment="1">
      <alignment vertical="top" wrapText="1"/>
    </xf>
    <xf numFmtId="9" fontId="13" fillId="0" borderId="0" xfId="0" applyNumberFormat="1" applyFont="1" applyFill="1" applyAlignment="1">
      <alignment vertical="top" wrapText="1"/>
    </xf>
    <xf numFmtId="4" fontId="13" fillId="0" borderId="1" xfId="0" applyNumberFormat="1" applyFont="1" applyFill="1" applyBorder="1" applyAlignment="1" applyProtection="1">
      <alignment horizontal="center" vertical="top" wrapText="1"/>
      <protection locked="0"/>
    </xf>
    <xf numFmtId="10" fontId="13" fillId="0" borderId="1" xfId="0" applyNumberFormat="1" applyFont="1" applyFill="1" applyBorder="1" applyAlignment="1" applyProtection="1">
      <alignment horizontal="center" vertical="top" wrapText="1"/>
      <protection locked="0"/>
    </xf>
    <xf numFmtId="4" fontId="14" fillId="0" borderId="1" xfId="0" applyNumberFormat="1" applyFont="1" applyFill="1" applyBorder="1" applyAlignment="1" applyProtection="1">
      <alignment horizontal="center" vertical="top" wrapText="1"/>
      <protection locked="0"/>
    </xf>
    <xf numFmtId="4" fontId="13" fillId="0" borderId="1" xfId="0" applyNumberFormat="1" applyFont="1" applyFill="1" applyBorder="1" applyAlignment="1" applyProtection="1">
      <alignment horizontal="left" vertical="top" wrapText="1"/>
      <protection locked="0"/>
    </xf>
    <xf numFmtId="10" fontId="13" fillId="0" borderId="1" xfId="0" applyNumberFormat="1" applyFont="1" applyFill="1" applyBorder="1" applyAlignment="1" applyProtection="1">
      <alignment horizontal="left" vertical="top" wrapText="1"/>
      <protection locked="0"/>
    </xf>
    <xf numFmtId="0" fontId="17" fillId="0" borderId="0" xfId="0" applyFont="1" applyFill="1" applyAlignment="1">
      <alignment horizontal="left" vertical="top" wrapText="1"/>
    </xf>
    <xf numFmtId="4" fontId="14" fillId="0" borderId="1" xfId="0" applyNumberFormat="1" applyFont="1" applyFill="1" applyBorder="1" applyAlignment="1" applyProtection="1">
      <alignment horizontal="left" vertical="top" wrapText="1"/>
      <protection locked="0"/>
    </xf>
    <xf numFmtId="0" fontId="22" fillId="0" borderId="0" xfId="0" applyFont="1" applyFill="1" applyAlignment="1">
      <alignment horizontal="left" vertical="top" wrapText="1"/>
    </xf>
    <xf numFmtId="4" fontId="14" fillId="0" borderId="0" xfId="0" applyNumberFormat="1" applyFont="1" applyFill="1" applyAlignment="1">
      <alignment horizontal="left" vertical="top" wrapText="1"/>
    </xf>
    <xf numFmtId="4" fontId="12" fillId="0" borderId="1" xfId="0" applyNumberFormat="1" applyFont="1" applyFill="1" applyBorder="1" applyAlignment="1" applyProtection="1">
      <alignment horizontal="center" vertical="top" wrapText="1"/>
      <protection locked="0"/>
    </xf>
    <xf numFmtId="10" fontId="12" fillId="0" borderId="1" xfId="0" applyNumberFormat="1" applyFont="1" applyFill="1" applyBorder="1" applyAlignment="1" applyProtection="1">
      <alignment horizontal="center" vertical="top" wrapText="1"/>
      <protection locked="0"/>
    </xf>
    <xf numFmtId="9" fontId="13" fillId="0" borderId="1" xfId="0" applyNumberFormat="1" applyFont="1" applyFill="1" applyBorder="1" applyAlignment="1" applyProtection="1">
      <alignment horizontal="center" vertical="top" wrapText="1"/>
      <protection locked="0"/>
    </xf>
    <xf numFmtId="0" fontId="12" fillId="0" borderId="2" xfId="0" quotePrefix="1" applyFont="1" applyFill="1" applyBorder="1" applyAlignment="1" applyProtection="1">
      <alignment horizontal="justify" vertical="top" wrapText="1"/>
      <protection locked="0"/>
    </xf>
    <xf numFmtId="9" fontId="26" fillId="0" borderId="1" xfId="0" applyNumberFormat="1" applyFont="1" applyFill="1" applyBorder="1" applyAlignment="1" applyProtection="1">
      <alignment horizontal="center" vertical="top" wrapText="1"/>
      <protection locked="0"/>
    </xf>
    <xf numFmtId="4" fontId="24" fillId="0" borderId="0" xfId="0" applyNumberFormat="1" applyFont="1" applyFill="1" applyBorder="1" applyAlignment="1" applyProtection="1">
      <alignment horizontal="right" vertical="top" wrapText="1"/>
      <protection locked="0"/>
    </xf>
    <xf numFmtId="4" fontId="12" fillId="0" borderId="0" xfId="0" applyNumberFormat="1" applyFont="1" applyFill="1" applyAlignment="1">
      <alignment horizontal="left" vertical="top" wrapText="1"/>
    </xf>
    <xf numFmtId="0" fontId="12" fillId="0" borderId="2" xfId="0" applyFont="1" applyFill="1" applyBorder="1" applyAlignment="1" applyProtection="1">
      <alignment horizontal="justify" vertical="top" wrapText="1"/>
      <protection locked="0"/>
    </xf>
    <xf numFmtId="0" fontId="12" fillId="0" borderId="3" xfId="0" applyFont="1" applyFill="1" applyBorder="1" applyAlignment="1" applyProtection="1">
      <alignment horizontal="justify" vertical="top" wrapText="1"/>
      <protection locked="0"/>
    </xf>
    <xf numFmtId="10" fontId="14" fillId="0" borderId="1" xfId="0" applyNumberFormat="1" applyFont="1" applyFill="1" applyBorder="1" applyAlignment="1" applyProtection="1">
      <alignment horizontal="center" vertical="top" wrapText="1"/>
      <protection locked="0"/>
    </xf>
    <xf numFmtId="4" fontId="22" fillId="0" borderId="1" xfId="0" applyNumberFormat="1" applyFont="1" applyFill="1" applyBorder="1" applyAlignment="1" applyProtection="1">
      <alignment horizontal="center" vertical="top" wrapText="1"/>
      <protection locked="0"/>
    </xf>
    <xf numFmtId="2" fontId="26" fillId="0" borderId="1" xfId="0" applyNumberFormat="1" applyFont="1" applyFill="1" applyBorder="1" applyAlignment="1" applyProtection="1">
      <alignment horizontal="center" vertical="top" wrapText="1"/>
      <protection locked="0"/>
    </xf>
    <xf numFmtId="10" fontId="22" fillId="0" borderId="1" xfId="0" applyNumberFormat="1" applyFont="1" applyFill="1" applyBorder="1" applyAlignment="1" applyProtection="1">
      <alignment horizontal="center" vertical="top" wrapText="1"/>
      <protection locked="0"/>
    </xf>
    <xf numFmtId="0" fontId="12" fillId="0" borderId="2"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24" fillId="0" borderId="0" xfId="0" applyFont="1" applyFill="1" applyAlignment="1">
      <alignment vertical="top" wrapText="1"/>
    </xf>
    <xf numFmtId="0" fontId="24" fillId="0" borderId="0" xfId="0" applyFont="1" applyFill="1" applyAlignment="1">
      <alignment horizontal="left" vertical="top" wrapText="1"/>
    </xf>
    <xf numFmtId="4" fontId="26" fillId="0" borderId="1" xfId="0" applyNumberFormat="1" applyFont="1" applyFill="1" applyBorder="1" applyAlignment="1" applyProtection="1">
      <alignment horizontal="center" vertical="top" wrapText="1"/>
      <protection locked="0"/>
    </xf>
    <xf numFmtId="4" fontId="13" fillId="2" borderId="1" xfId="0" applyNumberFormat="1" applyFont="1" applyFill="1" applyBorder="1" applyAlignment="1" applyProtection="1">
      <alignment horizontal="center" vertical="top" wrapText="1"/>
      <protection locked="0"/>
    </xf>
    <xf numFmtId="4" fontId="13" fillId="0" borderId="5" xfId="0" applyNumberFormat="1" applyFont="1" applyFill="1" applyBorder="1" applyAlignment="1" applyProtection="1">
      <alignment horizontal="center" vertical="top" wrapText="1"/>
      <protection locked="0"/>
    </xf>
    <xf numFmtId="2" fontId="13" fillId="0" borderId="5" xfId="0" applyNumberFormat="1" applyFont="1" applyFill="1" applyBorder="1" applyAlignment="1" applyProtection="1">
      <alignment horizontal="center" vertical="top" wrapText="1"/>
      <protection locked="0"/>
    </xf>
    <xf numFmtId="9" fontId="13" fillId="0" borderId="5" xfId="0" applyNumberFormat="1" applyFont="1" applyFill="1" applyBorder="1" applyAlignment="1" applyProtection="1">
      <alignment horizontal="center" vertical="top" wrapText="1"/>
      <protection locked="0"/>
    </xf>
    <xf numFmtId="10" fontId="13" fillId="2" borderId="1" xfId="0" applyNumberFormat="1" applyFont="1" applyFill="1" applyBorder="1" applyAlignment="1" applyProtection="1">
      <alignment horizontal="center" vertical="top" wrapText="1"/>
      <protection locked="0"/>
    </xf>
    <xf numFmtId="0" fontId="12" fillId="0" borderId="1" xfId="0" applyNumberFormat="1" applyFont="1" applyFill="1" applyBorder="1" applyAlignment="1" applyProtection="1">
      <alignment horizontal="center" vertical="top" wrapText="1"/>
      <protection locked="0"/>
    </xf>
    <xf numFmtId="0" fontId="24" fillId="0" borderId="0" xfId="0" applyFont="1" applyFill="1" applyBorder="1" applyAlignment="1">
      <alignment horizontal="center" vertical="top" wrapText="1"/>
    </xf>
    <xf numFmtId="0" fontId="24" fillId="0" borderId="0" xfId="0" applyFont="1" applyFill="1" applyBorder="1" applyAlignment="1">
      <alignment horizontal="justify" vertical="top" wrapText="1"/>
    </xf>
    <xf numFmtId="4" fontId="24" fillId="0" borderId="0" xfId="0" applyNumberFormat="1" applyFont="1" applyFill="1" applyBorder="1" applyAlignment="1">
      <alignment vertical="top" wrapText="1"/>
    </xf>
    <xf numFmtId="2" fontId="24" fillId="0" borderId="0" xfId="0" applyNumberFormat="1" applyFont="1" applyFill="1" applyBorder="1" applyAlignment="1">
      <alignment vertical="top" wrapText="1"/>
    </xf>
    <xf numFmtId="9" fontId="24" fillId="0" borderId="0" xfId="0" applyNumberFormat="1" applyFont="1" applyFill="1" applyBorder="1" applyAlignment="1">
      <alignment vertical="top" wrapText="1"/>
    </xf>
    <xf numFmtId="0" fontId="25" fillId="0" borderId="0" xfId="0" applyFont="1" applyFill="1" applyAlignment="1">
      <alignment horizontal="justify" vertical="top" wrapText="1"/>
    </xf>
    <xf numFmtId="0" fontId="24" fillId="0" borderId="0" xfId="0" applyFont="1" applyFill="1" applyBorder="1" applyAlignment="1" applyProtection="1">
      <alignment horizontal="center" vertical="top" wrapText="1"/>
      <protection locked="0"/>
    </xf>
    <xf numFmtId="4" fontId="24" fillId="0" borderId="0" xfId="0" applyNumberFormat="1" applyFont="1" applyFill="1" applyBorder="1" applyAlignment="1" applyProtection="1">
      <alignment horizontal="justify" vertical="top" wrapText="1"/>
      <protection locked="0"/>
    </xf>
    <xf numFmtId="4" fontId="24" fillId="0" borderId="0" xfId="0" applyNumberFormat="1" applyFont="1" applyFill="1" applyBorder="1" applyAlignment="1" applyProtection="1">
      <alignment horizontal="center" vertical="top" wrapText="1"/>
      <protection locked="0"/>
    </xf>
    <xf numFmtId="9" fontId="24" fillId="0" borderId="0" xfId="0" applyNumberFormat="1" applyFont="1" applyFill="1" applyBorder="1" applyAlignment="1" applyProtection="1">
      <alignment horizontal="right" vertical="top" wrapText="1"/>
      <protection locked="0"/>
    </xf>
    <xf numFmtId="1" fontId="24" fillId="0" borderId="0" xfId="0" applyNumberFormat="1" applyFont="1" applyFill="1" applyBorder="1" applyAlignment="1" applyProtection="1">
      <alignment horizontal="right" vertical="top" wrapText="1"/>
      <protection locked="0"/>
    </xf>
    <xf numFmtId="0" fontId="24" fillId="0" borderId="0" xfId="0" applyFont="1" applyFill="1" applyBorder="1" applyAlignment="1">
      <alignment horizontal="left" vertical="top" wrapText="1"/>
    </xf>
    <xf numFmtId="0" fontId="24" fillId="0" borderId="0" xfId="0" applyFont="1" applyFill="1" applyBorder="1" applyAlignment="1">
      <alignment vertical="top" wrapText="1"/>
    </xf>
    <xf numFmtId="0" fontId="19" fillId="0" borderId="8" xfId="0" applyFont="1" applyFill="1" applyBorder="1" applyAlignment="1" applyProtection="1">
      <alignment horizontal="left" vertical="top" wrapText="1"/>
      <protection locked="0"/>
    </xf>
    <xf numFmtId="4" fontId="24" fillId="0" borderId="1" xfId="0" applyNumberFormat="1" applyFont="1" applyFill="1" applyBorder="1" applyAlignment="1" applyProtection="1">
      <alignment horizontal="center" vertical="top" wrapText="1"/>
      <protection locked="0"/>
    </xf>
    <xf numFmtId="0" fontId="29" fillId="0" borderId="2" xfId="0" applyFont="1" applyFill="1" applyBorder="1" applyAlignment="1" applyProtection="1">
      <alignment horizontal="justify" vertical="top" wrapText="1"/>
      <protection locked="0"/>
    </xf>
    <xf numFmtId="0" fontId="31" fillId="0" borderId="8" xfId="0" applyFont="1" applyFill="1" applyBorder="1" applyAlignment="1" applyProtection="1">
      <alignment horizontal="justify" vertical="top" wrapText="1"/>
      <protection locked="0"/>
    </xf>
    <xf numFmtId="4" fontId="29" fillId="0" borderId="4" xfId="0" applyNumberFormat="1" applyFont="1" applyFill="1" applyBorder="1" applyAlignment="1" applyProtection="1">
      <alignment horizontal="center" vertical="top" wrapText="1"/>
      <protection locked="0"/>
    </xf>
    <xf numFmtId="4" fontId="29" fillId="0" borderId="3" xfId="0" applyNumberFormat="1" applyFont="1" applyFill="1" applyBorder="1" applyAlignment="1" applyProtection="1">
      <alignment horizontal="center" vertical="top" wrapText="1"/>
      <protection locked="0"/>
    </xf>
    <xf numFmtId="10" fontId="24" fillId="0" borderId="1" xfId="0" applyNumberFormat="1" applyFont="1" applyFill="1" applyBorder="1" applyAlignment="1" applyProtection="1">
      <alignment horizontal="center" vertical="top" wrapText="1"/>
      <protection locked="0"/>
    </xf>
    <xf numFmtId="4" fontId="24" fillId="2" borderId="1" xfId="0" applyNumberFormat="1" applyFont="1" applyFill="1" applyBorder="1" applyAlignment="1" applyProtection="1">
      <alignment horizontal="center" vertical="top" wrapText="1"/>
      <protection locked="0"/>
    </xf>
    <xf numFmtId="49" fontId="32" fillId="0" borderId="2" xfId="0" applyNumberFormat="1" applyFont="1" applyFill="1" applyBorder="1" applyAlignment="1" applyProtection="1">
      <alignment horizontal="justify" vertical="top" wrapText="1"/>
      <protection locked="0"/>
    </xf>
    <xf numFmtId="0" fontId="33" fillId="0" borderId="8" xfId="0" applyFont="1" applyFill="1" applyBorder="1" applyAlignment="1" applyProtection="1">
      <alignment horizontal="justify" vertical="top" wrapText="1"/>
      <protection locked="0"/>
    </xf>
    <xf numFmtId="49" fontId="33" fillId="0" borderId="2" xfId="0" applyNumberFormat="1" applyFont="1" applyFill="1" applyBorder="1" applyAlignment="1" applyProtection="1">
      <alignment horizontal="justify" vertical="top" wrapText="1"/>
      <protection locked="0"/>
    </xf>
    <xf numFmtId="49" fontId="33" fillId="0" borderId="3" xfId="0" applyNumberFormat="1" applyFont="1" applyFill="1" applyBorder="1" applyAlignment="1" applyProtection="1">
      <alignment horizontal="justify" vertical="top" wrapText="1"/>
      <protection locked="0"/>
    </xf>
    <xf numFmtId="49" fontId="34" fillId="0" borderId="2" xfId="0" applyNumberFormat="1" applyFont="1" applyFill="1" applyBorder="1" applyAlignment="1" applyProtection="1">
      <alignment horizontal="justify" vertical="top" wrapText="1"/>
      <protection locked="0"/>
    </xf>
    <xf numFmtId="0" fontId="35" fillId="0" borderId="8" xfId="0" applyFont="1" applyFill="1" applyBorder="1" applyAlignment="1" applyProtection="1">
      <alignment horizontal="justify" vertical="top" wrapText="1"/>
      <protection locked="0"/>
    </xf>
    <xf numFmtId="4" fontId="34" fillId="0" borderId="1" xfId="0" applyNumberFormat="1" applyFont="1" applyFill="1" applyBorder="1" applyAlignment="1" applyProtection="1">
      <alignment horizontal="center" vertical="top" wrapText="1"/>
      <protection locked="0"/>
    </xf>
    <xf numFmtId="49" fontId="36" fillId="0" borderId="2" xfId="0" applyNumberFormat="1" applyFont="1" applyFill="1" applyBorder="1" applyAlignment="1" applyProtection="1">
      <alignment horizontal="justify" vertical="top" wrapText="1"/>
      <protection locked="0"/>
    </xf>
    <xf numFmtId="4" fontId="36" fillId="0" borderId="1" xfId="0" applyNumberFormat="1" applyFont="1" applyFill="1" applyBorder="1" applyAlignment="1" applyProtection="1">
      <alignment horizontal="center" vertical="top" wrapText="1"/>
      <protection locked="0"/>
    </xf>
    <xf numFmtId="49" fontId="36" fillId="0" borderId="3" xfId="0" applyNumberFormat="1" applyFont="1" applyFill="1" applyBorder="1" applyAlignment="1" applyProtection="1">
      <alignment horizontal="justify" vertical="top" wrapText="1"/>
      <protection locked="0"/>
    </xf>
    <xf numFmtId="4" fontId="29" fillId="0" borderId="1" xfId="0" applyNumberFormat="1" applyFont="1" applyFill="1" applyBorder="1" applyAlignment="1" applyProtection="1">
      <alignment horizontal="center" vertical="top" wrapText="1"/>
      <protection locked="0"/>
    </xf>
    <xf numFmtId="0" fontId="29" fillId="0" borderId="4" xfId="0" applyFont="1" applyFill="1" applyBorder="1" applyAlignment="1" applyProtection="1">
      <alignment horizontal="justify" vertical="top" wrapText="1"/>
      <protection locked="0"/>
    </xf>
    <xf numFmtId="0" fontId="30" fillId="0" borderId="8" xfId="0" applyFont="1" applyFill="1" applyBorder="1" applyAlignment="1" applyProtection="1">
      <alignment horizontal="justify" vertical="top" wrapText="1"/>
      <protection locked="0"/>
    </xf>
    <xf numFmtId="10" fontId="29" fillId="0" borderId="1" xfId="0" applyNumberFormat="1" applyFont="1" applyFill="1" applyBorder="1" applyAlignment="1" applyProtection="1">
      <alignment horizontal="center" vertical="top" wrapText="1"/>
      <protection locked="0"/>
    </xf>
    <xf numFmtId="0" fontId="29" fillId="0" borderId="3" xfId="0" applyFont="1" applyFill="1" applyBorder="1" applyAlignment="1" applyProtection="1">
      <alignment horizontal="justify" vertical="top" wrapText="1"/>
      <protection locked="0"/>
    </xf>
    <xf numFmtId="0" fontId="31" fillId="0" borderId="1" xfId="0" applyFont="1" applyFill="1" applyBorder="1" applyAlignment="1" applyProtection="1">
      <alignment horizontal="justify" vertical="top" wrapText="1"/>
      <protection locked="0"/>
    </xf>
    <xf numFmtId="4" fontId="36" fillId="0" borderId="0" xfId="0" applyNumberFormat="1" applyFont="1" applyFill="1" applyAlignment="1">
      <alignment horizontal="left" vertical="top" wrapText="1"/>
    </xf>
    <xf numFmtId="4" fontId="29" fillId="0" borderId="0" xfId="0" applyNumberFormat="1" applyFont="1" applyFill="1" applyAlignment="1">
      <alignment horizontal="left" vertical="top" wrapText="1"/>
    </xf>
    <xf numFmtId="0" fontId="29" fillId="0" borderId="0" xfId="0" applyFont="1" applyFill="1" applyAlignment="1">
      <alignment horizontal="left" vertical="top" wrapText="1"/>
    </xf>
    <xf numFmtId="49" fontId="29" fillId="0" borderId="2" xfId="0" applyNumberFormat="1" applyFont="1" applyFill="1" applyBorder="1" applyAlignment="1" applyProtection="1">
      <alignment horizontal="justify" vertical="top" wrapText="1"/>
      <protection locked="0"/>
    </xf>
    <xf numFmtId="49" fontId="29" fillId="0" borderId="3" xfId="0" applyNumberFormat="1" applyFont="1" applyFill="1" applyBorder="1" applyAlignment="1" applyProtection="1">
      <alignment horizontal="justify" vertical="top" wrapText="1"/>
      <protection locked="0"/>
    </xf>
    <xf numFmtId="10" fontId="34" fillId="0" borderId="1" xfId="0" applyNumberFormat="1" applyFont="1" applyFill="1" applyBorder="1" applyAlignment="1" applyProtection="1">
      <alignment horizontal="center" vertical="top" wrapText="1"/>
      <protection locked="0"/>
    </xf>
    <xf numFmtId="49" fontId="35" fillId="0" borderId="2" xfId="0" applyNumberFormat="1" applyFont="1" applyFill="1" applyBorder="1" applyAlignment="1" applyProtection="1">
      <alignment horizontal="justify" vertical="top" wrapText="1"/>
      <protection locked="0"/>
    </xf>
    <xf numFmtId="0" fontId="32" fillId="0" borderId="0" xfId="0" applyFont="1" applyFill="1" applyAlignment="1">
      <alignment horizontal="left" vertical="top" wrapText="1"/>
    </xf>
    <xf numFmtId="0" fontId="26" fillId="0" borderId="0" xfId="0" applyFont="1" applyFill="1" applyAlignment="1">
      <alignment horizontal="left" vertical="top" wrapText="1"/>
    </xf>
    <xf numFmtId="9" fontId="24" fillId="0" borderId="1" xfId="0" applyNumberFormat="1" applyFont="1" applyFill="1" applyBorder="1" applyAlignment="1" applyProtection="1">
      <alignment horizontal="center" vertical="top" wrapText="1"/>
      <protection locked="0"/>
    </xf>
    <xf numFmtId="0" fontId="33" fillId="0" borderId="1" xfId="0" applyFont="1" applyFill="1" applyBorder="1" applyAlignment="1">
      <alignment horizontal="justify" vertical="top" wrapText="1"/>
    </xf>
    <xf numFmtId="9" fontId="35" fillId="0" borderId="1" xfId="0" applyNumberFormat="1" applyFont="1" applyFill="1" applyBorder="1" applyAlignment="1" applyProtection="1">
      <alignment horizontal="justify" vertical="top" wrapText="1"/>
      <protection locked="0"/>
    </xf>
    <xf numFmtId="49" fontId="38" fillId="0" borderId="2" xfId="0" applyNumberFormat="1" applyFont="1" applyFill="1" applyBorder="1" applyAlignment="1" applyProtection="1">
      <alignment horizontal="justify" vertical="top" wrapText="1"/>
      <protection locked="0"/>
    </xf>
    <xf numFmtId="0" fontId="24" fillId="0" borderId="2" xfId="0" applyFont="1" applyFill="1" applyBorder="1" applyAlignment="1" applyProtection="1">
      <alignment horizontal="justify" vertical="top" wrapText="1"/>
      <protection locked="0"/>
    </xf>
    <xf numFmtId="0" fontId="30" fillId="0" borderId="8" xfId="0" applyFont="1" applyFill="1" applyBorder="1" applyAlignment="1" applyProtection="1">
      <alignment horizontal="left" vertical="top" wrapText="1"/>
      <protection locked="0"/>
    </xf>
    <xf numFmtId="4" fontId="24" fillId="0" borderId="5" xfId="0" applyNumberFormat="1" applyFont="1" applyFill="1" applyBorder="1" applyAlignment="1" applyProtection="1">
      <alignment horizontal="center" vertical="top" wrapText="1"/>
      <protection locked="0"/>
    </xf>
    <xf numFmtId="0" fontId="29" fillId="0" borderId="4" xfId="0" applyFont="1" applyFill="1" applyBorder="1" applyAlignment="1" applyProtection="1">
      <alignment horizontal="left" vertical="top" wrapText="1"/>
      <protection locked="0"/>
    </xf>
    <xf numFmtId="0" fontId="31" fillId="0" borderId="8" xfId="0" applyFont="1" applyFill="1" applyBorder="1" applyAlignment="1" applyProtection="1">
      <alignment horizontal="left" vertical="top" wrapText="1"/>
      <protection locked="0"/>
    </xf>
    <xf numFmtId="0" fontId="29" fillId="0" borderId="1" xfId="0" applyNumberFormat="1" applyFont="1" applyFill="1" applyBorder="1" applyAlignment="1" applyProtection="1">
      <alignment horizontal="center" vertical="top" wrapText="1"/>
      <protection locked="0"/>
    </xf>
    <xf numFmtId="0" fontId="24" fillId="0" borderId="1" xfId="0" applyNumberFormat="1" applyFont="1" applyFill="1" applyBorder="1" applyAlignment="1" applyProtection="1">
      <alignment horizontal="center" vertical="top" wrapText="1"/>
      <protection locked="0"/>
    </xf>
    <xf numFmtId="2" fontId="24" fillId="0" borderId="5" xfId="0" applyNumberFormat="1" applyFont="1" applyFill="1" applyBorder="1" applyAlignment="1" applyProtection="1">
      <alignment horizontal="center" vertical="top" wrapText="1"/>
      <protection locked="0"/>
    </xf>
    <xf numFmtId="9" fontId="24" fillId="0" borderId="5" xfId="0" applyNumberFormat="1" applyFont="1" applyFill="1" applyBorder="1" applyAlignment="1" applyProtection="1">
      <alignment horizontal="center" vertical="top" wrapText="1"/>
      <protection locked="0"/>
    </xf>
    <xf numFmtId="0" fontId="24" fillId="0" borderId="1" xfId="0" applyFont="1" applyFill="1" applyBorder="1" applyAlignment="1">
      <alignment horizontal="left" vertical="top" wrapText="1"/>
    </xf>
    <xf numFmtId="4" fontId="29" fillId="2" borderId="1" xfId="0" applyNumberFormat="1" applyFont="1" applyFill="1" applyBorder="1" applyAlignment="1" applyProtection="1">
      <alignment horizontal="center" vertical="top" wrapText="1"/>
      <protection locked="0"/>
    </xf>
    <xf numFmtId="0" fontId="30" fillId="0" borderId="1" xfId="0" applyFont="1" applyFill="1" applyBorder="1" applyAlignment="1" applyProtection="1">
      <alignment horizontal="justify" vertical="top" wrapText="1"/>
      <protection locked="0"/>
    </xf>
    <xf numFmtId="0" fontId="36" fillId="0" borderId="1" xfId="0" applyFont="1" applyFill="1" applyBorder="1" applyAlignment="1" applyProtection="1">
      <alignment horizontal="center" vertical="top" wrapText="1"/>
      <protection locked="0"/>
    </xf>
    <xf numFmtId="0" fontId="33" fillId="0" borderId="1" xfId="0" applyFont="1" applyFill="1" applyBorder="1" applyAlignment="1" applyProtection="1">
      <alignment horizontal="center" vertical="top" wrapText="1"/>
      <protection locked="0"/>
    </xf>
    <xf numFmtId="3" fontId="36" fillId="0" borderId="1" xfId="0" applyNumberFormat="1" applyFont="1" applyFill="1" applyBorder="1" applyAlignment="1" applyProtection="1">
      <alignment horizontal="center" vertical="top" wrapText="1"/>
      <protection locked="0"/>
    </xf>
    <xf numFmtId="1" fontId="36" fillId="0" borderId="1" xfId="0" applyNumberFormat="1" applyFont="1" applyFill="1" applyBorder="1" applyAlignment="1" applyProtection="1">
      <alignment horizontal="center" vertical="top" wrapText="1"/>
      <protection locked="0"/>
    </xf>
    <xf numFmtId="0" fontId="36" fillId="0" borderId="0" xfId="0" applyFont="1" applyFill="1" applyAlignment="1">
      <alignment horizontal="left" vertical="top" wrapText="1"/>
    </xf>
    <xf numFmtId="4" fontId="24" fillId="0" borderId="0" xfId="0" applyNumberFormat="1" applyFont="1" applyFill="1" applyAlignment="1">
      <alignment vertical="top" wrapText="1"/>
    </xf>
    <xf numFmtId="2" fontId="24" fillId="0" borderId="0" xfId="0" applyNumberFormat="1" applyFont="1" applyFill="1" applyAlignment="1">
      <alignment vertical="top" wrapText="1"/>
    </xf>
    <xf numFmtId="9" fontId="24" fillId="0" borderId="0" xfId="0" applyNumberFormat="1" applyFont="1" applyFill="1" applyAlignment="1">
      <alignment vertical="top" wrapText="1"/>
    </xf>
    <xf numFmtId="0" fontId="24" fillId="0" borderId="0" xfId="0" applyFont="1" applyFill="1" applyAlignment="1">
      <alignment horizontal="justify" vertical="top" wrapText="1"/>
    </xf>
    <xf numFmtId="0" fontId="29" fillId="0" borderId="2" xfId="0" applyFont="1" applyFill="1" applyBorder="1" applyAlignment="1" applyProtection="1">
      <alignment horizontal="justify" vertical="top" wrapText="1"/>
      <protection locked="0"/>
    </xf>
    <xf numFmtId="0" fontId="29" fillId="0" borderId="3" xfId="0" applyFont="1" applyFill="1" applyBorder="1" applyAlignment="1" applyProtection="1">
      <alignment horizontal="justify" vertical="top" wrapText="1"/>
      <protection locked="0"/>
    </xf>
    <xf numFmtId="0" fontId="13" fillId="0" borderId="1" xfId="0" applyFont="1" applyFill="1" applyBorder="1" applyAlignment="1" applyProtection="1">
      <alignment horizontal="justify" vertical="top" wrapText="1"/>
      <protection locked="0"/>
    </xf>
    <xf numFmtId="0" fontId="24" fillId="0" borderId="9" xfId="0" applyFont="1" applyFill="1" applyBorder="1" applyAlignment="1">
      <alignment horizontal="left" vertical="top" wrapText="1"/>
    </xf>
    <xf numFmtId="4" fontId="29" fillId="0" borderId="4" xfId="0" applyNumberFormat="1" applyFont="1" applyFill="1" applyBorder="1" applyAlignment="1" applyProtection="1">
      <alignment horizontal="center" vertical="top" wrapText="1"/>
      <protection locked="0"/>
    </xf>
    <xf numFmtId="4" fontId="29" fillId="0" borderId="2" xfId="0" applyNumberFormat="1" applyFont="1" applyFill="1" applyBorder="1" applyAlignment="1" applyProtection="1">
      <alignment horizontal="center" vertical="top" wrapText="1"/>
      <protection locked="0"/>
    </xf>
    <xf numFmtId="4" fontId="29" fillId="0" borderId="3" xfId="0" applyNumberFormat="1" applyFont="1" applyFill="1" applyBorder="1" applyAlignment="1" applyProtection="1">
      <alignment horizontal="center" vertical="top" wrapText="1"/>
      <protection locked="0"/>
    </xf>
    <xf numFmtId="0" fontId="30" fillId="0" borderId="4" xfId="0" applyFont="1" applyFill="1" applyBorder="1" applyAlignment="1" applyProtection="1">
      <alignment horizontal="left" vertical="top" wrapText="1"/>
      <protection locked="0"/>
    </xf>
    <xf numFmtId="0" fontId="30" fillId="0" borderId="2" xfId="0" applyFont="1" applyFill="1" applyBorder="1" applyAlignment="1" applyProtection="1">
      <alignment horizontal="left" vertical="top" wrapText="1"/>
      <protection locked="0"/>
    </xf>
    <xf numFmtId="0" fontId="30" fillId="0" borderId="3" xfId="0" applyFont="1" applyFill="1" applyBorder="1" applyAlignment="1" applyProtection="1">
      <alignment horizontal="left" vertical="top" wrapText="1"/>
      <protection locked="0"/>
    </xf>
    <xf numFmtId="4" fontId="29" fillId="0" borderId="1" xfId="0" applyNumberFormat="1" applyFont="1" applyFill="1" applyBorder="1" applyAlignment="1" applyProtection="1">
      <alignment horizontal="center" vertical="top" wrapText="1"/>
      <protection locked="0"/>
    </xf>
    <xf numFmtId="0" fontId="31" fillId="0" borderId="1" xfId="0" applyFont="1" applyFill="1" applyBorder="1" applyAlignment="1" applyProtection="1">
      <alignment horizontal="justify" vertical="top" wrapText="1"/>
      <protection locked="0"/>
    </xf>
    <xf numFmtId="0" fontId="40" fillId="0" borderId="1" xfId="0" applyFont="1" applyFill="1" applyBorder="1" applyAlignment="1" applyProtection="1">
      <alignment horizontal="justify" vertical="top" wrapText="1"/>
      <protection locked="0"/>
    </xf>
    <xf numFmtId="0" fontId="30" fillId="0" borderId="8" xfId="0" applyFont="1" applyFill="1" applyBorder="1" applyAlignment="1" applyProtection="1">
      <alignment horizontal="justify" vertical="top" wrapText="1"/>
      <protection locked="0"/>
    </xf>
    <xf numFmtId="0" fontId="37" fillId="0" borderId="1" xfId="0" applyFont="1" applyFill="1" applyBorder="1" applyAlignment="1" applyProtection="1">
      <alignment horizontal="justify" vertical="top" wrapText="1"/>
      <protection locked="0"/>
    </xf>
    <xf numFmtId="0" fontId="18" fillId="0" borderId="1" xfId="0" applyFont="1" applyFill="1" applyBorder="1" applyAlignment="1" applyProtection="1">
      <alignment horizontal="justify" vertical="top" wrapText="1"/>
      <protection locked="0"/>
    </xf>
    <xf numFmtId="0" fontId="20" fillId="0" borderId="1" xfId="0" applyFont="1" applyFill="1" applyBorder="1" applyAlignment="1" applyProtection="1">
      <alignment horizontal="justify" vertical="top" wrapText="1"/>
      <protection locked="0"/>
    </xf>
    <xf numFmtId="4" fontId="12" fillId="0" borderId="4" xfId="0" applyNumberFormat="1" applyFont="1" applyFill="1" applyBorder="1" applyAlignment="1" applyProtection="1">
      <alignment horizontal="center" vertical="top" wrapText="1"/>
      <protection locked="0"/>
    </xf>
    <xf numFmtId="4" fontId="12" fillId="0" borderId="3" xfId="0" applyNumberFormat="1" applyFont="1" applyFill="1" applyBorder="1" applyAlignment="1" applyProtection="1">
      <alignment horizontal="center" vertical="top" wrapText="1"/>
      <protection locked="0"/>
    </xf>
    <xf numFmtId="10" fontId="29" fillId="0" borderId="4" xfId="0" applyNumberFormat="1" applyFont="1" applyFill="1" applyBorder="1" applyAlignment="1" applyProtection="1">
      <alignment horizontal="center" vertical="top" wrapText="1"/>
      <protection locked="0"/>
    </xf>
    <xf numFmtId="10" fontId="29" fillId="0" borderId="2" xfId="0" applyNumberFormat="1" applyFont="1" applyFill="1" applyBorder="1" applyAlignment="1" applyProtection="1">
      <alignment horizontal="center" vertical="top" wrapText="1"/>
      <protection locked="0"/>
    </xf>
    <xf numFmtId="10" fontId="29" fillId="0" borderId="3" xfId="0" applyNumberFormat="1" applyFont="1" applyFill="1" applyBorder="1" applyAlignment="1" applyProtection="1">
      <alignment horizontal="center" vertical="top" wrapText="1"/>
      <protection locked="0"/>
    </xf>
    <xf numFmtId="0" fontId="29" fillId="0" borderId="4" xfId="0" applyFont="1" applyFill="1" applyBorder="1" applyAlignment="1" applyProtection="1">
      <alignment horizontal="justify" vertical="top" wrapText="1"/>
      <protection locked="0"/>
    </xf>
    <xf numFmtId="0" fontId="29" fillId="0" borderId="2" xfId="0" applyFont="1" applyFill="1" applyBorder="1" applyAlignment="1" applyProtection="1">
      <alignment horizontal="justify" vertical="top" wrapText="1"/>
      <protection locked="0"/>
    </xf>
    <xf numFmtId="0" fontId="29" fillId="0" borderId="3" xfId="0" applyFont="1" applyFill="1" applyBorder="1" applyAlignment="1" applyProtection="1">
      <alignment horizontal="justify" vertical="top" wrapText="1"/>
      <protection locked="0"/>
    </xf>
    <xf numFmtId="0" fontId="29" fillId="0" borderId="1" xfId="0" applyFont="1" applyFill="1" applyBorder="1" applyAlignment="1" applyProtection="1">
      <alignment horizontal="justify" vertical="top" wrapText="1"/>
      <protection locked="0"/>
    </xf>
    <xf numFmtId="4" fontId="19" fillId="0" borderId="1" xfId="0" applyNumberFormat="1" applyFont="1" applyFill="1" applyBorder="1" applyAlignment="1" applyProtection="1">
      <alignment horizontal="justify" vertical="top" wrapText="1"/>
      <protection locked="0"/>
    </xf>
    <xf numFmtId="0" fontId="31" fillId="0" borderId="4" xfId="0" applyFont="1" applyFill="1" applyBorder="1" applyAlignment="1" applyProtection="1">
      <alignment horizontal="left" vertical="top" wrapText="1"/>
      <protection locked="0"/>
    </xf>
    <xf numFmtId="0" fontId="31" fillId="0" borderId="2" xfId="0" applyFont="1" applyFill="1" applyBorder="1" applyAlignment="1" applyProtection="1">
      <alignment horizontal="left" vertical="top" wrapText="1"/>
      <protection locked="0"/>
    </xf>
    <xf numFmtId="0" fontId="31" fillId="0" borderId="3" xfId="0" applyFont="1" applyFill="1" applyBorder="1" applyAlignment="1" applyProtection="1">
      <alignment horizontal="left" vertical="top" wrapText="1"/>
      <protection locked="0"/>
    </xf>
    <xf numFmtId="168" fontId="29" fillId="0" borderId="4" xfId="0" applyNumberFormat="1" applyFont="1" applyFill="1" applyBorder="1" applyAlignment="1" applyProtection="1">
      <alignment horizontal="center" vertical="top" wrapText="1"/>
      <protection locked="0"/>
    </xf>
    <xf numFmtId="168" fontId="29" fillId="0" borderId="2" xfId="0" applyNumberFormat="1" applyFont="1" applyFill="1" applyBorder="1" applyAlignment="1" applyProtection="1">
      <alignment horizontal="center" vertical="top" wrapText="1"/>
      <protection locked="0"/>
    </xf>
    <xf numFmtId="168" fontId="29" fillId="0" borderId="3" xfId="0" applyNumberFormat="1" applyFont="1" applyFill="1" applyBorder="1" applyAlignment="1" applyProtection="1">
      <alignment horizontal="center" vertical="top" wrapText="1"/>
      <protection locked="0"/>
    </xf>
    <xf numFmtId="0" fontId="30" fillId="0" borderId="4" xfId="0" applyFont="1" applyFill="1" applyBorder="1" applyAlignment="1" applyProtection="1">
      <alignment horizontal="justify" vertical="top" wrapText="1"/>
      <protection locked="0"/>
    </xf>
    <xf numFmtId="0" fontId="30" fillId="0" borderId="2" xfId="0" applyFont="1" applyFill="1" applyBorder="1" applyAlignment="1" applyProtection="1">
      <alignment horizontal="justify" vertical="top" wrapText="1"/>
      <protection locked="0"/>
    </xf>
    <xf numFmtId="2" fontId="18" fillId="0" borderId="4" xfId="0" applyNumberFormat="1" applyFont="1" applyFill="1" applyBorder="1" applyAlignment="1" applyProtection="1">
      <alignment vertical="top" wrapText="1"/>
      <protection locked="0"/>
    </xf>
    <xf numFmtId="2" fontId="20" fillId="0" borderId="2" xfId="0" applyNumberFormat="1" applyFont="1" applyFill="1" applyBorder="1" applyAlignment="1" applyProtection="1">
      <alignment vertical="top" wrapText="1"/>
      <protection locked="0"/>
    </xf>
    <xf numFmtId="2" fontId="20" fillId="0" borderId="3" xfId="0" applyNumberFormat="1" applyFont="1" applyFill="1" applyBorder="1" applyAlignment="1" applyProtection="1">
      <alignment vertical="top" wrapText="1"/>
      <protection locked="0"/>
    </xf>
    <xf numFmtId="2" fontId="18" fillId="0" borderId="1" xfId="0" applyNumberFormat="1" applyFont="1" applyFill="1" applyBorder="1" applyAlignment="1" applyProtection="1">
      <alignment vertical="top" wrapText="1"/>
      <protection locked="0"/>
    </xf>
    <xf numFmtId="2" fontId="20" fillId="0" borderId="1" xfId="0" applyNumberFormat="1" applyFont="1" applyFill="1" applyBorder="1" applyAlignment="1" applyProtection="1">
      <alignment vertical="top" wrapText="1"/>
      <protection locked="0"/>
    </xf>
    <xf numFmtId="10" fontId="29" fillId="0" borderId="1" xfId="0" applyNumberFormat="1" applyFont="1" applyFill="1" applyBorder="1" applyAlignment="1" applyProtection="1">
      <alignment horizontal="center" vertical="top" wrapText="1"/>
      <protection locked="0"/>
    </xf>
    <xf numFmtId="4" fontId="12" fillId="0" borderId="2" xfId="0" applyNumberFormat="1" applyFont="1" applyFill="1" applyBorder="1" applyAlignment="1" applyProtection="1">
      <alignment horizontal="center" vertical="top" wrapText="1"/>
      <protection locked="0"/>
    </xf>
    <xf numFmtId="0" fontId="20" fillId="0" borderId="4" xfId="0" applyFont="1" applyFill="1" applyBorder="1" applyAlignment="1" applyProtection="1">
      <alignment horizontal="left" vertical="top" wrapText="1"/>
      <protection locked="0"/>
    </xf>
    <xf numFmtId="0" fontId="20" fillId="0" borderId="3" xfId="0" applyFont="1" applyFill="1" applyBorder="1" applyAlignment="1" applyProtection="1">
      <alignment horizontal="left" vertical="top" wrapText="1"/>
      <protection locked="0"/>
    </xf>
    <xf numFmtId="0" fontId="30" fillId="0" borderId="6" xfId="0" applyFont="1" applyFill="1" applyBorder="1" applyAlignment="1" applyProtection="1">
      <alignment horizontal="justify" vertical="top" wrapText="1"/>
      <protection locked="0"/>
    </xf>
    <xf numFmtId="0" fontId="30" fillId="0" borderId="7" xfId="0" applyFont="1" applyFill="1" applyBorder="1" applyAlignment="1" applyProtection="1">
      <alignment horizontal="justify" vertical="top" wrapText="1"/>
      <protection locked="0"/>
    </xf>
    <xf numFmtId="0" fontId="20" fillId="0" borderId="4" xfId="0" applyFont="1" applyFill="1" applyBorder="1" applyAlignment="1" applyProtection="1">
      <alignment horizontal="justify" vertical="top" wrapText="1"/>
      <protection locked="0"/>
    </xf>
    <xf numFmtId="9" fontId="31" fillId="0" borderId="1" xfId="0" applyNumberFormat="1" applyFont="1" applyFill="1" applyBorder="1" applyAlignment="1" applyProtection="1">
      <alignment horizontal="justify" vertical="top" wrapText="1"/>
      <protection locked="0"/>
    </xf>
    <xf numFmtId="9" fontId="20" fillId="0" borderId="1" xfId="0" applyNumberFormat="1" applyFont="1" applyFill="1" applyBorder="1" applyAlignment="1" applyProtection="1">
      <alignment horizontal="justify" vertical="top" wrapText="1"/>
      <protection locked="0"/>
    </xf>
    <xf numFmtId="0" fontId="29" fillId="0" borderId="4"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9" fontId="31" fillId="0" borderId="4" xfId="0" applyNumberFormat="1" applyFont="1" applyFill="1" applyBorder="1" applyAlignment="1" applyProtection="1">
      <alignment horizontal="justify" vertical="top" wrapText="1"/>
      <protection locked="0"/>
    </xf>
    <xf numFmtId="9" fontId="31" fillId="0" borderId="2" xfId="0" applyNumberFormat="1" applyFont="1" applyFill="1" applyBorder="1" applyAlignment="1" applyProtection="1">
      <alignment horizontal="justify" vertical="top" wrapText="1"/>
      <protection locked="0"/>
    </xf>
    <xf numFmtId="9" fontId="35" fillId="0" borderId="1" xfId="0" applyNumberFormat="1" applyFont="1" applyFill="1" applyBorder="1" applyAlignment="1" applyProtection="1">
      <alignment horizontal="justify" vertical="top" wrapText="1"/>
      <protection locked="0"/>
    </xf>
    <xf numFmtId="9" fontId="31" fillId="0" borderId="3" xfId="0" applyNumberFormat="1" applyFont="1" applyFill="1" applyBorder="1" applyAlignment="1" applyProtection="1">
      <alignment horizontal="justify" vertical="top" wrapText="1"/>
      <protection locked="0"/>
    </xf>
    <xf numFmtId="9" fontId="31" fillId="0" borderId="4" xfId="0" applyNumberFormat="1" applyFont="1" applyFill="1" applyBorder="1" applyAlignment="1" applyProtection="1">
      <alignment horizontal="left" vertical="top" wrapText="1"/>
      <protection locked="0"/>
    </xf>
    <xf numFmtId="9" fontId="31" fillId="0" borderId="2" xfId="0" applyNumberFormat="1" applyFont="1" applyFill="1" applyBorder="1" applyAlignment="1" applyProtection="1">
      <alignment horizontal="left" vertical="top" wrapText="1"/>
      <protection locked="0"/>
    </xf>
    <xf numFmtId="9" fontId="31" fillId="0" borderId="3" xfId="0" applyNumberFormat="1" applyFont="1" applyFill="1" applyBorder="1" applyAlignment="1" applyProtection="1">
      <alignment horizontal="left" vertical="top" wrapText="1"/>
      <protection locked="0"/>
    </xf>
    <xf numFmtId="9" fontId="23" fillId="0" borderId="1" xfId="0" applyNumberFormat="1" applyFont="1" applyFill="1" applyBorder="1" applyAlignment="1" applyProtection="1">
      <alignment horizontal="justify" vertical="top" wrapText="1"/>
      <protection locked="0"/>
    </xf>
    <xf numFmtId="49" fontId="37" fillId="0" borderId="1" xfId="0" applyNumberFormat="1" applyFont="1" applyFill="1" applyBorder="1" applyAlignment="1" applyProtection="1">
      <alignment horizontal="left" vertical="top" wrapText="1"/>
      <protection locked="0"/>
    </xf>
    <xf numFmtId="0" fontId="25" fillId="0" borderId="0" xfId="0" quotePrefix="1" applyFont="1" applyFill="1" applyBorder="1" applyAlignment="1" applyProtection="1">
      <alignment horizontal="center" vertical="top" wrapText="1"/>
      <protection locked="0"/>
    </xf>
    <xf numFmtId="165" fontId="26" fillId="0" borderId="1" xfId="0" applyNumberFormat="1" applyFont="1" applyFill="1" applyBorder="1" applyAlignment="1" applyProtection="1">
      <alignment horizontal="center" vertical="top" wrapText="1"/>
      <protection locked="0"/>
    </xf>
    <xf numFmtId="0" fontId="13" fillId="0" borderId="1" xfId="0" applyFont="1" applyFill="1" applyBorder="1" applyAlignment="1" applyProtection="1">
      <alignment horizontal="justify" vertical="top" wrapText="1"/>
      <protection locked="0"/>
    </xf>
    <xf numFmtId="0" fontId="24" fillId="0" borderId="1" xfId="0" applyFont="1" applyFill="1" applyBorder="1" applyAlignment="1" applyProtection="1">
      <alignment horizontal="center" vertical="top" wrapText="1"/>
      <protection locked="0"/>
    </xf>
    <xf numFmtId="4" fontId="26" fillId="0" borderId="1" xfId="0" applyNumberFormat="1" applyFont="1" applyFill="1" applyBorder="1" applyAlignment="1" applyProtection="1">
      <alignment horizontal="center" vertical="top" wrapText="1"/>
      <protection locked="0"/>
    </xf>
    <xf numFmtId="4" fontId="26" fillId="0" borderId="1" xfId="0" quotePrefix="1" applyNumberFormat="1" applyFont="1" applyFill="1" applyBorder="1" applyAlignment="1" applyProtection="1">
      <alignment horizontal="center" vertical="top" wrapText="1"/>
      <protection locked="0"/>
    </xf>
    <xf numFmtId="0" fontId="26" fillId="0" borderId="1" xfId="0" applyFont="1" applyFill="1" applyBorder="1" applyAlignment="1" applyProtection="1">
      <alignment horizontal="center" vertical="top" wrapText="1"/>
      <protection locked="0"/>
    </xf>
    <xf numFmtId="2" fontId="26" fillId="0" borderId="4" xfId="0" applyNumberFormat="1" applyFont="1" applyFill="1" applyBorder="1" applyAlignment="1" applyProtection="1">
      <alignment horizontal="center" vertical="top" wrapText="1"/>
      <protection locked="0"/>
    </xf>
    <xf numFmtId="2" fontId="26" fillId="0" borderId="2" xfId="0" applyNumberFormat="1" applyFont="1" applyFill="1" applyBorder="1" applyAlignment="1" applyProtection="1">
      <alignment horizontal="center" vertical="top" wrapText="1"/>
      <protection locked="0"/>
    </xf>
    <xf numFmtId="2" fontId="26" fillId="0" borderId="3" xfId="0" applyNumberFormat="1" applyFont="1" applyFill="1" applyBorder="1" applyAlignment="1" applyProtection="1">
      <alignment horizontal="center" vertical="top" wrapText="1"/>
      <protection locked="0"/>
    </xf>
    <xf numFmtId="165" fontId="26" fillId="0" borderId="1" xfId="0" quotePrefix="1" applyNumberFormat="1" applyFont="1" applyFill="1" applyBorder="1" applyAlignment="1" applyProtection="1">
      <alignment horizontal="center" vertical="top" wrapText="1"/>
      <protection locked="0"/>
    </xf>
    <xf numFmtId="0" fontId="24" fillId="0" borderId="0" xfId="0" applyFont="1" applyFill="1" applyAlignment="1">
      <alignment horizontal="left" vertical="top" wrapText="1"/>
    </xf>
    <xf numFmtId="0" fontId="30" fillId="0" borderId="8" xfId="0" applyFont="1" applyFill="1" applyBorder="1" applyAlignment="1" applyProtection="1">
      <alignment horizontal="left" vertical="top" wrapText="1"/>
      <protection locked="0"/>
    </xf>
    <xf numFmtId="0" fontId="28" fillId="0" borderId="2" xfId="0" applyFont="1" applyFill="1" applyBorder="1" applyAlignment="1">
      <alignment horizontal="left" vertical="top" wrapText="1"/>
    </xf>
    <xf numFmtId="0" fontId="28" fillId="0" borderId="3" xfId="0" applyFont="1" applyFill="1" applyBorder="1" applyAlignment="1">
      <alignment horizontal="left" vertical="top" wrapText="1"/>
    </xf>
    <xf numFmtId="0" fontId="31" fillId="0" borderId="3" xfId="0" applyFont="1" applyFill="1" applyBorder="1" applyAlignment="1" applyProtection="1">
      <alignment horizontal="justify" vertical="top"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117" Type="http://schemas.openxmlformats.org/officeDocument/2006/relationships/revisionLog" Target="revisionLog117.xml"/><Relationship Id="rId26" Type="http://schemas.openxmlformats.org/officeDocument/2006/relationships/revisionLog" Target="revisionLog26.xml"/><Relationship Id="rId21" Type="http://schemas.openxmlformats.org/officeDocument/2006/relationships/revisionLog" Target="revisionLog21.xml"/><Relationship Id="rId42" Type="http://schemas.openxmlformats.org/officeDocument/2006/relationships/revisionLog" Target="revisionLog42.xml"/><Relationship Id="rId47" Type="http://schemas.openxmlformats.org/officeDocument/2006/relationships/revisionLog" Target="revisionLog47.xml"/><Relationship Id="rId63" Type="http://schemas.openxmlformats.org/officeDocument/2006/relationships/revisionLog" Target="revisionLog63.xml"/><Relationship Id="rId68" Type="http://schemas.openxmlformats.org/officeDocument/2006/relationships/revisionLog" Target="revisionLog68.xml"/><Relationship Id="rId84" Type="http://schemas.openxmlformats.org/officeDocument/2006/relationships/revisionLog" Target="revisionLog84.xml"/><Relationship Id="rId89" Type="http://schemas.openxmlformats.org/officeDocument/2006/relationships/revisionLog" Target="revisionLog89.xml"/><Relationship Id="rId112" Type="http://schemas.openxmlformats.org/officeDocument/2006/relationships/revisionLog" Target="revisionLog112.xml"/><Relationship Id="rId16" Type="http://schemas.openxmlformats.org/officeDocument/2006/relationships/revisionLog" Target="revisionLog16.xml"/><Relationship Id="rId107" Type="http://schemas.openxmlformats.org/officeDocument/2006/relationships/revisionLog" Target="revisionLog107.xml"/><Relationship Id="rId11" Type="http://schemas.openxmlformats.org/officeDocument/2006/relationships/revisionLog" Target="revisionLog11.xml"/><Relationship Id="rId32" Type="http://schemas.openxmlformats.org/officeDocument/2006/relationships/revisionLog" Target="revisionLog32.xml"/><Relationship Id="rId37" Type="http://schemas.openxmlformats.org/officeDocument/2006/relationships/revisionLog" Target="revisionLog37.xml"/><Relationship Id="rId53" Type="http://schemas.openxmlformats.org/officeDocument/2006/relationships/revisionLog" Target="revisionLog53.xml"/><Relationship Id="rId58" Type="http://schemas.openxmlformats.org/officeDocument/2006/relationships/revisionLog" Target="revisionLog58.xml"/><Relationship Id="rId74" Type="http://schemas.openxmlformats.org/officeDocument/2006/relationships/revisionLog" Target="revisionLog74.xml"/><Relationship Id="rId79" Type="http://schemas.openxmlformats.org/officeDocument/2006/relationships/revisionLog" Target="revisionLog79.xml"/><Relationship Id="rId102" Type="http://schemas.openxmlformats.org/officeDocument/2006/relationships/revisionLog" Target="revisionLog102.xml"/><Relationship Id="rId123" Type="http://schemas.openxmlformats.org/officeDocument/2006/relationships/revisionLog" Target="revisionLog123.xml"/><Relationship Id="rId128" Type="http://schemas.openxmlformats.org/officeDocument/2006/relationships/revisionLog" Target="revisionLog128.xml"/><Relationship Id="rId5" Type="http://schemas.openxmlformats.org/officeDocument/2006/relationships/revisionLog" Target="revisionLog5.xml"/><Relationship Id="rId90" Type="http://schemas.openxmlformats.org/officeDocument/2006/relationships/revisionLog" Target="revisionLog90.xml"/><Relationship Id="rId95" Type="http://schemas.openxmlformats.org/officeDocument/2006/relationships/revisionLog" Target="revisionLog95.xml"/><Relationship Id="rId19" Type="http://schemas.openxmlformats.org/officeDocument/2006/relationships/revisionLog" Target="revisionLog19.xml"/><Relationship Id="rId22" Type="http://schemas.openxmlformats.org/officeDocument/2006/relationships/revisionLog" Target="revisionLog22.xml"/><Relationship Id="rId27" Type="http://schemas.openxmlformats.org/officeDocument/2006/relationships/revisionLog" Target="revisionLog27.xml"/><Relationship Id="rId43" Type="http://schemas.openxmlformats.org/officeDocument/2006/relationships/revisionLog" Target="revisionLog43.xml"/><Relationship Id="rId48" Type="http://schemas.openxmlformats.org/officeDocument/2006/relationships/revisionLog" Target="revisionLog48.xml"/><Relationship Id="rId64" Type="http://schemas.openxmlformats.org/officeDocument/2006/relationships/revisionLog" Target="revisionLog64.xml"/><Relationship Id="rId69" Type="http://schemas.openxmlformats.org/officeDocument/2006/relationships/revisionLog" Target="revisionLog69.xml"/><Relationship Id="rId113" Type="http://schemas.openxmlformats.org/officeDocument/2006/relationships/revisionLog" Target="revisionLog113.xml"/><Relationship Id="rId118" Type="http://schemas.openxmlformats.org/officeDocument/2006/relationships/revisionLog" Target="revisionLog118.xml"/><Relationship Id="rId14" Type="http://schemas.openxmlformats.org/officeDocument/2006/relationships/revisionLog" Target="revisionLog14.xml"/><Relationship Id="rId30" Type="http://schemas.openxmlformats.org/officeDocument/2006/relationships/revisionLog" Target="revisionLog30.xml"/><Relationship Id="rId35" Type="http://schemas.openxmlformats.org/officeDocument/2006/relationships/revisionLog" Target="revisionLog35.xml"/><Relationship Id="rId56" Type="http://schemas.openxmlformats.org/officeDocument/2006/relationships/revisionLog" Target="revisionLog56.xml"/><Relationship Id="rId77" Type="http://schemas.openxmlformats.org/officeDocument/2006/relationships/revisionLog" Target="revisionLog77.xml"/><Relationship Id="rId100" Type="http://schemas.openxmlformats.org/officeDocument/2006/relationships/revisionLog" Target="revisionLog100.xml"/><Relationship Id="rId105" Type="http://schemas.openxmlformats.org/officeDocument/2006/relationships/revisionLog" Target="revisionLog105.xml"/><Relationship Id="rId126" Type="http://schemas.openxmlformats.org/officeDocument/2006/relationships/revisionLog" Target="revisionLog126.xml"/><Relationship Id="rId80" Type="http://schemas.openxmlformats.org/officeDocument/2006/relationships/revisionLog" Target="revisionLog80.xml"/><Relationship Id="rId85" Type="http://schemas.openxmlformats.org/officeDocument/2006/relationships/revisionLog" Target="revisionLog85.xml"/><Relationship Id="rId8" Type="http://schemas.openxmlformats.org/officeDocument/2006/relationships/revisionLog" Target="revisionLog8.xml"/><Relationship Id="rId51" Type="http://schemas.openxmlformats.org/officeDocument/2006/relationships/revisionLog" Target="revisionLog51.xml"/><Relationship Id="rId72" Type="http://schemas.openxmlformats.org/officeDocument/2006/relationships/revisionLog" Target="revisionLog72.xml"/><Relationship Id="rId93" Type="http://schemas.openxmlformats.org/officeDocument/2006/relationships/revisionLog" Target="revisionLog93.xml"/><Relationship Id="rId98" Type="http://schemas.openxmlformats.org/officeDocument/2006/relationships/revisionLog" Target="revisionLog98.xml"/><Relationship Id="rId121" Type="http://schemas.openxmlformats.org/officeDocument/2006/relationships/revisionLog" Target="revisionLog121.xml"/><Relationship Id="rId3" Type="http://schemas.openxmlformats.org/officeDocument/2006/relationships/revisionLog" Target="revisionLog3.xml"/><Relationship Id="rId12" Type="http://schemas.openxmlformats.org/officeDocument/2006/relationships/revisionLog" Target="revisionLog12.xml"/><Relationship Id="rId17" Type="http://schemas.openxmlformats.org/officeDocument/2006/relationships/revisionLog" Target="revisionLog17.xml"/><Relationship Id="rId33" Type="http://schemas.openxmlformats.org/officeDocument/2006/relationships/revisionLog" Target="revisionLog33.xml"/><Relationship Id="rId38" Type="http://schemas.openxmlformats.org/officeDocument/2006/relationships/revisionLog" Target="revisionLog38.xml"/><Relationship Id="rId59" Type="http://schemas.openxmlformats.org/officeDocument/2006/relationships/revisionLog" Target="revisionLog59.xml"/><Relationship Id="rId103" Type="http://schemas.openxmlformats.org/officeDocument/2006/relationships/revisionLog" Target="revisionLog103.xml"/><Relationship Id="rId108" Type="http://schemas.openxmlformats.org/officeDocument/2006/relationships/revisionLog" Target="revisionLog108.xml"/><Relationship Id="rId124" Type="http://schemas.openxmlformats.org/officeDocument/2006/relationships/revisionLog" Target="revisionLog124.xml"/><Relationship Id="rId129" Type="http://schemas.openxmlformats.org/officeDocument/2006/relationships/revisionLog" Target="revisionLog129.xml"/><Relationship Id="rId25" Type="http://schemas.openxmlformats.org/officeDocument/2006/relationships/revisionLog" Target="revisionLog25.xml"/><Relationship Id="rId46" Type="http://schemas.openxmlformats.org/officeDocument/2006/relationships/revisionLog" Target="revisionLog46.xml"/><Relationship Id="rId67" Type="http://schemas.openxmlformats.org/officeDocument/2006/relationships/revisionLog" Target="revisionLog67.xml"/><Relationship Id="rId116" Type="http://schemas.openxmlformats.org/officeDocument/2006/relationships/revisionLog" Target="revisionLog116.xml"/><Relationship Id="rId54" Type="http://schemas.openxmlformats.org/officeDocument/2006/relationships/revisionLog" Target="revisionLog54.xml"/><Relationship Id="rId70" Type="http://schemas.openxmlformats.org/officeDocument/2006/relationships/revisionLog" Target="revisionLog70.xml"/><Relationship Id="rId75" Type="http://schemas.openxmlformats.org/officeDocument/2006/relationships/revisionLog" Target="revisionLog75.xml"/><Relationship Id="rId91" Type="http://schemas.openxmlformats.org/officeDocument/2006/relationships/revisionLog" Target="revisionLog91.xml"/><Relationship Id="rId96" Type="http://schemas.openxmlformats.org/officeDocument/2006/relationships/revisionLog" Target="revisionLog96.xml"/><Relationship Id="rId20" Type="http://schemas.openxmlformats.org/officeDocument/2006/relationships/revisionLog" Target="revisionLog20.xml"/><Relationship Id="rId41" Type="http://schemas.openxmlformats.org/officeDocument/2006/relationships/revisionLog" Target="revisionLog41.xml"/><Relationship Id="rId62" Type="http://schemas.openxmlformats.org/officeDocument/2006/relationships/revisionLog" Target="revisionLog62.xml"/><Relationship Id="rId83" Type="http://schemas.openxmlformats.org/officeDocument/2006/relationships/revisionLog" Target="revisionLog83.xml"/><Relationship Id="rId88" Type="http://schemas.openxmlformats.org/officeDocument/2006/relationships/revisionLog" Target="revisionLog88.xml"/><Relationship Id="rId111" Type="http://schemas.openxmlformats.org/officeDocument/2006/relationships/revisionLog" Target="revisionLog111.xml"/><Relationship Id="rId1" Type="http://schemas.openxmlformats.org/officeDocument/2006/relationships/revisionLog" Target="revisionLog1.xml"/><Relationship Id="rId6" Type="http://schemas.openxmlformats.org/officeDocument/2006/relationships/revisionLog" Target="revisionLog6.xml"/><Relationship Id="rId23" Type="http://schemas.openxmlformats.org/officeDocument/2006/relationships/revisionLog" Target="revisionLog23.xml"/><Relationship Id="rId28" Type="http://schemas.openxmlformats.org/officeDocument/2006/relationships/revisionLog" Target="revisionLog28.xml"/><Relationship Id="rId49" Type="http://schemas.openxmlformats.org/officeDocument/2006/relationships/revisionLog" Target="revisionLog49.xml"/><Relationship Id="rId114" Type="http://schemas.openxmlformats.org/officeDocument/2006/relationships/revisionLog" Target="revisionLog114.xml"/><Relationship Id="rId119" Type="http://schemas.openxmlformats.org/officeDocument/2006/relationships/revisionLog" Target="revisionLog119.xml"/><Relationship Id="rId15" Type="http://schemas.openxmlformats.org/officeDocument/2006/relationships/revisionLog" Target="revisionLog15.xml"/><Relationship Id="rId36" Type="http://schemas.openxmlformats.org/officeDocument/2006/relationships/revisionLog" Target="revisionLog36.xml"/><Relationship Id="rId57" Type="http://schemas.openxmlformats.org/officeDocument/2006/relationships/revisionLog" Target="revisionLog57.xml"/><Relationship Id="rId106" Type="http://schemas.openxmlformats.org/officeDocument/2006/relationships/revisionLog" Target="revisionLog106.xml"/><Relationship Id="rId127" Type="http://schemas.openxmlformats.org/officeDocument/2006/relationships/revisionLog" Target="revisionLog127.xml"/><Relationship Id="rId44" Type="http://schemas.openxmlformats.org/officeDocument/2006/relationships/revisionLog" Target="revisionLog44.xml"/><Relationship Id="rId60" Type="http://schemas.openxmlformats.org/officeDocument/2006/relationships/revisionLog" Target="revisionLog60.xml"/><Relationship Id="rId65" Type="http://schemas.openxmlformats.org/officeDocument/2006/relationships/revisionLog" Target="revisionLog65.xml"/><Relationship Id="rId81" Type="http://schemas.openxmlformats.org/officeDocument/2006/relationships/revisionLog" Target="revisionLog81.xml"/><Relationship Id="rId86" Type="http://schemas.openxmlformats.org/officeDocument/2006/relationships/revisionLog" Target="revisionLog86.xml"/><Relationship Id="rId10" Type="http://schemas.openxmlformats.org/officeDocument/2006/relationships/revisionLog" Target="revisionLog10.xml"/><Relationship Id="rId31" Type="http://schemas.openxmlformats.org/officeDocument/2006/relationships/revisionLog" Target="revisionLog31.xml"/><Relationship Id="rId52" Type="http://schemas.openxmlformats.org/officeDocument/2006/relationships/revisionLog" Target="revisionLog52.xml"/><Relationship Id="rId73" Type="http://schemas.openxmlformats.org/officeDocument/2006/relationships/revisionLog" Target="revisionLog73.xml"/><Relationship Id="rId78" Type="http://schemas.openxmlformats.org/officeDocument/2006/relationships/revisionLog" Target="revisionLog78.xml"/><Relationship Id="rId94" Type="http://schemas.openxmlformats.org/officeDocument/2006/relationships/revisionLog" Target="revisionLog94.xml"/><Relationship Id="rId99" Type="http://schemas.openxmlformats.org/officeDocument/2006/relationships/revisionLog" Target="revisionLog99.xml"/><Relationship Id="rId101" Type="http://schemas.openxmlformats.org/officeDocument/2006/relationships/revisionLog" Target="revisionLog101.xml"/><Relationship Id="rId122" Type="http://schemas.openxmlformats.org/officeDocument/2006/relationships/revisionLog" Target="revisionLog122.xml"/><Relationship Id="rId130" Type="http://schemas.openxmlformats.org/officeDocument/2006/relationships/revisionLog" Target="revisionLog130.xml"/><Relationship Id="rId4" Type="http://schemas.openxmlformats.org/officeDocument/2006/relationships/revisionLog" Target="revisionLog4.xml"/><Relationship Id="rId9" Type="http://schemas.openxmlformats.org/officeDocument/2006/relationships/revisionLog" Target="revisionLog9.xml"/><Relationship Id="rId13" Type="http://schemas.openxmlformats.org/officeDocument/2006/relationships/revisionLog" Target="revisionLog13.xml"/><Relationship Id="rId18" Type="http://schemas.openxmlformats.org/officeDocument/2006/relationships/revisionLog" Target="revisionLog18.xml"/><Relationship Id="rId39" Type="http://schemas.openxmlformats.org/officeDocument/2006/relationships/revisionLog" Target="revisionLog39.xml"/><Relationship Id="rId109" Type="http://schemas.openxmlformats.org/officeDocument/2006/relationships/revisionLog" Target="revisionLog109.xml"/><Relationship Id="rId34" Type="http://schemas.openxmlformats.org/officeDocument/2006/relationships/revisionLog" Target="revisionLog34.xml"/><Relationship Id="rId50" Type="http://schemas.openxmlformats.org/officeDocument/2006/relationships/revisionLog" Target="revisionLog50.xml"/><Relationship Id="rId55" Type="http://schemas.openxmlformats.org/officeDocument/2006/relationships/revisionLog" Target="revisionLog55.xml"/><Relationship Id="rId76" Type="http://schemas.openxmlformats.org/officeDocument/2006/relationships/revisionLog" Target="revisionLog76.xml"/><Relationship Id="rId97" Type="http://schemas.openxmlformats.org/officeDocument/2006/relationships/revisionLog" Target="revisionLog97.xml"/><Relationship Id="rId104" Type="http://schemas.openxmlformats.org/officeDocument/2006/relationships/revisionLog" Target="revisionLog104.xml"/><Relationship Id="rId120" Type="http://schemas.openxmlformats.org/officeDocument/2006/relationships/revisionLog" Target="revisionLog120.xml"/><Relationship Id="rId125" Type="http://schemas.openxmlformats.org/officeDocument/2006/relationships/revisionLog" Target="revisionLog125.xml"/><Relationship Id="rId7" Type="http://schemas.openxmlformats.org/officeDocument/2006/relationships/revisionLog" Target="revisionLog7.xml"/><Relationship Id="rId71" Type="http://schemas.openxmlformats.org/officeDocument/2006/relationships/revisionLog" Target="revisionLog71.xml"/><Relationship Id="rId92" Type="http://schemas.openxmlformats.org/officeDocument/2006/relationships/revisionLog" Target="revisionLog92.xml"/><Relationship Id="rId2" Type="http://schemas.openxmlformats.org/officeDocument/2006/relationships/revisionLog" Target="revisionLog2.xml"/><Relationship Id="rId29" Type="http://schemas.openxmlformats.org/officeDocument/2006/relationships/revisionLog" Target="revisionLog29.xml"/><Relationship Id="rId24" Type="http://schemas.openxmlformats.org/officeDocument/2006/relationships/revisionLog" Target="revisionLog24.xml"/><Relationship Id="rId40" Type="http://schemas.openxmlformats.org/officeDocument/2006/relationships/revisionLog" Target="revisionLog40.xml"/><Relationship Id="rId45" Type="http://schemas.openxmlformats.org/officeDocument/2006/relationships/revisionLog" Target="revisionLog45.xml"/><Relationship Id="rId66" Type="http://schemas.openxmlformats.org/officeDocument/2006/relationships/revisionLog" Target="revisionLog66.xml"/><Relationship Id="rId87" Type="http://schemas.openxmlformats.org/officeDocument/2006/relationships/revisionLog" Target="revisionLog87.xml"/><Relationship Id="rId110" Type="http://schemas.openxmlformats.org/officeDocument/2006/relationships/revisionLog" Target="revisionLog110.xml"/><Relationship Id="rId115" Type="http://schemas.openxmlformats.org/officeDocument/2006/relationships/revisionLog" Target="revisionLog115.xml"/><Relationship Id="rId61" Type="http://schemas.openxmlformats.org/officeDocument/2006/relationships/revisionLog" Target="revisionLog61.xml"/><Relationship Id="rId82" Type="http://schemas.openxmlformats.org/officeDocument/2006/relationships/revisionLog" Target="revisionLog8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9D22648-5986-4DC0-849A-664149D73161}" diskRevisions="1" revisionId="375" version="19">
  <header guid="{F15EC3B9-02FF-4207-B7E8-FD1F289A7E69}" dateTime="2022-04-04T10:16:20" maxSheetId="3" userName="Перевощикова Анна Васильевна" r:id="rId1">
    <sheetIdMap count="2">
      <sheetId val="1"/>
      <sheetId val="2"/>
    </sheetIdMap>
  </header>
  <header guid="{6E6B2F89-0873-4BE0-9676-737CF503CAD7}" dateTime="2022-04-04T10:23:22" maxSheetId="3" userName="Фесик Светлана Викторовна" r:id="rId2">
    <sheetIdMap count="2">
      <sheetId val="1"/>
      <sheetId val="2"/>
    </sheetIdMap>
  </header>
  <header guid="{DB4D4A82-3AE8-450B-8C39-160CCEB64636}" dateTime="2022-04-04T10:31:12" maxSheetId="3" userName="Залецкая Ольга Генадьевна" r:id="rId3" minRId="4" maxRId="5">
    <sheetIdMap count="2">
      <sheetId val="1"/>
      <sheetId val="2"/>
    </sheetIdMap>
  </header>
  <header guid="{9FEB84C0-7EB9-46EE-87F8-BE5E213E8F92}" dateTime="2022-04-04T10:33:49" maxSheetId="3" userName="Фесик Светлана Викторовна" r:id="rId4" minRId="10" maxRId="11">
    <sheetIdMap count="2">
      <sheetId val="1"/>
      <sheetId val="2"/>
    </sheetIdMap>
  </header>
  <header guid="{CA16901D-77CC-4A1D-B454-05DCACF33D1C}" dateTime="2022-04-04T10:45:40" maxSheetId="3" userName="Залецкая Ольга Генадьевна" r:id="rId5" minRId="12">
    <sheetIdMap count="2">
      <sheetId val="1"/>
      <sheetId val="2"/>
    </sheetIdMap>
  </header>
  <header guid="{19C6F41D-2862-4283-9261-8CF494AE14BF}" dateTime="2022-04-04T10:48:33" maxSheetId="3" userName="Перевощикова Анна Васильевна" r:id="rId6" minRId="13" maxRId="15">
    <sheetIdMap count="2">
      <sheetId val="1"/>
      <sheetId val="2"/>
    </sheetIdMap>
  </header>
  <header guid="{4BD03379-822A-41A7-8040-BE56366E7871}" dateTime="2022-04-04T10:52:44" maxSheetId="3" userName="Перевощикова Анна Васильевна" r:id="rId7" minRId="16" maxRId="20">
    <sheetIdMap count="2">
      <sheetId val="1"/>
      <sheetId val="2"/>
    </sheetIdMap>
  </header>
  <header guid="{D843E2AB-B619-4CCB-AFB8-6B496ED85A54}" dateTime="2022-04-04T10:54:34" maxSheetId="3" userName="Перевощикова Анна Васильевна" r:id="rId8" minRId="21" maxRId="22">
    <sheetIdMap count="2">
      <sheetId val="1"/>
      <sheetId val="2"/>
    </sheetIdMap>
  </header>
  <header guid="{9DCC75D2-7D75-49D6-A196-5D9E42168D2C}" dateTime="2022-04-04T10:55:55" maxSheetId="3" userName="Перевощикова Анна Васильевна" r:id="rId9" minRId="23">
    <sheetIdMap count="2">
      <sheetId val="1"/>
      <sheetId val="2"/>
    </sheetIdMap>
  </header>
  <header guid="{5FF49AD7-442F-48CE-BBDD-99370667A3CB}" dateTime="2022-04-04T10:57:49" maxSheetId="3" userName="Залецкая Ольга Генадьевна" r:id="rId10">
    <sheetIdMap count="2">
      <sheetId val="1"/>
      <sheetId val="2"/>
    </sheetIdMap>
  </header>
  <header guid="{E1D453F1-E70B-47C6-B346-0EEF96D9BD9B}" dateTime="2022-04-04T11:00:32" maxSheetId="3" userName="Залецкая Ольга Генадьевна" r:id="rId11" minRId="24" maxRId="27">
    <sheetIdMap count="2">
      <sheetId val="1"/>
      <sheetId val="2"/>
    </sheetIdMap>
  </header>
  <header guid="{52497B89-7D55-4E04-9ACE-A70E93A6DA07}" dateTime="2022-04-04T11:01:38" maxSheetId="3" userName="Крыжановская Анна Александровна" r:id="rId12">
    <sheetIdMap count="2">
      <sheetId val="1"/>
      <sheetId val="2"/>
    </sheetIdMap>
  </header>
  <header guid="{B068DF80-2487-453D-BE5E-407ACF7FDE01}" dateTime="2022-04-04T11:02:00" maxSheetId="3" userName="Залецкая Ольга Генадьевна" r:id="rId13" minRId="29" maxRId="30">
    <sheetIdMap count="2">
      <sheetId val="1"/>
      <sheetId val="2"/>
    </sheetIdMap>
  </header>
  <header guid="{3DCED898-88D6-4CCD-95E0-C2405DC01042}" dateTime="2022-04-04T11:02:27" maxSheetId="3" userName="Перевощикова Анна Васильевна" r:id="rId14" minRId="31">
    <sheetIdMap count="2">
      <sheetId val="1"/>
      <sheetId val="2"/>
    </sheetIdMap>
  </header>
  <header guid="{2437D7CE-0EBA-4203-86D9-0D5A461A0C30}" dateTime="2022-04-04T11:03:44" maxSheetId="3" userName="Крыжановская Анна Александровна" r:id="rId15">
    <sheetIdMap count="2">
      <sheetId val="1"/>
      <sheetId val="2"/>
    </sheetIdMap>
  </header>
  <header guid="{4DB7DB2B-8A68-4BBE-AF6F-562740F16440}" dateTime="2022-04-04T11:03:52" maxSheetId="3" userName="Фесик Светлана Викторовна" r:id="rId16" minRId="32" maxRId="35">
    <sheetIdMap count="2">
      <sheetId val="1"/>
      <sheetId val="2"/>
    </sheetIdMap>
  </header>
  <header guid="{91A4D29B-613D-40BB-8FA6-AE1659733966}" dateTime="2022-04-04T11:03:59" maxSheetId="3" userName="Крыжановская Анна Александровна" r:id="rId17">
    <sheetIdMap count="2">
      <sheetId val="1"/>
      <sheetId val="2"/>
    </sheetIdMap>
  </header>
  <header guid="{197ECAE9-D2CB-4AA8-B274-BDFA344FC2AE}" dateTime="2022-04-04T11:04:57" maxSheetId="3" userName="Фесик Светлана Викторовна" r:id="rId18">
    <sheetIdMap count="2">
      <sheetId val="1"/>
      <sheetId val="2"/>
    </sheetIdMap>
  </header>
  <header guid="{7CED3B1C-A638-4E70-ABCC-3B20AF329B3B}" dateTime="2022-04-04T11:05:19" maxSheetId="3" userName="Крыжановская Анна Александровна" r:id="rId19">
    <sheetIdMap count="2">
      <sheetId val="1"/>
      <sheetId val="2"/>
    </sheetIdMap>
  </header>
  <header guid="{16A8E46D-6932-4BE1-8A24-F4B7476F33F6}" dateTime="2022-04-04T11:06:58" maxSheetId="3" userName="Крыжановская Анна Александровна" r:id="rId20" minRId="36" maxRId="37">
    <sheetIdMap count="2">
      <sheetId val="1"/>
      <sheetId val="2"/>
    </sheetIdMap>
  </header>
  <header guid="{9FD2542D-2F60-440B-9025-848B68498D4F}" dateTime="2022-04-04T11:07:19" maxSheetId="3" userName="Перевощикова Анна Васильевна" r:id="rId21" minRId="38">
    <sheetIdMap count="2">
      <sheetId val="1"/>
      <sheetId val="2"/>
    </sheetIdMap>
  </header>
  <header guid="{5F39AEAC-6D0A-4D72-AE21-B9CA3F0869C7}" dateTime="2022-04-04T11:07:26" maxSheetId="3" userName="Крыжановская Анна Александровна" r:id="rId22" minRId="39">
    <sheetIdMap count="2">
      <sheetId val="1"/>
      <sheetId val="2"/>
    </sheetIdMap>
  </header>
  <header guid="{A93E199D-D07C-49CC-B4BC-21B30ECAF408}" dateTime="2022-04-04T11:08:02" maxSheetId="3" userName="Астахова Анна Владимировна" r:id="rId23" minRId="40">
    <sheetIdMap count="2">
      <sheetId val="1"/>
      <sheetId val="2"/>
    </sheetIdMap>
  </header>
  <header guid="{8FF78C90-C0CB-454C-ADD5-1B092E3C19D6}" dateTime="2022-04-04T11:08:07" maxSheetId="3" userName="Крыжановская Анна Александровна" r:id="rId24" minRId="43">
    <sheetIdMap count="2">
      <sheetId val="1"/>
      <sheetId val="2"/>
    </sheetIdMap>
  </header>
  <header guid="{91C312A5-39D5-4072-A055-F4B58F6C12C3}" dateTime="2022-04-04T11:08:50" maxSheetId="3" userName="Крыжановская Анна Александровна" r:id="rId25">
    <sheetIdMap count="2">
      <sheetId val="1"/>
      <sheetId val="2"/>
    </sheetIdMap>
  </header>
  <header guid="{A5EA4ABE-C02E-404E-A81A-605ABA0395FA}" dateTime="2022-04-04T11:09:22" maxSheetId="3" userName="Перевощикова Анна Васильевна" r:id="rId26" minRId="44">
    <sheetIdMap count="2">
      <sheetId val="1"/>
      <sheetId val="2"/>
    </sheetIdMap>
  </header>
  <header guid="{3B9EA04D-76A0-4082-A673-B4B484171E11}" dateTime="2022-04-04T11:09:32" maxSheetId="3" userName="Крыжановская Анна Александровна" r:id="rId27" minRId="45">
    <sheetIdMap count="2">
      <sheetId val="1"/>
      <sheetId val="2"/>
    </sheetIdMap>
  </header>
  <header guid="{D3990818-ABFF-40EA-9705-EE8ACBDE4644}" dateTime="2022-04-04T11:10:19" maxSheetId="3" userName="Крыжановская Анна Александровна" r:id="rId28" minRId="46" maxRId="47">
    <sheetIdMap count="2">
      <sheetId val="1"/>
      <sheetId val="2"/>
    </sheetIdMap>
  </header>
  <header guid="{355167AC-41DA-4A32-AD45-29EC68CF02A5}" dateTime="2022-04-04T11:10:32" maxSheetId="3" userName="Крыжановская Анна Александровна" r:id="rId29">
    <sheetIdMap count="2">
      <sheetId val="1"/>
      <sheetId val="2"/>
    </sheetIdMap>
  </header>
  <header guid="{EA64DEBD-3808-41BE-AFFE-3F2DD64C89F5}" dateTime="2022-04-04T11:11:22" maxSheetId="3" userName="Астахова Анна Владимировна" r:id="rId30" minRId="48">
    <sheetIdMap count="2">
      <sheetId val="1"/>
      <sheetId val="2"/>
    </sheetIdMap>
  </header>
  <header guid="{57C3B024-9864-4625-B426-817FCDB40A8B}" dateTime="2022-04-04T11:11:52" maxSheetId="3" userName="Крыжановская Анна Александровна" r:id="rId31">
    <sheetIdMap count="2">
      <sheetId val="1"/>
      <sheetId val="2"/>
    </sheetIdMap>
  </header>
  <header guid="{FD0EED6B-DB81-4E65-9985-99BA700B61A1}" dateTime="2022-04-04T11:12:14" maxSheetId="3" userName="Крыжановская Анна Александровна" r:id="rId32">
    <sheetIdMap count="2">
      <sheetId val="1"/>
      <sheetId val="2"/>
    </sheetIdMap>
  </header>
  <header guid="{39B00058-620B-4076-87E8-B992A5572742}" dateTime="2022-04-04T11:12:16" maxSheetId="3" userName="Астахова Анна Владимировна" r:id="rId33">
    <sheetIdMap count="2">
      <sheetId val="1"/>
      <sheetId val="2"/>
    </sheetIdMap>
  </header>
  <header guid="{E144F226-871B-4D45-9DB4-2F4AA8B9BC60}" dateTime="2022-04-04T11:13:11" maxSheetId="3" userName="Крыжановская Анна Александровна" r:id="rId34" minRId="49">
    <sheetIdMap count="2">
      <sheetId val="1"/>
      <sheetId val="2"/>
    </sheetIdMap>
  </header>
  <header guid="{CBD22DF4-F400-45D4-87D1-46570963EEC6}" dateTime="2022-04-04T11:13:20" maxSheetId="3" userName="Крыжановская Анна Александровна" r:id="rId35">
    <sheetIdMap count="2">
      <sheetId val="1"/>
      <sheetId val="2"/>
    </sheetIdMap>
  </header>
  <header guid="{7DFEA136-D8D3-4BE8-A592-165B1CD551E6}" dateTime="2022-04-04T11:13:31" maxSheetId="3" userName="Крыжановская Анна Александровна" r:id="rId36">
    <sheetIdMap count="2">
      <sheetId val="1"/>
      <sheetId val="2"/>
    </sheetIdMap>
  </header>
  <header guid="{E3E98897-507A-48C6-894A-5F4C871A8184}" dateTime="2022-04-04T11:13:45" maxSheetId="3" userName="Крыжановская Анна Александровна" r:id="rId37">
    <sheetIdMap count="2">
      <sheetId val="1"/>
      <sheetId val="2"/>
    </sheetIdMap>
  </header>
  <header guid="{9A1C69DC-A505-4E9C-B746-EBFBE3F7F18F}" dateTime="2022-04-04T11:13:58" maxSheetId="3" userName="Крыжановская Анна Александровна" r:id="rId38" minRId="50">
    <sheetIdMap count="2">
      <sheetId val="1"/>
      <sheetId val="2"/>
    </sheetIdMap>
  </header>
  <header guid="{C33B978D-28B2-4E3D-BF62-A27710BA6988}" dateTime="2022-04-04T11:14:19" maxSheetId="3" userName="Перевощикова Анна Васильевна" r:id="rId39" minRId="51">
    <sheetIdMap count="2">
      <sheetId val="1"/>
      <sheetId val="2"/>
    </sheetIdMap>
  </header>
  <header guid="{7FE7E653-1910-4E50-A3C2-AEFDE890A5B5}" dateTime="2022-04-04T11:15:13" maxSheetId="3" userName="Крыжановская Анна Александровна" r:id="rId40" minRId="52">
    <sheetIdMap count="2">
      <sheetId val="1"/>
      <sheetId val="2"/>
    </sheetIdMap>
  </header>
  <header guid="{83126EB9-C16D-48B7-B819-21473FBACD24}" dateTime="2022-04-04T11:15:38" maxSheetId="3" userName="Залецкая Ольга Генадьевна" r:id="rId41" minRId="54">
    <sheetIdMap count="2">
      <sheetId val="1"/>
      <sheetId val="2"/>
    </sheetIdMap>
  </header>
  <header guid="{E95D5D82-79E7-413D-BD0C-E36EE28BEA3C}" dateTime="2022-04-04T11:15:41" maxSheetId="3" userName="Крыжановская Анна Александровна" r:id="rId42" minRId="55">
    <sheetIdMap count="2">
      <sheetId val="1"/>
      <sheetId val="2"/>
    </sheetIdMap>
  </header>
  <header guid="{B90170E3-3DFD-49DD-A99A-B711469483E5}" dateTime="2022-04-04T11:16:10" maxSheetId="3" userName="Крыжановская Анна Александровна" r:id="rId43" minRId="56">
    <sheetIdMap count="2">
      <sheetId val="1"/>
      <sheetId val="2"/>
    </sheetIdMap>
  </header>
  <header guid="{53333797-A10E-414F-95AC-4E278A8C7472}" dateTime="2022-04-04T11:17:44" maxSheetId="3" userName="Астахова Анна Владимировна" r:id="rId44" minRId="57">
    <sheetIdMap count="2">
      <sheetId val="1"/>
      <sheetId val="2"/>
    </sheetIdMap>
  </header>
  <header guid="{ABF5A10C-CEA4-4892-BC47-C69723FA2F4C}" dateTime="2022-04-04T11:18:24" maxSheetId="3" userName="Залецкая Ольга Генадьевна" r:id="rId45">
    <sheetIdMap count="2">
      <sheetId val="1"/>
      <sheetId val="2"/>
    </sheetIdMap>
  </header>
  <header guid="{FB946566-E9E5-4EA4-A8E3-30E33723EDA2}" dateTime="2022-04-04T11:20:47" maxSheetId="3" userName="Залецкая Ольга Генадьевна" r:id="rId46" minRId="58">
    <sheetIdMap count="2">
      <sheetId val="1"/>
      <sheetId val="2"/>
    </sheetIdMap>
  </header>
  <header guid="{62E52B72-C185-4512-A938-6246F6B0A425}" dateTime="2022-04-04T11:21:49" maxSheetId="3" userName="Залецкая Ольга Генадьевна" r:id="rId47" minRId="59">
    <sheetIdMap count="2">
      <sheetId val="1"/>
      <sheetId val="2"/>
    </sheetIdMap>
  </header>
  <header guid="{AED6EBC9-7688-46D5-A497-6743A50BA911}" dateTime="2022-04-04T11:22:02" maxSheetId="3" userName="Астахова Анна Владимировна" r:id="rId48" minRId="60" maxRId="62">
    <sheetIdMap count="2">
      <sheetId val="1"/>
      <sheetId val="2"/>
    </sheetIdMap>
  </header>
  <header guid="{D4CD8FF2-9114-48B8-AC4A-4758E003A8FE}" dateTime="2022-04-04T11:22:26" maxSheetId="3" userName="Астахова Анна Владимировна" r:id="rId49">
    <sheetIdMap count="2">
      <sheetId val="1"/>
      <sheetId val="2"/>
    </sheetIdMap>
  </header>
  <header guid="{2F4425DD-B714-445A-8142-352062662372}" dateTime="2022-04-04T11:22:40" maxSheetId="3" userName="Залецкая Ольга Генадьевна" r:id="rId50" minRId="63">
    <sheetIdMap count="2">
      <sheetId val="1"/>
      <sheetId val="2"/>
    </sheetIdMap>
  </header>
  <header guid="{7D8CF7F7-C111-46F4-B6E8-58CCBB2481A5}" dateTime="2022-04-04T11:24:02" maxSheetId="3" userName="Крыжановская Анна Александровна" r:id="rId51" minRId="64">
    <sheetIdMap count="2">
      <sheetId val="1"/>
      <sheetId val="2"/>
    </sheetIdMap>
  </header>
  <header guid="{9913EE71-6ADD-4F2C-B07E-4379AE4683AF}" dateTime="2022-04-04T11:26:07" maxSheetId="3" userName="Залецкая Ольга Генадьевна" r:id="rId52" minRId="65">
    <sheetIdMap count="2">
      <sheetId val="1"/>
      <sheetId val="2"/>
    </sheetIdMap>
  </header>
  <header guid="{FDED02C4-4F09-45FE-83B2-73519A03EC6B}" dateTime="2022-04-04T11:26:33" maxSheetId="3" userName="Залецкая Ольга Генадьевна" r:id="rId53" minRId="70">
    <sheetIdMap count="2">
      <sheetId val="1"/>
      <sheetId val="2"/>
    </sheetIdMap>
  </header>
  <header guid="{F5403BAB-20FA-4733-99A5-0335C3150263}" dateTime="2022-04-04T11:27:54" maxSheetId="3" userName="Астахова Анна Владимировна" r:id="rId54" minRId="71">
    <sheetIdMap count="2">
      <sheetId val="1"/>
      <sheetId val="2"/>
    </sheetIdMap>
  </header>
  <header guid="{10DB9600-161D-4ED7-BD13-D80DCB5B5AC0}" dateTime="2022-04-04T11:28:38" maxSheetId="3" userName="Залецкая Ольга Генадьевна" r:id="rId55" minRId="72">
    <sheetIdMap count="2">
      <sheetId val="1"/>
      <sheetId val="2"/>
    </sheetIdMap>
  </header>
  <header guid="{8B0F8C0B-7A14-475F-97D0-5169F39D51F5}" dateTime="2022-04-04T11:32:12" maxSheetId="3" userName="Залецкая Ольга Генадьевна" r:id="rId56" minRId="73">
    <sheetIdMap count="2">
      <sheetId val="1"/>
      <sheetId val="2"/>
    </sheetIdMap>
  </header>
  <header guid="{FFB582F1-AEB9-464C-BB3C-EC6EA1412F79}" dateTime="2022-04-04T11:32:25" maxSheetId="3" userName="Фесик Светлана Викторовна" r:id="rId57" minRId="74">
    <sheetIdMap count="2">
      <sheetId val="1"/>
      <sheetId val="2"/>
    </sheetIdMap>
  </header>
  <header guid="{7284FC4D-6012-41C8-950D-54CF9678B68A}" dateTime="2022-04-04T11:33:36" maxSheetId="3" userName="Фесик Светлана Викторовна" r:id="rId58" minRId="75" maxRId="76">
    <sheetIdMap count="2">
      <sheetId val="1"/>
      <sheetId val="2"/>
    </sheetIdMap>
  </header>
  <header guid="{8845C055-752B-4838-AD27-84F1551F1222}" dateTime="2022-04-04T11:34:13" maxSheetId="3" userName="Залецкая Ольга Генадьевна" r:id="rId59" minRId="77">
    <sheetIdMap count="2">
      <sheetId val="1"/>
      <sheetId val="2"/>
    </sheetIdMap>
  </header>
  <header guid="{8B21808E-3190-4214-B602-621910E0B0D6}" dateTime="2022-04-04T11:35:01" maxSheetId="3" userName="Крыжановская Анна Александровна" r:id="rId60" minRId="78">
    <sheetIdMap count="2">
      <sheetId val="1"/>
      <sheetId val="2"/>
    </sheetIdMap>
  </header>
  <header guid="{F57EDD44-0CA1-4C42-81EC-3D541F2543F4}" dateTime="2022-04-04T11:35:47" maxSheetId="3" userName="Фесик Светлана Викторовна" r:id="rId61">
    <sheetIdMap count="2">
      <sheetId val="1"/>
      <sheetId val="2"/>
    </sheetIdMap>
  </header>
  <header guid="{DE72D5FF-34F4-46D5-B8C3-39D371797222}" dateTime="2022-04-04T11:36:48" maxSheetId="3" userName="Астахова Анна Владимировна" r:id="rId62" minRId="79">
    <sheetIdMap count="2">
      <sheetId val="1"/>
      <sheetId val="2"/>
    </sheetIdMap>
  </header>
  <header guid="{EC0857B4-3BD0-4970-87D8-629823781613}" dateTime="2022-04-04T11:38:48" maxSheetId="3" userName="Крыжановская Анна Александровна" r:id="rId63">
    <sheetIdMap count="2">
      <sheetId val="1"/>
      <sheetId val="2"/>
    </sheetIdMap>
  </header>
  <header guid="{0E27B521-6B5E-41A6-8077-000F7A555465}" dateTime="2022-04-04T11:40:53" maxSheetId="3" userName="Астахова Анна Владимировна" r:id="rId64" minRId="81">
    <sheetIdMap count="2">
      <sheetId val="1"/>
      <sheetId val="2"/>
    </sheetIdMap>
  </header>
  <header guid="{1C4A3788-C41C-4748-9689-30EA5F2703FD}" dateTime="2022-04-04T11:41:28" maxSheetId="3" userName="Астахова Анна Владимировна" r:id="rId65" minRId="82">
    <sheetIdMap count="2">
      <sheetId val="1"/>
      <sheetId val="2"/>
    </sheetIdMap>
  </header>
  <header guid="{5987ABF4-ABBA-4A0E-86D8-9BD8AAD81469}" dateTime="2022-04-04T11:42:01" maxSheetId="3" userName="Фесик Светлана Викторовна" r:id="rId66">
    <sheetIdMap count="2">
      <sheetId val="1"/>
      <sheetId val="2"/>
    </sheetIdMap>
  </header>
  <header guid="{094C14A0-9A9B-4725-92A5-31EC18B651D6}" dateTime="2022-04-04T11:48:36" maxSheetId="3" userName="Астахова Анна Владимировна" r:id="rId67" minRId="83">
    <sheetIdMap count="2">
      <sheetId val="1"/>
      <sheetId val="2"/>
    </sheetIdMap>
  </header>
  <header guid="{FEC52DB1-03B9-410D-9F03-43DC7F53A5D6}" dateTime="2022-04-04T11:49:08" maxSheetId="3" userName="Фесик Светлана Викторовна" r:id="rId68" minRId="84">
    <sheetIdMap count="2">
      <sheetId val="1"/>
      <sheetId val="2"/>
    </sheetIdMap>
  </header>
  <header guid="{2DB6516A-6C80-49BE-B1C8-9DD07EF0E129}" dateTime="2022-04-04T11:50:40" maxSheetId="3" userName="Астахова Анна Владимировна" r:id="rId69" minRId="85">
    <sheetIdMap count="2">
      <sheetId val="1"/>
      <sheetId val="2"/>
    </sheetIdMap>
  </header>
  <header guid="{1163AE24-C92B-43E2-9EE5-D7366F62D112}" dateTime="2022-04-04T12:08:58" maxSheetId="3" userName="Перевощикова Анна Васильевна" r:id="rId70" minRId="86">
    <sheetIdMap count="2">
      <sheetId val="1"/>
      <sheetId val="2"/>
    </sheetIdMap>
  </header>
  <header guid="{5C94A070-B67A-4C58-ABD8-BC4A64325C41}" dateTime="2022-04-04T13:00:06" maxSheetId="3" userName="Залецкая Ольга Генадьевна" r:id="rId71" minRId="91">
    <sheetIdMap count="2">
      <sheetId val="1"/>
      <sheetId val="2"/>
    </sheetIdMap>
  </header>
  <header guid="{6263ABD6-CF94-404E-B064-E94636CBC65B}" dateTime="2022-04-04T13:02:52" maxSheetId="3" userName="Крыжановская Анна Александровна" r:id="rId72" minRId="92">
    <sheetIdMap count="2">
      <sheetId val="1"/>
      <sheetId val="2"/>
    </sheetIdMap>
  </header>
  <header guid="{AE6FFCF8-3E55-4496-AF80-9857879CE5F6}" dateTime="2022-04-04T13:03:26" maxSheetId="3" userName="Крыжановская Анна Александровна" r:id="rId73">
    <sheetIdMap count="2">
      <sheetId val="1"/>
      <sheetId val="2"/>
    </sheetIdMap>
  </header>
  <header guid="{A0E5AC80-2C85-4261-B5EB-F414288F5EC0}" dateTime="2022-04-04T13:04:23" maxSheetId="3" userName="Крыжановская Анна Александровна" r:id="rId74" minRId="95">
    <sheetIdMap count="2">
      <sheetId val="1"/>
      <sheetId val="2"/>
    </sheetIdMap>
  </header>
  <header guid="{51B809DB-CD7A-4142-A5D2-FD006207D5E3}" dateTime="2022-04-04T13:09:37" maxSheetId="3" userName="Перевощикова Анна Васильевна" r:id="rId75" minRId="96">
    <sheetIdMap count="2">
      <sheetId val="1"/>
      <sheetId val="2"/>
    </sheetIdMap>
  </header>
  <header guid="{78626810-FC17-4EDB-B483-683269DDB076}" dateTime="2022-04-04T13:12:29" maxSheetId="3" userName="Крыжановская Анна Александровна" r:id="rId76" minRId="97">
    <sheetIdMap count="2">
      <sheetId val="1"/>
      <sheetId val="2"/>
    </sheetIdMap>
  </header>
  <header guid="{2CF21F40-1CEC-4F22-A92D-4B053154B80E}" dateTime="2022-04-04T13:13:39" maxSheetId="3" userName="Крыжановская Анна Александровна" r:id="rId77" minRId="98">
    <sheetIdMap count="2">
      <sheetId val="1"/>
      <sheetId val="2"/>
    </sheetIdMap>
  </header>
  <header guid="{ADC0904C-476E-41D2-8068-3BF61AE9AC66}" dateTime="2022-04-04T13:15:08" maxSheetId="3" userName="Крыжановская Анна Александровна" r:id="rId78" minRId="99">
    <sheetIdMap count="2">
      <sheetId val="1"/>
      <sheetId val="2"/>
    </sheetIdMap>
  </header>
  <header guid="{18197CE4-DF57-48D9-A97D-80638FE724E0}" dateTime="2022-04-04T13:17:48" maxSheetId="3" userName="Крыжановская Анна Александровна" r:id="rId79" minRId="100">
    <sheetIdMap count="2">
      <sheetId val="1"/>
      <sheetId val="2"/>
    </sheetIdMap>
  </header>
  <header guid="{3E768BFA-FD68-4C45-A1F1-7B6B13A07954}" dateTime="2022-04-04T13:18:26" maxSheetId="3" userName="Перевощикова Анна Васильевна" r:id="rId80" minRId="101">
    <sheetIdMap count="2">
      <sheetId val="1"/>
      <sheetId val="2"/>
    </sheetIdMap>
  </header>
  <header guid="{DC3E834B-97BD-4D7B-9941-ED72065F9ECC}" dateTime="2022-04-04T13:19:50" maxSheetId="3" userName="Крыжановская Анна Александровна" r:id="rId81" minRId="102">
    <sheetIdMap count="2">
      <sheetId val="1"/>
      <sheetId val="2"/>
    </sheetIdMap>
  </header>
  <header guid="{17E84ABD-E5BB-47D7-AB1D-435BCE21BE75}" dateTime="2022-04-04T13:23:23" maxSheetId="3" userName="Перевощикова Анна Васильевна" r:id="rId82" minRId="103">
    <sheetIdMap count="2">
      <sheetId val="1"/>
      <sheetId val="2"/>
    </sheetIdMap>
  </header>
  <header guid="{1E4E3307-F1DE-4C09-9470-4E1799712B3F}" dateTime="2022-04-04T13:24:06" maxSheetId="3" userName="Крыжановская Анна Александровна" r:id="rId83" minRId="104">
    <sheetIdMap count="2">
      <sheetId val="1"/>
      <sheetId val="2"/>
    </sheetIdMap>
  </header>
  <header guid="{35A70C2C-59EE-4AE2-AD66-3FCEA737BB78}" dateTime="2022-04-04T13:26:51" maxSheetId="3" userName="Перевощикова Анна Васильевна" r:id="rId84" minRId="105">
    <sheetIdMap count="2">
      <sheetId val="1"/>
      <sheetId val="2"/>
    </sheetIdMap>
  </header>
  <header guid="{2E1DBA37-C5E4-44E3-BE07-0DE89D6EB555}" dateTime="2022-04-04T13:28:43" maxSheetId="3" userName="Залецкая Ольга Генадьевна" r:id="rId85" minRId="106">
    <sheetIdMap count="2">
      <sheetId val="1"/>
      <sheetId val="2"/>
    </sheetIdMap>
  </header>
  <header guid="{7B2F5D7F-0299-4813-966E-69CCF6D95EDB}" dateTime="2022-04-04T13:29:51" maxSheetId="3" userName="Крыжановская Анна Александровна" r:id="rId86" minRId="107">
    <sheetIdMap count="2">
      <sheetId val="1"/>
      <sheetId val="2"/>
    </sheetIdMap>
  </header>
  <header guid="{1491B49A-A9BB-4690-A696-0244E2BB077D}" dateTime="2022-04-04T13:30:03" maxSheetId="3" userName="Фесик Светлана Викторовна" r:id="rId87" minRId="108">
    <sheetIdMap count="2">
      <sheetId val="1"/>
      <sheetId val="2"/>
    </sheetIdMap>
  </header>
  <header guid="{C1922E14-B8AE-4EE9-9737-26524ACBF087}" dateTime="2022-04-04T13:30:33" maxSheetId="3" userName="Крыжановская Анна Александровна" r:id="rId88" minRId="109">
    <sheetIdMap count="2">
      <sheetId val="1"/>
      <sheetId val="2"/>
    </sheetIdMap>
  </header>
  <header guid="{5F25870F-450C-4FC2-A334-0824FB2585F2}" dateTime="2022-04-04T13:40:25" maxSheetId="3" userName="Перевощикова Анна Васильевна" r:id="rId89" minRId="110">
    <sheetIdMap count="2">
      <sheetId val="1"/>
      <sheetId val="2"/>
    </sheetIdMap>
  </header>
  <header guid="{C7A7C509-9172-4730-8549-7BB5A90B73EA}" dateTime="2022-04-04T13:41:14" maxSheetId="3" userName="Астахова Анна Владимировна" r:id="rId90" minRId="114">
    <sheetIdMap count="2">
      <sheetId val="1"/>
      <sheetId val="2"/>
    </sheetIdMap>
  </header>
  <header guid="{D50E2E75-252E-422A-A910-CFD720E71C6F}" dateTime="2022-04-04T13:51:04" maxSheetId="3" userName="Перевощикова Анна Васильевна" r:id="rId91" minRId="117">
    <sheetIdMap count="2">
      <sheetId val="1"/>
      <sheetId val="2"/>
    </sheetIdMap>
  </header>
  <header guid="{4E37A4E2-C085-4A8B-BBAB-636A7A7444D1}" dateTime="2022-04-04T13:52:44" maxSheetId="3" userName="Астахова Анна Владимировна" r:id="rId92" minRId="118">
    <sheetIdMap count="2">
      <sheetId val="1"/>
      <sheetId val="2"/>
    </sheetIdMap>
  </header>
  <header guid="{C8B4693D-CFBB-4AE8-A579-172B14FCB840}" dateTime="2022-04-04T13:56:36" maxSheetId="3" userName="Перевощикова Анна Васильевна" r:id="rId93" minRId="121">
    <sheetIdMap count="2">
      <sheetId val="1"/>
      <sheetId val="2"/>
    </sheetIdMap>
  </header>
  <header guid="{CA724CA2-B0A2-4971-BD69-D6152C502C26}" dateTime="2022-04-04T13:57:12" maxSheetId="3" userName="Перевощикова Анна Васильевна" r:id="rId94" minRId="125" maxRId="127">
    <sheetIdMap count="2">
      <sheetId val="1"/>
      <sheetId val="2"/>
    </sheetIdMap>
  </header>
  <header guid="{ACEA6BD2-FC49-419C-A181-4123FD07B0A9}" dateTime="2022-04-04T13:58:10" maxSheetId="3" userName="Перевощикова Анна Васильевна" r:id="rId95" minRId="128" maxRId="129">
    <sheetIdMap count="2">
      <sheetId val="1"/>
      <sheetId val="2"/>
    </sheetIdMap>
  </header>
  <header guid="{99EECA86-BE5F-4AF1-A74F-92963ADAF5AD}" dateTime="2022-04-04T13:58:51" maxSheetId="3" userName="Астахова Анна Владимировна" r:id="rId96" minRId="130">
    <sheetIdMap count="2">
      <sheetId val="1"/>
      <sheetId val="2"/>
    </sheetIdMap>
  </header>
  <header guid="{FFCC2991-C089-4601-B550-4D00029D8DAD}" dateTime="2022-04-04T14:01:10" maxSheetId="3" userName="Астахова Анна Владимировна" r:id="rId97" minRId="133">
    <sheetIdMap count="2">
      <sheetId val="1"/>
      <sheetId val="2"/>
    </sheetIdMap>
  </header>
  <header guid="{43BE745B-DA72-4060-9657-F3EC82E9763A}" dateTime="2022-04-04T14:03:38" maxSheetId="3" userName="Перевощикова Анна Васильевна" r:id="rId98" minRId="134">
    <sheetIdMap count="2">
      <sheetId val="1"/>
      <sheetId val="2"/>
    </sheetIdMap>
  </header>
  <header guid="{7900554D-B890-4FA7-A72F-8A2AFE70796F}" dateTime="2022-04-04T14:03:59" maxSheetId="3" userName="Астахова Анна Владимировна" r:id="rId99" minRId="135">
    <sheetIdMap count="2">
      <sheetId val="1"/>
      <sheetId val="2"/>
    </sheetIdMap>
  </header>
  <header guid="{0D798BA3-2016-4EAC-91F7-17B62244B928}" dateTime="2022-04-04T14:04:29" maxSheetId="3" userName="Перевощикова Анна Васильевна" r:id="rId100">
    <sheetIdMap count="2">
      <sheetId val="1"/>
      <sheetId val="2"/>
    </sheetIdMap>
  </header>
  <header guid="{5FBC80E1-38E2-4A00-97C9-9F465C18D6DF}" dateTime="2022-04-04T14:17:04" maxSheetId="3" userName="Залецкая Ольга Генадьевна" r:id="rId101">
    <sheetIdMap count="2">
      <sheetId val="1"/>
      <sheetId val="2"/>
    </sheetIdMap>
  </header>
  <header guid="{F8960F2E-6A12-4BB3-9F5F-A405D6EFAA16}" dateTime="2022-04-04T14:25:13" maxSheetId="3" userName="Астахова Анна Владимировна" r:id="rId102" minRId="136">
    <sheetIdMap count="2">
      <sheetId val="1"/>
      <sheetId val="2"/>
    </sheetIdMap>
  </header>
  <header guid="{49AC32AE-463D-459B-866A-43B3C5F035BE}" dateTime="2022-04-04T14:31:36" maxSheetId="3" userName="Фесик Светлана Викторовна" r:id="rId103" minRId="137">
    <sheetIdMap count="2">
      <sheetId val="1"/>
      <sheetId val="2"/>
    </sheetIdMap>
  </header>
  <header guid="{11B84810-9A0C-42F5-9B48-9212A7097C87}" dateTime="2022-04-04T14:38:22" maxSheetId="3" userName="Залецкая Ольга Генадьевна" r:id="rId104">
    <sheetIdMap count="2">
      <sheetId val="1"/>
      <sheetId val="2"/>
    </sheetIdMap>
  </header>
  <header guid="{7D2AC046-77B0-4C0D-8D5B-5B8FA5BD5ABA}" dateTime="2022-04-04T14:40:34" maxSheetId="3" userName="Перевощикова Анна Васильевна" r:id="rId105" minRId="138">
    <sheetIdMap count="2">
      <sheetId val="1"/>
      <sheetId val="2"/>
    </sheetIdMap>
  </header>
  <header guid="{FE2CFE56-98D5-417D-9956-0E4FCFBD8D9C}" dateTime="2022-04-04T14:41:30" maxSheetId="3" userName="Залецкая Ольга Генадьевна" r:id="rId106">
    <sheetIdMap count="2">
      <sheetId val="1"/>
      <sheetId val="2"/>
    </sheetIdMap>
  </header>
  <header guid="{E1750762-3A0D-4E20-B75A-35B10807EB6D}" dateTime="2022-04-04T14:43:31" maxSheetId="3" userName="Залецкая Ольга Генадьевна" r:id="rId107" minRId="142">
    <sheetIdMap count="2">
      <sheetId val="1"/>
      <sheetId val="2"/>
    </sheetIdMap>
  </header>
  <header guid="{68559264-E768-4C99-8EDF-63890EC1D998}" dateTime="2022-04-04T14:46:13" maxSheetId="3" userName="Залецкая Ольга Генадьевна" r:id="rId108">
    <sheetIdMap count="2">
      <sheetId val="1"/>
      <sheetId val="2"/>
    </sheetIdMap>
  </header>
  <header guid="{7651FE83-4B50-48FA-8FF0-ABA32510297C}" dateTime="2022-04-04T14:47:12" maxSheetId="3" userName="Залецкая Ольга Генадьевна" r:id="rId109">
    <sheetIdMap count="2">
      <sheetId val="1"/>
      <sheetId val="2"/>
    </sheetIdMap>
  </header>
  <header guid="{50ED4BCB-59A0-4D5D-BAEF-F896F7BB7BA1}" dateTime="2022-04-04T14:54:56" maxSheetId="3" userName="Вершинина Мария Игоревна" r:id="rId110" minRId="143">
    <sheetIdMap count="2">
      <sheetId val="1"/>
      <sheetId val="2"/>
    </sheetIdMap>
  </header>
  <header guid="{4E68F38A-17A4-49AE-82AE-FC009AFF8E46}" dateTime="2022-04-04T14:59:16" maxSheetId="3" userName="Вершинина Мария Игоревна" r:id="rId111">
    <sheetIdMap count="2">
      <sheetId val="1"/>
      <sheetId val="2"/>
    </sheetIdMap>
  </header>
  <header guid="{254F618E-B310-419D-9A69-0DE9CC7CEC86}" dateTime="2022-04-04T15:04:30" maxSheetId="3" userName="Маганёва Екатерина Николаевна" r:id="rId112">
    <sheetIdMap count="2">
      <sheetId val="1"/>
      <sheetId val="2"/>
    </sheetIdMap>
  </header>
  <header guid="{85B9987C-F1A4-4B8D-88E5-E22018F26D56}" dateTime="2022-04-04T15:21:21" maxSheetId="3" userName="Перевощикова Анна Васильевна" r:id="rId113">
    <sheetIdMap count="2">
      <sheetId val="1"/>
      <sheetId val="2"/>
    </sheetIdMap>
  </header>
  <header guid="{FE40F074-5B3C-4A3E-BDF9-A843A219558A}" dateTime="2022-04-04T15:34:59" maxSheetId="3" userName="Перевощикова Анна Васильевна" r:id="rId114" minRId="157">
    <sheetIdMap count="2">
      <sheetId val="1"/>
      <sheetId val="2"/>
    </sheetIdMap>
  </header>
  <header guid="{05162133-D7A1-469E-8FDB-032CA6337693}" dateTime="2022-04-04T15:38:12" maxSheetId="3" userName="Перевощикова Анна Васильевна" r:id="rId115">
    <sheetIdMap count="2">
      <sheetId val="1"/>
      <sheetId val="2"/>
    </sheetIdMap>
  </header>
  <header guid="{1E772833-D2E4-48DC-AAF6-9FF2B230E7EC}" dateTime="2022-04-04T15:39:07" maxSheetId="3" userName="Перевощикова Анна Васильевна" r:id="rId116" minRId="164" maxRId="167">
    <sheetIdMap count="2">
      <sheetId val="1"/>
      <sheetId val="2"/>
    </sheetIdMap>
  </header>
  <header guid="{6F9D70BC-EE69-49D6-AF1D-7B1B290C5832}" dateTime="2022-04-04T15:56:49" maxSheetId="3" userName="Залецкая Ольга Генадьевна" r:id="rId117" minRId="171">
    <sheetIdMap count="2">
      <sheetId val="1"/>
      <sheetId val="2"/>
    </sheetIdMap>
  </header>
  <header guid="{67FE13C1-5FB7-4076-B03E-C12E3537E08C}" dateTime="2022-04-04T17:23:15" maxSheetId="3" userName="Маганёва Екатерина Николаевна" r:id="rId118" minRId="176">
    <sheetIdMap count="2">
      <sheetId val="1"/>
      <sheetId val="2"/>
    </sheetIdMap>
  </header>
  <header guid="{722248EE-699A-4F2D-8CFC-DF09665BA916}" dateTime="2022-04-04T17:34:07" maxSheetId="3" userName="Маганёва Екатерина Николаевна" r:id="rId119" minRId="181">
    <sheetIdMap count="2">
      <sheetId val="1"/>
      <sheetId val="2"/>
    </sheetIdMap>
  </header>
  <header guid="{DE43A8A8-5C7B-4F28-9578-02C15104673A}" dateTime="2022-04-04T17:47:01" maxSheetId="3" userName="Маганёва Екатерина Николаевна" r:id="rId120" minRId="182">
    <sheetIdMap count="2">
      <sheetId val="1"/>
      <sheetId val="2"/>
    </sheetIdMap>
  </header>
  <header guid="{39AFFB6E-E638-4C6C-A17C-D1F9FBBE1AF1}" dateTime="2022-04-04T17:47:10" maxSheetId="3" userName="Маганёва Екатерина Николаевна" r:id="rId121" minRId="183">
    <sheetIdMap count="2">
      <sheetId val="1"/>
      <sheetId val="2"/>
    </sheetIdMap>
  </header>
  <header guid="{259A8C2E-AF59-4B10-9CCD-201ADB22E046}" dateTime="2022-04-04T17:54:08" maxSheetId="3" userName="Маганёва Екатерина Николаевна" r:id="rId122" minRId="184" maxRId="185">
    <sheetIdMap count="2">
      <sheetId val="1"/>
      <sheetId val="2"/>
    </sheetIdMap>
  </header>
  <header guid="{86BBFEC1-2712-4BE2-B994-C3ABF0DBDAE4}" dateTime="2022-04-05T09:24:58" maxSheetId="3" userName="Хрусталёва Елена Анатольевна" r:id="rId123" minRId="186" maxRId="189">
    <sheetIdMap count="2">
      <sheetId val="1"/>
      <sheetId val="2"/>
    </sheetIdMap>
  </header>
  <header guid="{EF087203-8E7C-4D45-A8E8-A56BE7039677}" dateTime="2022-04-05T09:32:24" maxSheetId="3" userName="Хрусталёва Елена Анатольевна" r:id="rId124" minRId="194">
    <sheetIdMap count="2">
      <sheetId val="1"/>
      <sheetId val="2"/>
    </sheetIdMap>
  </header>
  <header guid="{C0210289-54B3-448E-AA11-3638FADAEEEC}" dateTime="2022-04-05T10:35:48" maxSheetId="3" userName="Перевощикова Анна Васильевна" r:id="rId125" minRId="200">
    <sheetIdMap count="2">
      <sheetId val="1"/>
      <sheetId val="2"/>
    </sheetIdMap>
  </header>
  <header guid="{C644D38B-D5F7-4117-9B99-7082871C6181}" dateTime="2022-04-05T11:50:27" maxSheetId="3" userName="Маганёва Екатерина Николаевна" r:id="rId126">
    <sheetIdMap count="2">
      <sheetId val="1"/>
      <sheetId val="2"/>
    </sheetIdMap>
  </header>
  <header guid="{556E2165-8E90-4D09-8972-B29493A76400}" dateTime="2022-04-05T11:51:07" maxSheetId="3" userName="Маганёва Екатерина Николаевна" r:id="rId127">
    <sheetIdMap count="2">
      <sheetId val="1"/>
      <sheetId val="2"/>
    </sheetIdMap>
  </header>
  <header guid="{05D31E1C-A4B7-4B5C-B0C1-064F2503E821}" dateTime="2022-04-05T11:52:28" maxSheetId="3" userName="Маганёва Екатерина Николаевна" r:id="rId128">
    <sheetIdMap count="2">
      <sheetId val="1"/>
      <sheetId val="2"/>
    </sheetIdMap>
  </header>
  <header guid="{83FAD811-9697-4D36-9AB9-3E90A3C7FFE2}" dateTime="2022-04-05T12:30:29" maxSheetId="3" userName="Маганёва Екатерина Николаевна" r:id="rId129">
    <sheetIdMap count="2">
      <sheetId val="1"/>
      <sheetId val="2"/>
    </sheetIdMap>
  </header>
  <header guid="{A9D22648-5986-4DC0-849A-664149D73161}" dateTime="2022-04-11T13:32:39" maxSheetId="3" userName="Вершинина Мария Игоревна" r:id="rId130" minRId="220" maxRId="372">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36:J141" start="0" length="2147483647">
    <dxf>
      <font>
        <color auto="1"/>
      </font>
    </dxf>
  </rfmt>
</revisions>
</file>

<file path=xl/revisions/revisionLog1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42:I146" start="0" length="2147483647">
    <dxf>
      <font>
        <color auto="1"/>
      </font>
    </dxf>
  </rfmt>
</revisions>
</file>

<file path=xl/revisions/revisionLog1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K153:K160" start="0" length="2147483647">
    <dxf>
      <font>
        <color auto="1"/>
      </font>
    </dxf>
  </rfmt>
</revisions>
</file>

<file path=xl/revisions/revisionLog1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6" sId="1" odxf="1" dxf="1">
    <oc r="K35" t="inlineStr">
      <is>
        <r>
          <rPr>
            <sz val="16"/>
            <rFont val="Times New Roman"/>
            <family val="1"/>
            <charset val="204"/>
          </rPr>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t>
        </r>
        <r>
          <rPr>
            <sz val="16"/>
            <color rgb="FFFF0000"/>
            <rFont val="Times New Roman"/>
            <family val="2"/>
            <charset val="204"/>
          </rPr>
          <t xml:space="preserve">                                                                                                                                                                                                                                                                                                                                                                                                                                                         </t>
        </r>
        <r>
          <rPr>
            <sz val="16"/>
            <rFont val="Times New Roman"/>
            <family val="1"/>
            <charset val="204"/>
          </rPr>
          <t xml:space="preserve">1.1. О предоставлении субсидии местному бюджету из бюджета ХМАО-Югры от 17.01.2022 № 05-СШ/2022.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Освоение средств планируется до конца 2022 года.                                                                                                                                                       </t>
        </r>
        <r>
          <rPr>
            <sz val="16"/>
            <color rgb="FFFF0000"/>
            <rFont val="Times New Roman"/>
            <family val="2"/>
            <charset val="204"/>
          </rPr>
          <t xml:space="preserve">                                                                                                                     </t>
        </r>
        <r>
          <rPr>
            <sz val="16"/>
            <rFont val="Times New Roman"/>
            <family val="1"/>
            <charset val="204"/>
          </rPr>
          <t xml:space="preserve">1.2. О предоставлении субсидии местному бюджету из бюджета ХМАО-Югры от 01.02.2022 № 05-ШД/2022. Бюджетные ассигнования запланированы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Денежные средства планируется освоить в 2-4 кварталах 2022 года.                   </t>
        </r>
        <r>
          <rPr>
            <sz val="16"/>
            <color rgb="FFFF0000"/>
            <rFont val="Times New Roman"/>
            <family val="2"/>
            <charset val="204"/>
          </rPr>
          <t xml:space="preserve">
</t>
        </r>
        <r>
          <rPr>
            <sz val="16"/>
            <rFont val="Times New Roman"/>
            <family val="1"/>
            <charset val="204"/>
          </rPr>
          <t xml:space="preserve">2. В рамках реализации регионального проекта "Спорт-норма жизни" государственной программы заключено дополнительное соглашение от 25.01.2022 № 71876000-1-2019-013/4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Денежные средства планируется освоить в 3-4 кварталах 2022 года.        </t>
        </r>
        <r>
          <rPr>
            <sz val="16"/>
            <color rgb="FFFF0000"/>
            <rFont val="Times New Roman"/>
            <family val="2"/>
            <charset val="204"/>
          </rPr>
          <t xml:space="preserve">                                                                                                                                                                                                                                             3. В соответствии с перечнем реализуемых объектов на 2022 год и плановый период 2023 и 2024 годов, включая приобретение объектов недвижимого имущества, объектов, создаваемых в соответствии с соглашениями о государственно-частном партнерстве, муниципально-частном партнерстве и концессионными соглашениями, утвержденным постановлением Правительства Ханты-Мансийского автономного округа - Югры от 31 октября 2021 г. N 471-п "О государственной программе Ханты-Мансийского автономного округа - Югры "Развитие физической культуры и спорта" в 2022 году предусмотрены финансовые средства на строительство следующих быстровозводимых спортивных сооружений: 
 - Спортивный комплекс с искусственным льдом (хоз.зона);
 - Спортивный комплекс с универсальным игровым залом 90 чел/час (мкр. 30А);
 - Спортивный комплекс с универсальным игровым залом 115 чел/час;
 - Дворец боевых искусств.     
</t>
        </r>
      </is>
    </oc>
    <nc r="K35" t="inlineStr">
      <is>
        <r>
          <rPr>
            <sz val="16"/>
            <rFont val="Times New Roman"/>
            <family val="1"/>
            <charset val="204"/>
          </rPr>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t>
        </r>
        <r>
          <rPr>
            <sz val="16"/>
            <color rgb="FFFF0000"/>
            <rFont val="Times New Roman"/>
            <family val="2"/>
            <charset val="204"/>
          </rPr>
          <t xml:space="preserve">                                                                                                                                                                                                                                                                                                                                                                                                                                                         </t>
        </r>
        <r>
          <rPr>
            <sz val="16"/>
            <rFont val="Times New Roman"/>
            <family val="1"/>
            <charset val="204"/>
          </rPr>
          <t xml:space="preserve">1.1. О предоставлении субсидии местному бюджету из бюджета ХМАО-Югры от 17.01.2022 № 05-СШ/2022.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Освоение средств планируется до конца 2022 года.                                                                                                                                                       </t>
        </r>
        <r>
          <rPr>
            <sz val="16"/>
            <color rgb="FFFF0000"/>
            <rFont val="Times New Roman"/>
            <family val="2"/>
            <charset val="204"/>
          </rPr>
          <t xml:space="preserve">                                                                                                                     </t>
        </r>
        <r>
          <rPr>
            <sz val="16"/>
            <rFont val="Times New Roman"/>
            <family val="1"/>
            <charset val="204"/>
          </rPr>
          <t xml:space="preserve">1.2. О предоставлении субсидии местному бюджету из бюджета ХМАО-Югры от 01.02.2022 № 05-ШД/2022. Бюджетные ассигнования запланированы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Денежные средства планируется освоить в 2-4 кварталах 2022 года.                   </t>
        </r>
        <r>
          <rPr>
            <sz val="16"/>
            <color rgb="FFFF0000"/>
            <rFont val="Times New Roman"/>
            <family val="2"/>
            <charset val="204"/>
          </rPr>
          <t xml:space="preserve">
</t>
        </r>
        <r>
          <rPr>
            <sz val="16"/>
            <rFont val="Times New Roman"/>
            <family val="1"/>
            <charset val="204"/>
          </rPr>
          <t xml:space="preserve">2. В рамках реализации регионального проекта "Спорт-норма жизни" государственной программы заключено дополнительное соглашение от 25.01.2022 № 71876000-1-2019-013/4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Денежные средства планируется освоить в 3-4 кварталах 2022 года.        </t>
        </r>
        <r>
          <rPr>
            <sz val="16"/>
            <color rgb="FFFF0000"/>
            <rFont val="Times New Roman"/>
            <family val="2"/>
            <charset val="204"/>
          </rPr>
          <t xml:space="preserve">                                                                                                                                                                                                                                             </t>
        </r>
        <r>
          <rPr>
            <sz val="16"/>
            <rFont val="Times New Roman"/>
            <family val="1"/>
            <charset val="204"/>
          </rPr>
          <t xml:space="preserve">3. В соответствии с перечнем реализуемых объектов на 2022 год и плановый период 2023 и 2024 годов, включая приобретение объектов недвижимого имущества, объектов, создаваемых в соответствии с соглашениями о государственно-частном партнерстве, муниципально-частном партнерстве и концессионными соглашениями, утвержденным постановлением Правительства Ханты-Мансийского автономного округа - Югры от 31 октября 2021 г. N 471-п "О государственной программе Ханты-Мансийского автономного округа - Югры "Развитие физической культуры и спорта" в 2022 году предусмотрены финансовые средства на строительство следующих быстровозводимых спортивных сооружений: 
 - Спортивный комплекс с искусственным льдом (хоз.зона);
 - Спортивный комплекс с универсальным игровым залом 90 чел/час (мкр. 30А);
 - Спортивный комплекс с универсальным игровым залом 115 чел/час;
 - Дворец боевых искусств.     
</t>
        </r>
        <r>
          <rPr>
            <sz val="16"/>
            <color rgb="FFFF0000"/>
            <rFont val="Times New Roman"/>
            <family val="2"/>
            <charset val="204"/>
          </rPr>
          <t xml:space="preserve">
</t>
        </r>
      </is>
    </nc>
    <odxf>
      <font>
        <sz val="16"/>
        <color rgb="FFFF0000"/>
      </font>
    </odxf>
    <ndxf>
      <font>
        <sz val="16"/>
        <color rgb="FFFF0000"/>
      </font>
    </ndxf>
  </rcc>
</revisions>
</file>

<file path=xl/revisions/revisionLog1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7" sId="1">
    <oc r="K122" t="inlineStr">
      <is>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объекта "Водовод от 8 пром/узла до ВК-25 ул. 50 лет ВЛКСМ. Участок от ВК (Нефтеюганского шоссе) до ВК (ул.Маяковского, д.42)" протяженностью 0,258 км.
Расходы запланированы на 3 квартал 2022. На 01.02.2022 заключено соглашение о предоставлении субсидии местному бюджету из бюджета ХМАО-Югры  № 05-ОЗП-2022 от 25.01.2022.
2. "Создание условий для обеспечения качественными коммунальными услугами" запланировано выполнить реконструкцию объекта "Очистные сооружения канализационных сточных вод (КОС) г. Сургут производительностью 150 000 м3/сут". Расходы запланированы на 3,4 кварталы 2022. На 01.02.2022 со стороны муниципального образования подписано соглашение о предоставлении субсидии местному бюджету из бюджета ХМАО-Югры № 05-АИП-2022.
3. "Обеспечение равных прав потребителей на получение энергетических ресурсов" запланировано:
1)  Возмещение недополученных доходов организациям, осуществляющим реализацию населению сжиженного газа по социально ориентированным розничным ценам
ДГХ: предоставление субсидии осуществляется органом местного самоуправления путем отбора юридических лиц. Срок проведения отбора - до 01.03.2022 года.
УБУиО: расходы на выплату заработной платы и оплату начислений на выплаты по оплате труда  для осуществления переданного государственного полномочия. Расходы запланированы на 4 квартал 2022 года.
4. "Повышение энергоэффективности в отраслях экономики":
МКУ "ДЭАЗиИС" запланировано:
-  ремонт системы теплоснабжения  в МБДОУ детский сад № 22 "Сказка", срок заключения контракта - май,  ожидаемое исполнение - 3 квартал  2022 года;
-  выполнение работ по замене светильников в МБОУ НШ № 46, срок заключения контракта - июль,  ожидаемое исполнение - 3 квартал  2022 года;
-  выполнение работ по установке приборов учета расхода тепловой энергии в  4-х муниципальных  учреждениях, срок заключения контракта - июль,  ожидаемое исполнение - 3 квартал  2022 года.
МКУ "КГХ" запланировано:
 - выполнение работ по поверке индивидуальных приборов учета коммунальных ресурсов ИПУ ХВС ( 95 шт.) в жилых помещениях муниципальной собственности в наёмном доме социального использования по адресу: ул. Ивана Захарова, д. 12 на сумму 63 650,00 руб. Срок выполнения работ – II квартал 2022 г.  
- выполнение работ по замене индивидуальных приборов учета коммунальных ресурсов ИПУ ХГВС (225 шт.) в муниципальных жилых помещениях  на сумму 287 604,40 руб. запланировано на IV квартал 2022 года.
МКУ "ХЭУ": в 2022 году запланированы работы по замене оконных блоков в здании по ул. Энгельса, 8. Срок размещения закупки на поставку оконных блоков (10 шт.) планируется на июнь 2022 года,  срок заключения контракта - июль 2022 года.,  ожидаемое исполнение - сентябрь 2022 года.
Предприятиями города запланированы работы  по  реконструкции уличных водопроводных сетей протяженностью 1,71 км.,  по техперевооружению магистральных тепловых сетей протяженностью 133,3 пог.м. Проведение конкурса - 2,3 кварталы 2022 года, выполнение - 3,4 кварталы 2022 года.
ДАиГ: в рамках подпрограммы "Создание условий для обеспечения качественными коммунальными услугами" в 2022 году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Проводится проверка достоверности сметной стоимости строительства объекта. Ориентировочная дата получения заключения государственной экспертизы 28.02.2022.
Ориентировочный срок размещения извещения на выполнение работ по строительству объекта - апрель 2022, ориентировочный срок заключения контракта - июнь 2022.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Проводится проверка достоверности сметной стоимости строительства объекта. Ориентировочная дата получения заключения государственной экспертизы 28.02.2022. Ориентировочный срок размещения извещения на выполнение работ по строительству объекта - апрель 2022, ориентировочный срок заключения контракта - июнь 2022. 
3."Канализационная насосная станция с устройством трубопроводов до территории канализационно-очистных сооружений. Территория Пойма-2 г.Сургут" Проводится входной контроль документации АУ "ГЭ". Ориентировочная дата получения заключения государственной экспертизы 30.04.2022. Ориентировочный срок размещения извещения на выполнение работ по строительству объекта - июнь 2022, ориентировочный срок заключения контракта - июль 2022.
В рамках подпрограммы "Благоустройство общественных территорий" в 2022 году предусмотрено выполнение работ по благоустройству объектов: 1.Экопарк "За Саймой".  Заключен муниципальный контракт на выполнение работ по благоустройству объекта с ООО "Горизонт" № 1/2021 от 20.01.2021. Сумма по контракту 108 524,97 тыс.руб., из них лимит на 2021 год – 34 230,08 тыс.руб., на 2022 год – 74 294,89 тыс.руб. Срок выполнения работ по объекту  «Городская набережная» по 28 февраля 2022 года.  Строительная готовность – 35%. Заключен муниципальный контракт на выполнение работ по благоустройству объекта "Дорожно-тропиночная сеть 1 этап" с ООО " ПолимедСоюзСтрой " № 116/2021 от 21.12.2021. Сумма по контракту 17 001,53 тыс.руб. Срок выполнения работ: с 01.06.2022 по 15.09.2022.                                                                                                                  
2. "Реконструкция (реновация) рекреационных территорий общественных пространств в западном жилом районе города Сургута". Заключен муниципальный контракт на выполнение работ по благоустройству объекта с ООО «ПолимедСоюзСтрой» №21/2021 от 21.04.2021 года, общая сумма по контракту 34 228,90 тыс.руб., в том числе в 2021 году – 16 999,96 тыс.руб., 2022 год – 17 228,94 тыс.руб. Срок выполнения работ – 15.07.22 г. Сформирована аукционная документация на выполнение работ по благоустройству объекта. Ориентировочный срок размещения закупки – 14.02.2022, ориентировочный срок заключения контракта – 15.03.2022. </t>
      </is>
    </oc>
    <nc r="K122" t="inlineStr">
      <is>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объекта "Водовод от 8 пром/узла до ВК-25 ул. 50 лет ВЛКСМ. Участок от ВК (Нефтеюганского шоссе) до ВК (ул.Маяковского, д.42)" протяженностью 0,258 км.
Расходы запланированы на 3 квартал 2022. На 01.02.2022 заключено соглашение о предоставлении субсидии местному бюджету из бюджета ХМАО-Югры  № 05-ОЗП-2022 от 25.01.2022.
2. "Создание условий для обеспечения качественными коммунальными услугами" запланировано выполнить реконструкцию объекта "Очистные сооружения канализационных сточных вод (КОС) г. Сургут производительностью 150 000 м3/сут". Расходы запланированы на 3,4 кварталы 2022. На 01.02.2022 со стороны муниципального образования подписано соглашение о предоставлении субсидии местному бюджету из бюджета ХМАО-Югры № 05-АИП-2022.
3. "Обеспечение равных прав потребителей на получение энергетических ресурсов" запланировано:
1)  Возмещение недополученных доходов организациям, осуществляющим реализацию населению сжиженного газа по социально ориентированным розничным ценам
ДГХ: предоставление субсидии осуществляется органом местного самоуправления путем отбора юридических лиц. Срок проведения отбора - до 01.03.2022 года.
УБУиО: расходы на выплату заработной платы и оплату начислений на выплаты по оплате труда  для осуществления переданного государственного полномочия. Расходы запланированы на 4 квартал 2022 года.
4. "Повышение энергоэффективности в отраслях экономики":
МКУ "ДЭАЗиИС" запланировано:
-  ремонт системы теплоснабжения  в МБДОУ детский сад № 22 "Сказка", срок заключения контракта - май,  ожидаемое исполнение - 3 квартал  2022 года;
-  выполнение работ по замене светильников в МБОУ НШ № 46, срок заключения контракта - июль,  ожидаемое исполнение - 3 квартал  2022 года;
-  выполнение работ по установке приборов учета расхода тепловой энергии в  4-х муниципальных  учреждениях, срок заключения контракта - июль,  ожидаемое исполнение - 3 квартал  2022 года.
МКУ "КГХ" запланировано:
 - выполнение работ по поверке индивидуальных приборов учета коммунальных ресурсов ИПУ ХВС ( 95 шт.) в жилых помещениях муниципальной собственности в наёмном доме социального использования по адресу: ул. Ивана Захарова, д. 12 на сумму 63 650,00 руб. Срок выполнения работ – II квартал 2022 г.  
- выполнение работ по замене индивидуальных приборов учета коммунальных ресурсов ИПУ ХГВС (225 шт.) в муниципальных жилых помещениях  на сумму 287 604,40 руб. запланировано на IV квартал 2022 года.
МКУ "ХЭУ": в 2022 году запланированы работы по замене оконных блоков в здании по ул. Энгельса, 8. Срок размещения закупки на поставку оконных блоков (10 шт.) планируется на июнь 2022 года,  срок заключения контракта - июль 2022 года.,  ожидаемое исполнение - сентябрь 2022 года.
Предприятиями города запланированы работы  по  реконструкции уличных водопроводных сетей протяженностью 1,71 км.,  по техперевооружению магистральных тепловых сетей протяженностью 133,3 пог.м. Проведение конкурса - 2,3 кварталы 2022 года, выполнение - 3,4 кварталы 2022 года.
ДАиГ: в рамках подпрограммы "Создание условий для обеспечения качественными коммунальными услугами" в 2022 году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Получено положительное заключение государственной экспертизы №86-1-1-2-011020-2022 от 28.02.2022. Ориентировочный срок размещения извещения на выполнение работ по строительству объекта - апрель 2022, ориентировочный срок заключения контракта- 16.05.2022.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Получено положительное заключение государственной экспертизы №86-1-1-2-010485-2022 от 25.02.2022. Ориентировочный срок размещения извещения на выполнение работ по строительству объекта - апрель 2022, ориентировочный срок заключения контракта - май 2022. 
3."Канализационная насосная станция с устройством трубопроводов до территории канализационно-очистных сооружений. Территория Пойма-2 г.Сургут" Проводится входной контроль документации АУ "ГЭ". Ориентировочная дата получения заключения государственной экспертизы 30.04.2022. Ориентировочный срок размещения извещения на выполнение работ по строительству объекта - июнь 2022, ориентировочный срок заключения контракта - июль 2022.
В рамках подпрограммы "Благоустройство общественных территорий" в 2022 году предусмотрено выполнение работ по благоустройству объектов: 1.Экопарк "За Саймой".  Заключен муниципальный контракт на выполнение работ по благоустройству объекта с ООО "Горизонт" № 1/2021 от 20.01.2021. Сумма по контракту 108 524,97 тыс.руб., из них лимит на 2021 год – 34 230,08 тыс.руб., на 2022 год – 74 294,89 тыс.руб. Срок выполнения работ по объекту  «Городская набережная» по 28 февраля 2022 года.  Строительная готовность – 35%. Заключен муниципальный контракт на выполнение работ по благоустройству объекта "Дорожно-тропиночная сеть 1 этап" с ООО " ПолимедСоюзСтрой " № 116/2021 от 21.12.2021. Сумма по контракту 17 001,53 тыс.руб. Срок выполнения работ: с 01.06.2022 по 15.09.2022.                                                                                                                  
2. "Реконструкция (реновация) рекреационных территорий общественных пространств в западном жилом районе города Сургута". Заключен муниципальный контракт на выполнение работ по благоустройству объекта с ООО «ПолимедСоюзСтрой» №21/2021 от 21.04.2021 года, общая сумма по контракту 34 228,90 тыс.руб., в том числе в 2021 году – 16 999,96 тыс.руб., 2022 год – 17 228,94 тыс.руб. Срок выполнения работ – 15.07.22 г. Работы выполнены и оплачены за счет средств местного бюджета.
Заключен муниципальный контракт на выполнение работ по благоустройству объекта с ООО "Строительные технологии" №3/2022 от 14.03.2022 года. Сумма по контракту 4 085,58 тыс.руб. Срок выполнения работ с 01.06.2022 по 31.08.2022.
3. "Сквер, прилегающий к территории МКУ "Дворец торжеств". Заключен муниципальный контракт на выполнение работ по благоустройству объекта с ООО "Строительные технологии" №4/2022 от 21.03.2022 года. Сумма по контракту 56 427,54 тыс.руб., в т.ч. лимит 2022 года - 15 505,67 тыс.руб. Срок выполнения работ с 15.06.2022 по 15.08.2022.  </t>
      </is>
    </nc>
  </rcc>
  <rcft rId="121" sheetId="1"/>
  <rcft rId="117" sheetId="1"/>
</revisions>
</file>

<file path=xl/revisions/revisionLog1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K29" start="0" length="0">
    <dxf>
      <font>
        <sz val="16"/>
        <color rgb="FFFF0000"/>
      </font>
    </dxf>
  </rfmt>
</revisions>
</file>

<file path=xl/revisions/revisionLog1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8" sId="1" odxf="1" dxf="1">
    <oc r="K122" t="inlineStr">
      <is>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объекта "Водовод от 8 пром/узла до ВК-25 ул. 50 лет ВЛКСМ. Участок от ВК (Нефтеюганского шоссе) до ВК (ул.Маяковского, д.42)" протяженностью 0,258 км.
Расходы запланированы на 3 квартал 2022. На 01.02.2022 заключено соглашение о предоставлении субсидии местному бюджету из бюджета ХМАО-Югры  № 05-ОЗП-2022 от 25.01.2022.
2. "Создание условий для обеспечения качественными коммунальными услугами" запланировано выполнить реконструкцию объекта "Очистные сооружения канализационных сточных вод (КОС) г. Сургут производительностью 150 000 м3/сут". Расходы запланированы на 3,4 кварталы 2022. На 01.02.2022 со стороны муниципального образования подписано соглашение о предоставлении субсидии местному бюджету из бюджета ХМАО-Югры № 05-АИП-2022.
3. "Обеспечение равных прав потребителей на получение энергетических ресурсов" запланировано:
1)  Возмещение недополученных доходов организациям, осуществляющим реализацию населению сжиженного газа по социально ориентированным розничным ценам
ДГХ: предоставление субсидии осуществляется органом местного самоуправления путем отбора юридических лиц. Срок проведения отбора - до 01.03.2022 года.
УБУиО: расходы на выплату заработной платы и оплату начислений на выплаты по оплате труда  для осуществления переданного государственного полномочия. Расходы запланированы на 4 квартал 2022 года.
4. "Повышение энергоэффективности в отраслях экономики":
МКУ "ДЭАЗиИС" запланировано:
-  ремонт системы теплоснабжения  в МБДОУ детский сад № 22 "Сказка", срок заключения контракта - май,  ожидаемое исполнение - 3 квартал  2022 года;
-  выполнение работ по замене светильников в МБОУ НШ № 46, срок заключения контракта - июль,  ожидаемое исполнение - 3 квартал  2022 года;
-  выполнение работ по установке приборов учета расхода тепловой энергии в  4-х муниципальных  учреждениях, срок заключения контракта - июль,  ожидаемое исполнение - 3 квартал  2022 года.
МКУ "КГХ" запланировано:
 - выполнение работ по поверке индивидуальных приборов учета коммунальных ресурсов ИПУ ХВС ( 95 шт.) в жилых помещениях муниципальной собственности в наёмном доме социального использования по адресу: ул. Ивана Захарова, д. 12 на сумму 63 650,00 руб. Срок выполнения работ – II квартал 2022 г.  
- выполнение работ по замене индивидуальных приборов учета коммунальных ресурсов ИПУ ХГВС (225 шт.) в муниципальных жилых помещениях  на сумму 287 604,40 руб. запланировано на IV квартал 2022 года.
МКУ "ХЭУ": в 2022 году запланированы работы по замене оконных блоков в здании по ул. Энгельса, 8. Срок размещения закупки на поставку оконных блоков (10 шт.) планируется на июнь 2022 года,  срок заключения контракта - июль 2022 года.,  ожидаемое исполнение - сентябрь 2022 года.
Предприятиями города запланированы работы  по  реконструкции уличных водопроводных сетей протяженностью 1,71 км.,  по техперевооружению магистральных тепловых сетей протяженностью 133,3 пог.м. Проведение конкурса - 2,3 кварталы 2022 года, выполнение - 3,4 кварталы 2022 года.
ДАиГ: в рамках подпрограммы "Создание условий для обеспечения качественными коммунальными услугами" в 2022 году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Получено положительное заключение государственной экспертизы №86-1-1-2-011020-2022 от 28.02.2022. Ориентировочный срок размещения извещения на выполнение работ по строительству объекта - апрель 2022, ориентировочный срок заключения контракта- 16.05.2022.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Получено положительное заключение государственной экспертизы №86-1-1-2-010485-2022 от 25.02.2022. Ориентировочный срок размещения извещения на выполнение работ по строительству объекта - апрель 2022, ориентировочный срок заключения контракта - май 2022. 
3."Канализационная насосная станция с устройством трубопроводов до территории канализационно-очистных сооружений. Территория Пойма-2 г.Сургут" Проводится входной контроль документации АУ "ГЭ". Ориентировочная дата получения заключения государственной экспертизы 30.04.2022. Ориентировочный срок размещения извещения на выполнение работ по строительству объекта - июнь 2022, ориентировочный срок заключения контракта - июль 2022.
В рамках подпрограммы "Благоустройство общественных территорий" в 2022 году предусмотрено выполнение работ по благоустройству объектов: 1.Экопарк "За Саймой".  Заключен муниципальный контракт на выполнение работ по благоустройству объекта с ООО "Горизонт" № 1/2021 от 20.01.2021. Сумма по контракту 108 524,97 тыс.руб., из них лимит на 2021 год – 34 230,08 тыс.руб., на 2022 год – 74 294,89 тыс.руб. Срок выполнения работ по объекту  «Городская набережная» по 28 февраля 2022 года.  Строительная готовность – 35%. Заключен муниципальный контракт на выполнение работ по благоустройству объекта "Дорожно-тропиночная сеть 1 этап" с ООО " ПолимедСоюзСтрой " № 116/2021 от 21.12.2021. Сумма по контракту 17 001,53 тыс.руб. Срок выполнения работ: с 01.06.2022 по 15.09.2022.                                                                                                                  
2. "Реконструкция (реновация) рекреационных территорий общественных пространств в западном жилом районе города Сургута". Заключен муниципальный контракт на выполнение работ по благоустройству объекта с ООО «ПолимедСоюзСтрой» №21/2021 от 21.04.2021 года, общая сумма по контракту 34 228,90 тыс.руб., в том числе в 2021 году – 16 999,96 тыс.руб., 2022 год – 17 228,94 тыс.руб. Срок выполнения работ – 15.07.22 г. Работы выполнены и оплачены за счет средств местного бюджета.
Заключен муниципальный контракт на выполнение работ по благоустройству объекта с ООО "Строительные технологии" №3/2022 от 14.03.2022 года. Сумма по контракту 4 085,58 тыс.руб. Срок выполнения работ с 01.06.2022 по 31.08.2022.
3. "Сквер, прилегающий к территории МКУ "Дворец торжеств". Заключен муниципальный контракт на выполнение работ по благоустройству объекта с ООО "Строительные технологии" №4/2022 от 21.03.2022 года. Сумма по контракту 56 427,54 тыс.руб., в т.ч. лимит 2022 года - 15 505,67 тыс.руб. Срок выполнения работ с 15.06.2022 по 15.08.2022.  </t>
      </is>
    </oc>
    <nc r="K122" t="inlineStr">
      <is>
        <r>
          <rPr>
            <sz val="16"/>
            <rFont val="Times New Roman"/>
            <family val="1"/>
            <charset val="204"/>
          </rP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объекта "Водовод от 8 пром/узла до ВК-25 ул. 50 лет ВЛКСМ. Участок от ВК (Нефтеюганского шоссе) до ВК (ул.Маяковского, д.42)" протяженностью 0,258 км.
Расходы запланированы на 3 квартал 2022. На 01.04.2022 заключено соглашение о предоставлении субсидии местному бюджету из бюджета ХМАО-Югры  № 05-ОЗП-2022 от 25.01.2022, получено положительное заключение государственной экспертизы достоверности определения сметной стоимости от 04.02.2022 № 86-1-1-2-005991-2022, осуществляется подготовка конкурсной документации.</t>
        </r>
        <r>
          <rPr>
            <sz val="16"/>
            <color rgb="FFFF0000"/>
            <rFont val="Times New Roman"/>
            <family val="2"/>
            <charset val="204"/>
          </rPr>
          <t xml:space="preserve">
2. "Создание условий для обеспечения качественными коммунальными услугами" запланировано выполнить реконструкцию объекта "Очистные сооружения канализационных сточных вод (КОС) г. Сургут производительностью 150 000 м3/сут". Расходы запланированы на 3,4 кварталы 2022. На 01.02.2022 со стороны муниципального образования подписано соглашение о предоставлении субсидии местному бюджету из бюджета ХМАО-Югры № 05-АИП-2022.
3. "Обеспечение равных прав потребителей на получение энергетических ресурсов" запланировано:
1)  Возмещение недополученных доходов организациям, осуществляющим реализацию населению сжиженного газа по социально ориентированным розничным ценам
ДГХ: предоставление субсидии осуществляется органом местного самоуправления путем отбора юридических лиц. Срок проведения отбора - до 01.03.2022 года.
УБУиО: расходы на выплату заработной платы и оплату начислений на выплаты по оплате труда  для осуществления переданного государственного полномочия. Расходы запланированы на 4 квартал 2022 года.
4. "Повышение энергоэффективности в отраслях экономики":
МКУ "ДЭАЗиИС" запланировано:
-  ремонт системы теплоснабжения  в МБДОУ детский сад № 22 "Сказка", срок заключения контракта - май,  ожидаемое исполнение - 3 квартал  2022 года;
-  выполнение работ по замене светильников в МБОУ НШ № 46, срок заключения контракта - июль,  ожидаемое исполнение - 3 квартал  2022 года;
-  выполнение работ по установке приборов учета расхода тепловой энергии в  4-х муниципальных  учреждениях, срок заключения контракта - июль,  ожидаемое исполнение - 3 квартал  2022 года.
МКУ "КГХ" запланировано:
 - выполнение работ по поверке индивидуальных приборов учета коммунальных ресурсов ИПУ ХВС ( 95 шт.) в жилых помещениях муниципальной собственности в наёмном доме социального использования по адресу: ул. Ивана Захарова, д. 12 на сумму 63 650,00 руб. Срок выполнения работ – II квартал 2022 г.  
- выполнение работ по замене индивидуальных приборов учета коммунальных ресурсов ИПУ ХГВС (225 шт.) в муниципальных жилых помещениях  на сумму 287 604,40 руб. запланировано на IV квартал 2022 года.
МКУ "ХЭУ": в 2022 году запланированы работы по замене оконных блоков в здании по ул. Энгельса, 8. Срок размещения закупки на поставку оконных блоков (10 шт.) планируется на июнь 2022 года,  срок заключения контракта - июль 2022 года.,  ожидаемое исполнение - сентябрь 2022 года.
Предприятиями города запланированы работы  по  реконструкции уличных водопроводных сетей протяженностью 1,71 км.,  по техперевооружению магистральных тепловых сетей протяженностью 133,3 пог.м. Проведение конкурса - 2,3 кварталы 2022 года, выполнение - 3,4 кварталы 2022 года.
ДАиГ: в рамках подпрограммы "Создание условий для обеспечения качественными коммунальными услугами" в 2022 году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Получено положительное заключение государственной экспертизы №86-1-1-2-011020-2022 от 28.02.2022. Ориентировочный срок размещения извещения на выполнение работ по строительству объекта - апрель 2022, ориентировочный срок заключения контракта- 16.05.2022.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Получено положительное заключение государственной экспертизы №86-1-1-2-010485-2022 от 25.02.2022. Ориентировочный срок размещения извещения на выполнение работ по строительству объекта - апрель 2022, ориентировочный срок заключения контракта - май 2022. 
3."Канализационная насосная станция с устройством трубопроводов до территории канализационно-очистных сооружений. Территория Пойма-2 г.Сургут" Проводится входной контроль документации АУ "ГЭ". Ориентировочная дата получения заключения государственной экспертизы 30.04.2022. Ориентировочный срок размещения извещения на выполнение работ по строительству объекта - июнь 2022, ориентировочный срок заключения контракта - июль 2022.
В рамках подпрограммы "Благоустройство общественных территорий" в 2022 году предусмотрено выполнение работ по благоустройству объектов: 1.Экопарк "За Саймой".  Заключен муниципальный контракт на выполнение работ по благоустройству объекта с ООО "Горизонт" № 1/2021 от 20.01.2021. Сумма по контракту 108 524,97 тыс.руб., из них лимит на 2021 год – 34 230,08 тыс.руб., на 2022 год – 74 294,89 тыс.руб. Срок выполнения работ по объекту  «Городская набережная» по 28 февраля 2022 года.  Строительная готовность – 35%. Заключен муниципальный контракт на выполнение работ по благоустройству объекта "Дорожно-тропиночная сеть 1 этап" с ООО " ПолимедСоюзСтрой " № 116/2021 от 21.12.2021. Сумма по контракту 17 001,53 тыс.руб. Срок выполнения работ: с 01.06.2022 по 15.09.2022.                                                                                                                  
2. "Реконструкция (реновация) рекреационных территорий общественных пространств в западном жилом районе города Сургута". Заключен муниципальный контракт на выполнение работ по благоустройству объекта с ООО «ПолимедСоюзСтрой» №21/2021 от 21.04.2021 года, общая сумма по контракту 34 228,90 тыс.руб., в том числе в 2021 году – 16 999,96 тыс.руб., 2022 год – 17 228,94 тыс.руб. Срок выполнения работ – 15.07.22 г. Работы выполнены и оплачены за счет средств местного бюджета.
Заключен муниципальный контракт на выполнение работ по благоустройству объекта с ООО "Строительные технологии" №3/2022 от 14.03.2022 года. Сумма по контракту 4 085,58 тыс.руб. Срок выполнения работ с 01.06.2022 по 31.08.2022.
3. "Сквер, прилегающий к территории МКУ "Дворец торжеств". Заключен муниципальный контракт на выполнение работ по благоустройству объекта с ООО "Строительные технологии" №4/2022 от 21.03.2022 года. Сумма по контракту 56 427,54 тыс.руб., в т.ч. лимит 2022 года - 15 505,67 тыс.руб. Срок выполнения работ с 15.06.2022 по 15.08.2022.  </t>
        </r>
      </is>
    </nc>
    <odxf>
      <font>
        <sz val="16"/>
        <color rgb="FFFF0000"/>
      </font>
    </odxf>
    <ndxf>
      <font>
        <sz val="16"/>
        <color rgb="FFFF0000"/>
      </font>
    </ndxf>
  </rcc>
  <rcv guid="{CCF533A2-322B-40E2-88B2-065E6D1D35B4}" action="delete"/>
  <rdn rId="0" localSheetId="1" customView="1" name="Z_CCF533A2_322B_40E2_88B2_065E6D1D35B4_.wvu.PrintArea" hidden="1" oldHidden="1">
    <formula>'на 31.03.2022'!$A$1:$K$168</formula>
    <oldFormula>'на 31.03.2022'!$A$1:$K$168</oldFormula>
  </rdn>
  <rdn rId="0" localSheetId="1" customView="1" name="Z_CCF533A2_322B_40E2_88B2_065E6D1D35B4_.wvu.PrintTitles" hidden="1" oldHidden="1">
    <formula>'на 31.03.2022'!$4:$7</formula>
    <oldFormula>'на 31.03.2022'!$4:$7</oldFormula>
  </rdn>
  <rdn rId="0" localSheetId="1" customView="1" name="Z_CCF533A2_322B_40E2_88B2_065E6D1D35B4_.wvu.FilterData" hidden="1" oldHidden="1">
    <formula>'на 31.03.2022'!$A$6:$K$369</formula>
    <oldFormula>'на 31.03.2022'!$A$6:$K$369</oldFormula>
  </rdn>
  <rcv guid="{CCF533A2-322B-40E2-88B2-065E6D1D35B4}" action="add"/>
</revisions>
</file>

<file path=xl/revisions/revisionLog1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9:J9" start="0" length="2147483647">
    <dxf>
      <font>
        <color auto="1"/>
      </font>
    </dxf>
  </rfmt>
  <rfmt sheetId="1" sqref="B10:H10" start="0" length="2147483647">
    <dxf>
      <font>
        <color auto="1"/>
      </font>
    </dxf>
  </rfmt>
  <rfmt sheetId="1" sqref="E127">
    <dxf>
      <fill>
        <patternFill patternType="solid">
          <bgColor rgb="FFFFFF00"/>
        </patternFill>
      </fill>
    </dxf>
  </rfmt>
</revisions>
</file>

<file path=xl/revisions/revisionLog1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1:D11" start="0" length="2147483647">
    <dxf>
      <font>
        <color auto="1"/>
      </font>
    </dxf>
  </rfmt>
  <rcc rId="142" sId="1" numFmtId="4">
    <oc r="E127">
      <v>0</v>
    </oc>
    <nc r="E127">
      <v>35.25</v>
    </nc>
  </rcc>
  <rfmt sheetId="1" sqref="E127">
    <dxf>
      <fill>
        <patternFill patternType="none">
          <bgColor auto="1"/>
        </patternFill>
      </fill>
    </dxf>
  </rfmt>
</revisions>
</file>

<file path=xl/revisions/revisionLog1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1:H11" start="0" length="2147483647">
    <dxf>
      <font>
        <color auto="1"/>
      </font>
    </dxf>
  </rfmt>
  <rfmt sheetId="1" sqref="B12:I13" start="0" length="2147483647">
    <dxf>
      <font>
        <color auto="1"/>
      </font>
    </dxf>
  </rfmt>
  <rfmt sheetId="1" sqref="B8:J11" start="0" length="2147483647">
    <dxf>
      <font>
        <color auto="1"/>
      </font>
    </dxf>
  </rfmt>
</revisions>
</file>

<file path=xl/revisions/revisionLog1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7:XFD7" start="0" length="2147483647">
    <dxf>
      <font>
        <color auto="1"/>
      </font>
    </dxf>
  </rfmt>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48:B152" start="0" length="2147483647">
    <dxf>
      <font>
        <color auto="1"/>
      </font>
    </dxf>
  </rfmt>
  <rcc rId="24" sId="1" numFmtId="4">
    <oc r="E149">
      <v>1103.6099999999999</v>
    </oc>
    <nc r="E149">
      <v>4913.2</v>
    </nc>
  </rcc>
  <rcc rId="25" sId="1" numFmtId="4">
    <oc r="G149">
      <v>1103.6099999999999</v>
    </oc>
    <nc r="G149">
      <v>4913.2</v>
    </nc>
  </rcc>
  <rcc rId="26" sId="1" numFmtId="4">
    <oc r="E150">
      <v>1500</v>
    </oc>
    <nc r="E150">
      <v>1700</v>
    </nc>
  </rcc>
  <rcc rId="27" sId="1" numFmtId="4">
    <oc r="G150">
      <v>266.47000000000003</v>
    </oc>
    <nc r="G150">
      <v>958.41</v>
    </nc>
  </rcc>
  <rfmt sheetId="1" sqref="C148:J152" start="0" length="2147483647">
    <dxf>
      <font>
        <color auto="1"/>
      </font>
    </dxf>
  </rfmt>
</revisions>
</file>

<file path=xl/revisions/revisionLog1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3" sId="1">
    <oc r="A167" t="inlineStr">
      <is>
        <t>*В информации указаны государственные программы Ханты-Мансийского автономного округа - Югры реализуемые на территории города Сургута на 31.01.2022</t>
      </is>
    </oc>
    <nc r="A167" t="inlineStr">
      <is>
        <t>*В информации указаны государственные программы Ханты-Мансийского автономного округа - Югры реализуемые на территории города Сургута на 31.03.2022</t>
      </is>
    </nc>
  </rcc>
  <rfmt sheetId="1" sqref="A167:XFD168" start="0" length="2147483647">
    <dxf>
      <font>
        <color auto="1"/>
      </font>
    </dxf>
  </rfmt>
  <rcv guid="{A0A3CD9B-2436-40D7-91DB-589A95FBBF00}" action="delete"/>
  <rdn rId="0" localSheetId="1" customView="1" name="Z_A0A3CD9B_2436_40D7_91DB_589A95FBBF00_.wvu.PrintArea" hidden="1" oldHidden="1">
    <formula>'на 31.03.2022'!$A$1:$K$166</formula>
    <oldFormula>'на 31.03.2022'!$A$1:$K$166</oldFormula>
  </rdn>
  <rdn rId="0" localSheetId="1" customView="1" name="Z_A0A3CD9B_2436_40D7_91DB_589A95FBBF00_.wvu.PrintTitles" hidden="1" oldHidden="1">
    <formula>'на 31.03.2022'!$4:$7</formula>
    <oldFormula>'на 31.03.2022'!$4:$7</oldFormula>
  </rdn>
  <rdn rId="0" localSheetId="1" customView="1" name="Z_A0A3CD9B_2436_40D7_91DB_589A95FBBF00_.wvu.FilterData" hidden="1" oldHidden="1">
    <formula>'на 31.03.2022'!$A$6:$K$369</formula>
    <oldFormula>'на 31.03.2022'!$A$6:$K$369</oldFormula>
  </rdn>
  <rcv guid="{A0A3CD9B-2436-40D7-91DB-589A95FBBF00}" action="add"/>
</revisions>
</file>

<file path=xl/revisions/revisionLog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0A3CD9B-2436-40D7-91DB-589A95FBBF00}" action="delete"/>
  <rdn rId="0" localSheetId="1" customView="1" name="Z_A0A3CD9B_2436_40D7_91DB_589A95FBBF00_.wvu.PrintArea" hidden="1" oldHidden="1">
    <formula>'на 31.03.2022'!$A$1:$K$166</formula>
    <oldFormula>'на 31.03.2022'!$A$1:$K$166</oldFormula>
  </rdn>
  <rdn rId="0" localSheetId="1" customView="1" name="Z_A0A3CD9B_2436_40D7_91DB_589A95FBBF00_.wvu.PrintTitles" hidden="1" oldHidden="1">
    <formula>'на 31.03.2022'!$4:$7</formula>
    <oldFormula>'на 31.03.2022'!$4:$7</oldFormula>
  </rdn>
  <rdn rId="0" localSheetId="1" customView="1" name="Z_A0A3CD9B_2436_40D7_91DB_589A95FBBF00_.wvu.FilterData" hidden="1" oldHidden="1">
    <formula>'на 31.03.2022'!$A$6:$K$369</formula>
    <oldFormula>'на 31.03.2022'!$A$6:$K$369</oldFormula>
  </rdn>
  <rcv guid="{A0A3CD9B-2436-40D7-91DB-589A95FBBF00}" action="add"/>
</revisions>
</file>

<file path=xl/revisions/revisionLog1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A384592-0CFD-4322-A4EB-34EC04693944}" action="delete"/>
  <rdn rId="0" localSheetId="1" customView="1" name="Z_CA384592_0CFD_4322_A4EB_34EC04693944_.wvu.PrintArea" hidden="1" oldHidden="1">
    <formula>'на 31.03.2022'!$A$1:$K$166</formula>
    <oldFormula>'на 31.03.2022'!$A$1:$K$166</oldFormula>
  </rdn>
  <rdn rId="0" localSheetId="1" customView="1" name="Z_CA384592_0CFD_4322_A4EB_34EC04693944_.wvu.PrintTitles" hidden="1" oldHidden="1">
    <formula>'на 31.03.2022'!$4:$7</formula>
    <oldFormula>'на 31.03.2022'!$4:$7</oldFormula>
  </rdn>
  <rdn rId="0" localSheetId="1" customView="1" name="Z_CA384592_0CFD_4322_A4EB_34EC04693944_.wvu.Cols" hidden="1" oldHidden="1">
    <formula>'на 31.03.2022'!$L:$M</formula>
    <oldFormula>'на 31.03.2022'!$L:$M</oldFormula>
  </rdn>
  <rdn rId="0" localSheetId="1" customView="1" name="Z_CA384592_0CFD_4322_A4EB_34EC04693944_.wvu.FilterData" hidden="1" oldHidden="1">
    <formula>'на 31.03.2022'!$A$6:$K$369</formula>
    <oldFormula>'на 31.03.2022'!$A$6:$K$369</oldFormula>
  </rdn>
  <rcv guid="{CA384592-0CFD-4322-A4EB-34EC04693944}" action="add"/>
</revisions>
</file>

<file path=xl/revisions/revisionLog1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CF533A2-322B-40E2-88B2-065E6D1D35B4}" action="delete"/>
  <rdn rId="0" localSheetId="1" customView="1" name="Z_CCF533A2_322B_40E2_88B2_065E6D1D35B4_.wvu.PrintArea" hidden="1" oldHidden="1">
    <formula>'на 31.03.2022'!$A$1:$K$168</formula>
    <oldFormula>'на 31.03.2022'!$A$1:$K$168</oldFormula>
  </rdn>
  <rdn rId="0" localSheetId="1" customView="1" name="Z_CCF533A2_322B_40E2_88B2_065E6D1D35B4_.wvu.PrintTitles" hidden="1" oldHidden="1">
    <formula>'на 31.03.2022'!$4:$7</formula>
    <oldFormula>'на 31.03.2022'!$4:$7</oldFormula>
  </rdn>
  <rdn rId="0" localSheetId="1" customView="1" name="Z_CCF533A2_322B_40E2_88B2_065E6D1D35B4_.wvu.FilterData" hidden="1" oldHidden="1">
    <formula>'на 31.03.2022'!$A$6:$K$369</formula>
    <oldFormula>'на 31.03.2022'!$A$6:$K$369</oldFormula>
  </rdn>
  <rcv guid="{CCF533A2-322B-40E2-88B2-065E6D1D35B4}" action="add"/>
</revisions>
</file>

<file path=xl/revisions/revisionLog1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7" sId="1">
    <oc r="K122" t="inlineStr">
      <is>
        <r>
          <rPr>
            <sz val="16"/>
            <rFont val="Times New Roman"/>
            <family val="1"/>
            <charset val="204"/>
          </rP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объекта "Водовод от 8 пром/узла до ВК-25 ул. 50 лет ВЛКСМ. Участок от ВК (Нефтеюганского шоссе) до ВК (ул.Маяковского, д.42)" протяженностью 0,258 км.
Расходы запланированы на 3 квартал 2022. На 01.04.2022 заключено соглашение о предоставлении субсидии местному бюджету из бюджета ХМАО-Югры  № 05-ОЗП-2022 от 25.01.2022, получено положительное заключение государственной экспертизы достоверности определения сметной стоимости от 04.02.2022 № 86-1-1-2-005991-2022, осуществляется подготовка конкурсной документации.</t>
        </r>
        <r>
          <rPr>
            <sz val="16"/>
            <color rgb="FFFF0000"/>
            <rFont val="Times New Roman"/>
            <family val="2"/>
            <charset val="204"/>
          </rPr>
          <t xml:space="preserve">
2. "Создание условий для обеспечения качественными коммунальными услугами" запланировано выполнить реконструкцию объекта "Очистные сооружения канализационных сточных вод (КОС) г. Сургут производительностью 150 000 м3/сут". Расходы запланированы на 3,4 кварталы 2022. На 01.02.2022 со стороны муниципального образования подписано соглашение о предоставлении субсидии местному бюджету из бюджета ХМАО-Югры № 05-АИП-2022.
3. "Обеспечение равных прав потребителей на получение энергетических ресурсов" запланировано:
1)  Возмещение недополученных доходов организациям, осуществляющим реализацию населению сжиженного газа по социально ориентированным розничным ценам
ДГХ: предоставление субсидии осуществляется органом местного самоуправления путем отбора юридических лиц. Срок проведения отбора - до 01.03.2022 года.
УБУиО: расходы на выплату заработной платы и оплату начислений на выплаты по оплате труда  для осуществления переданного государственного полномочия. Расходы запланированы на 4 квартал 2022 года.
4. "Повышение энергоэффективности в отраслях экономики":
МКУ "ДЭАЗиИС" запланировано:
-  ремонт системы теплоснабжения  в МБДОУ детский сад № 22 "Сказка", срок заключения контракта - май,  ожидаемое исполнение - 3 квартал  2022 года;
-  выполнение работ по замене светильников в МБОУ НШ № 46, срок заключения контракта - июль,  ожидаемое исполнение - 3 квартал  2022 года;
-  выполнение работ по установке приборов учета расхода тепловой энергии в  4-х муниципальных  учреждениях, срок заключения контракта - июль,  ожидаемое исполнение - 3 квартал  2022 года.
МКУ "КГХ" запланировано:
 - выполнение работ по поверке индивидуальных приборов учета коммунальных ресурсов ИПУ ХВС ( 95 шт.) в жилых помещениях муниципальной собственности в наёмном доме социального использования по адресу: ул. Ивана Захарова, д. 12 на сумму 63 650,00 руб. Срок выполнения работ – II квартал 2022 г.  
- выполнение работ по замене индивидуальных приборов учета коммунальных ресурсов ИПУ ХГВС (225 шт.) в муниципальных жилых помещениях  на сумму 287 604,40 руб. запланировано на IV квартал 2022 года.
МКУ "ХЭУ": в 2022 году запланированы работы по замене оконных блоков в здании по ул. Энгельса, 8. Срок размещения закупки на поставку оконных блоков (10 шт.) планируется на июнь 2022 года,  срок заключения контракта - июль 2022 года.,  ожидаемое исполнение - сентябрь 2022 года.
Предприятиями города запланированы работы  по  реконструкции уличных водопроводных сетей протяженностью 1,71 км.,  по техперевооружению магистральных тепловых сетей протяженностью 133,3 пог.м. Проведение конкурса - 2,3 кварталы 2022 года, выполнение - 3,4 кварталы 2022 года.
ДАиГ: в рамках подпрограммы "Создание условий для обеспечения качественными коммунальными услугами" в 2022 году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Получено положительное заключение государственной экспертизы №86-1-1-2-011020-2022 от 28.02.2022. Ориентировочный срок размещения извещения на выполнение работ по строительству объекта - апрель 2022, ориентировочный срок заключения контракта- 16.05.2022.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Получено положительное заключение государственной экспертизы №86-1-1-2-010485-2022 от 25.02.2022. Ориентировочный срок размещения извещения на выполнение работ по строительству объекта - апрель 2022, ориентировочный срок заключения контракта - май 2022. 
3."Канализационная насосная станция с устройством трубопроводов до территории канализационно-очистных сооружений. Территория Пойма-2 г.Сургут" Проводится входной контроль документации АУ "ГЭ". Ориентировочная дата получения заключения государственной экспертизы 30.04.2022. Ориентировочный срок размещения извещения на выполнение работ по строительству объекта - июнь 2022, ориентировочный срок заключения контракта - июль 2022.
В рамках подпрограммы "Благоустройство общественных территорий" в 2022 году предусмотрено выполнение работ по благоустройству объектов: 1.Экопарк "За Саймой".  Заключен муниципальный контракт на выполнение работ по благоустройству объекта с ООО "Горизонт" № 1/2021 от 20.01.2021. Сумма по контракту 108 524,97 тыс.руб., из них лимит на 2021 год – 34 230,08 тыс.руб., на 2022 год – 74 294,89 тыс.руб. Срок выполнения работ по объекту  «Городская набережная» по 28 февраля 2022 года.  Строительная готовность – 35%. Заключен муниципальный контракт на выполнение работ по благоустройству объекта "Дорожно-тропиночная сеть 1 этап" с ООО " ПолимедСоюзСтрой " № 116/2021 от 21.12.2021. Сумма по контракту 17 001,53 тыс.руб. Срок выполнения работ: с 01.06.2022 по 15.09.2022.                                                                                                                  
2. "Реконструкция (реновация) рекреационных территорий общественных пространств в западном жилом районе города Сургута". Заключен муниципальный контракт на выполнение работ по благоустройству объекта с ООО «ПолимедСоюзСтрой» №21/2021 от 21.04.2021 года, общая сумма по контракту 34 228,90 тыс.руб., в том числе в 2021 году – 16 999,96 тыс.руб., 2022 год – 17 228,94 тыс.руб. Срок выполнения работ – 15.07.22 г. Работы выполнены и оплачены за счет средств местного бюджета.
Заключен муниципальный контракт на выполнение работ по благоустройству объекта с ООО "Строительные технологии" №3/2022 от 14.03.2022 года. Сумма по контракту 4 085,58 тыс.руб. Срок выполнения работ с 01.06.2022 по 31.08.2022.
3. "Сквер, прилегающий к территории МКУ "Дворец торжеств". Заключен муниципальный контракт на выполнение работ по благоустройству объекта с ООО "Строительные технологии" №4/2022 от 21.03.2022 года. Сумма по контракту 56 427,54 тыс.руб., в т.ч. лимит 2022 года - 15 505,67 тыс.руб. Срок выполнения работ с 15.06.2022 по 15.08.2022.  </t>
        </r>
      </is>
    </oc>
    <nc r="K122" t="inlineStr">
      <is>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объекта "Водовод от 8 пром/узла до ВК-25 ул. 50 лет ВЛКСМ. Участок от ВК (Нефтеюганского шоссе) до ВК (ул.Маяковского, д.42)" протяженностью 0,258 км.
Расходы запланированы на 3 квартал 2022. На 01.04.2022 заключено соглашение о предоставлении субсидии местному бюджету из бюджета ХМАО-Югры  № 05-ОЗП-2022 от 25.01.2022, получено положительное заключение государственной экспертизы достоверности определения сметной стоимости от 04.02.2022 № 86-1-1-2-005991-2022, осуществляется подготовка конкурсной документации.
2. "Создание условий для обеспечения качественными коммунальными услугами" запланировано выполнить реконструкцию объекта "Очистные сооружения канализационных сточных вод (КОС) г. Сургут производительностью 150 000 м3/сут". Расходы запланированы на 3,4 кварталы 2022. На 01.04.2022 со стороны муниципального образования подписано соглашение о предоставлении субсидии местному бюджету из бюджета ХМАО-Югры № 05-АИП-2022, сметная документация проектной организацией подготовлена в полном объеме и направлена в Управление государственной экспертизы для проверки достоверности сметной стоимости.
3. "Обеспечение равных прав потребителей на получение энергетических ресурсов" запланировано:
1)  Возмещение недополученных доходов организациям, осуществляющим реализацию населению сжиженного газа по социально ориентированным розничным ценам
ДГХ: предоставление субсидии осуществляется органом местного самоуправления путем отбора юридических лиц. Принято решение о заключении соглашения с АО "Сжиженный газ Север", соглашение заключено 18.03.2022 № 5 на сумму 6 907,5 тыс.руб., плановое количество реализации сжиженного газа населению - 8 524 кг.
УБУиО: расходы на выплату заработной платы и оплату начислений на выплаты по оплате труда  для осуществления переданного государственного полномочия. Расходы запланированы на 4 квартал 2022 года.
4. "Повышение энергоэффективности в отраслях экономики":
МКУ "ДЭАЗиИС" запланировано:
-  ремонт системы теплоснабжения  в МБДОУ детский сад № 22 "Сказка", срок заключения контракта - май,  ожидаемое исполнение - 3 квартал  2022 года;
-  выполнение работ по замене светильников в МБОУ НШ № 46, срок заключения контракта - июль,  ожидаемое исполнение - 3 квартал  2022 года. На 01.04.2022 проведены закупки и заключены 2 муниципальных контракта на оказание услуг по составлению и проведению проверки (негосударственной экспертизы) достоверности определения сметной стоимости работ на сумму 16,75 тыс.руб., с ООО "ИЦ "Сургутстройцена" и с ООО "Югра-Сервис" работы выполнены и оплачены в полном объеме;
-  выполнение работ по установке приборов учета расхода тепловой энергии в  4-х муниципальных  учреждениях, срок заключения контракта - июль,  ожидаемое исполнение - 3 квартал  2022 года. На 01.04.2022 по заключенному муниципальному контракту с ООО "СибСтройЭксперт" выполнены и оплачены в сумме 18,5 тыс.руб. работы на оказание услуг по проведению проверки (негосударственной экспертизы) достоверности определения сметной стоимости работ. Заключен муниципальный контракт с ООО "ЮГРА-Сервис" на разработку ПИР по установке приборов учета тепловой энергии в 4 муниципальных учреждениях на сумму 200, 00 тыс.руб., срок выполнения работ с момента подписания контракта по 10.04.2022.
МКУ "КГХ" запланировано:
 - выполнение работ по поверке индивидуальных приборов учета коммунальных ресурсов ИПУ ХВС ( 95 шт.) в жилых помещениях муниципальной собственности в наёмном доме социального использования по адресу: ул. Ивана Захарова, д. 12 на сумму 63, 65 тыс. руб. На 01.04.2022 заключен договор с ИП Бобылев В.В. от 10.02.2022 № 17, срок выполнения работ – II квартал 2022 г. 
- выполнение работ по замене индивидуальных приборов учета коммунальных ресурсов ИПУ ХГВС (169 шт.) в муниципальных жилых помещениях  на сумму 290,8 тыс. руб. запланировано на II -  IV квартал 2022 года.
МКУ "ХЭУ": в 2022 году запланированы работы по замене оконных блоков в здании по ул. Энгельса, 8. Срок размещения закупки на поставку оконных блоков (10 шт.) планируется на июнь 2022 года,  срок заключения контракта - июль 2022 года.,  ожидаемое исполнение - сентябрь 2022 года.
Предприятиями города запланированы работы  по  реконструкции уличных водопроводных сетей протяженностью 1,71 км.,  по техперевооружению магистральных тепловых сетей протяженностью 133,3 пог.м. Проведение конкурса - 2,3 кварталы 2022 года, выполнение - 3,4 кварталы 2022 года.
ДАиГ: в рамках подпрограммы "Создание условий для обеспечения качественными коммунальными услугами" в 2022 году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Получено положительное заключение государственной экспертизы №86-1-1-2-011020-2022 от 28.02.2022. Ориентировочный срок размещения извещения на выполнение работ по строительству объекта - апрель 2022, ориентировочный срок заключения контракта- 16.05.2022.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Получено положительное заключение государственной экспертизы №86-1-1-2-010485-2022 от 25.02.2022. Ориентировочный срок размещения извещения на выполнение работ по строительству объекта - апрель 2022, ориентировочный срок заключения контракта - май 2022. 
3."Канализационная насосная станция с устройством трубопроводов до территории канализационно-очистных сооружений. Территория Пойма-2 г.Сургут" Проводится входной контроль документации АУ "ГЭ". Ориентировочная дата получения заключения государственной экспертизы 30.04.2022. Ориентировочный срок размещения извещения на выполнение работ по строительству объекта - июнь 2022, ориентировочный срок заключения контракта - июль 2022.
В рамках подпрограммы "Благоустройство общественных территорий" в 2022 году предусмотрено выполнение работ по благоустройству объектов: 1.Экопарк "За Саймой".  Заключен муниципальный контракт на выполнение работ по благоустройству объекта с ООО "Горизонт" № 1/2021 от 20.01.2021. Сумма по контракту 108 524,97 тыс.руб., из них лимит на 2021 год – 34 230,08 тыс.руб., на 2022 год – 74 294,89 тыс.руб. Срок выполнения работ по объекту  «Городская набережная» по 28 февраля 2022 года.  Строительная готовность – 35%. Заключен муниципальный контракт на выполнение работ по благоустройству объекта "Дорожно-тропиночная сеть 1 этап" с ООО " ПолимедСоюзСтрой " № 116/2021 от 21.12.2021. Сумма по контракту 17 001,53 тыс.руб. Срок выполнения работ: с 01.06.2022 по 15.09.2022.                                                                                                                  
2. "Реконструкция (реновация) рекреационных территорий общественных пространств в западном жилом районе города Сургута". Заключен муниципальный контракт на выполнение работ по благоустройству объекта с ООО «ПолимедСоюзСтрой» №21/2021 от 21.04.2021 года, общая сумма по контракту 34 228,90 тыс.руб., в том числе в 2021 году – 16 999,96 тыс.руб., 2022 год – 17 228,94 тыс.руб. Срок выполнения работ – 15.07.22 г. Работы выполнены и оплачены за счет средств местного бюджета.
Заключен муниципальный контракт на выполнение работ по благоустройству объекта с ООО "Строительные технологии" №3/2022 от 14.03.2022 года. Сумма по контракту 4 085,58 тыс.руб. Срок выполнения работ с 01.06.2022 по 31.08.2022.
3. "Сквер, прилегающий к территории МКУ "Дворец торжеств". Заключен муниципальный контракт на выполнение работ по благоустройству объекта с ООО "Строительные технологии" №4/2022 от 21.03.2022 года. Сумма по контракту 56 427,54 тыс.руб., в т.ч. лимит 2022 года - 15 505,67 тыс.руб. Срок выполнения работ с 15.06.2022 по 15.08.2022.  </t>
      </is>
    </nc>
  </rcc>
  <rfmt sheetId="1" sqref="K122:K129" start="0" length="2147483647">
    <dxf>
      <font>
        <color auto="1"/>
      </font>
    </dxf>
  </rfmt>
  <rcv guid="{CCF533A2-322B-40E2-88B2-065E6D1D35B4}" action="delete"/>
  <rdn rId="0" localSheetId="1" customView="1" name="Z_CCF533A2_322B_40E2_88B2_065E6D1D35B4_.wvu.PrintArea" hidden="1" oldHidden="1">
    <formula>'на 31.03.2022'!$A$1:$K$168</formula>
    <oldFormula>'на 31.03.2022'!$A$1:$K$168</oldFormula>
  </rdn>
  <rdn rId="0" localSheetId="1" customView="1" name="Z_CCF533A2_322B_40E2_88B2_065E6D1D35B4_.wvu.PrintTitles" hidden="1" oldHidden="1">
    <formula>'на 31.03.2022'!$4:$7</formula>
    <oldFormula>'на 31.03.2022'!$4:$7</oldFormula>
  </rdn>
  <rdn rId="0" localSheetId="1" customView="1" name="Z_CCF533A2_322B_40E2_88B2_065E6D1D35B4_.wvu.FilterData" hidden="1" oldHidden="1">
    <formula>'на 31.03.2022'!$A$6:$K$369</formula>
    <oldFormula>'на 31.03.2022'!$A$6:$K$369</oldFormula>
  </rdn>
  <rcv guid="{CCF533A2-322B-40E2-88B2-065E6D1D35B4}" action="add"/>
</revisions>
</file>

<file path=xl/revisions/revisionLog1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CF533A2-322B-40E2-88B2-065E6D1D35B4}" action="delete"/>
  <rdn rId="0" localSheetId="1" customView="1" name="Z_CCF533A2_322B_40E2_88B2_065E6D1D35B4_.wvu.PrintArea" hidden="1" oldHidden="1">
    <formula>'на 31.03.2022'!$A$1:$K$168</formula>
    <oldFormula>'на 31.03.2022'!$A$1:$K$168</oldFormula>
  </rdn>
  <rdn rId="0" localSheetId="1" customView="1" name="Z_CCF533A2_322B_40E2_88B2_065E6D1D35B4_.wvu.PrintTitles" hidden="1" oldHidden="1">
    <formula>'на 31.03.2022'!$4:$7</formula>
    <oldFormula>'на 31.03.2022'!$4:$7</oldFormula>
  </rdn>
  <rdn rId="0" localSheetId="1" customView="1" name="Z_CCF533A2_322B_40E2_88B2_065E6D1D35B4_.wvu.FilterData" hidden="1" oldHidden="1">
    <formula>'на 31.03.2022'!$A$6:$K$369</formula>
    <oldFormula>'на 31.03.2022'!$A$6:$K$369</oldFormula>
  </rdn>
  <rcv guid="{CCF533A2-322B-40E2-88B2-065E6D1D35B4}" action="add"/>
</revisions>
</file>

<file path=xl/revisions/revisionLog1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 sId="1">
    <oc r="I94">
      <f>D94-G94</f>
    </oc>
    <nc r="I94">
      <f>D94</f>
    </nc>
  </rcc>
  <rcc rId="165" sId="1">
    <oc r="I95">
      <f>D95-G95</f>
    </oc>
    <nc r="I95">
      <f>D95</f>
    </nc>
  </rcc>
  <rcc rId="166" sId="1">
    <oc r="I88">
      <f>D88-G88-1832.85-3293</f>
    </oc>
    <nc r="I88">
      <f>D88</f>
    </nc>
  </rcc>
  <rcc rId="167" sId="1">
    <oc r="I89">
      <f>D89-G89-226.53-407</f>
    </oc>
    <nc r="I89">
      <f>D89</f>
    </nc>
  </rcc>
  <rcv guid="{CCF533A2-322B-40E2-88B2-065E6D1D35B4}" action="delete"/>
  <rdn rId="0" localSheetId="1" customView="1" name="Z_CCF533A2_322B_40E2_88B2_065E6D1D35B4_.wvu.PrintArea" hidden="1" oldHidden="1">
    <formula>'на 31.03.2022'!$A$1:$K$168</formula>
    <oldFormula>'на 31.03.2022'!$A$1:$K$168</oldFormula>
  </rdn>
  <rdn rId="0" localSheetId="1" customView="1" name="Z_CCF533A2_322B_40E2_88B2_065E6D1D35B4_.wvu.PrintTitles" hidden="1" oldHidden="1">
    <formula>'на 31.03.2022'!$4:$7</formula>
    <oldFormula>'на 31.03.2022'!$4:$7</oldFormula>
  </rdn>
  <rdn rId="0" localSheetId="1" customView="1" name="Z_CCF533A2_322B_40E2_88B2_065E6D1D35B4_.wvu.FilterData" hidden="1" oldHidden="1">
    <formula>'на 31.03.2022'!$A$6:$K$369</formula>
    <oldFormula>'на 31.03.2022'!$A$6:$K$369</oldFormula>
  </rdn>
  <rcv guid="{CCF533A2-322B-40E2-88B2-065E6D1D35B4}" action="add"/>
</revisions>
</file>

<file path=xl/revisions/revisionLog1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1" sId="1">
    <oc r="K29" t="inlineStr">
      <is>
        <r>
          <rPr>
            <u/>
            <sz val="16"/>
            <rFont val="Times New Roman"/>
            <family val="1"/>
            <charset val="204"/>
          </rPr>
          <t>АГ(ДК):</t>
        </r>
        <r>
          <rPr>
            <sz val="16"/>
            <rFont val="Times New Roman"/>
            <family val="1"/>
            <charset val="204"/>
          </rPr>
          <t xml:space="preserve"> 1) В рамках реализации подпрограммы "Модернизация и развитие учреждений и организаций культуры" государственной программы заключено соглашение от 31.01.2022 №71876000-1-2022-009 о предоставлении субсидии из бюджета Ханты-Мансийского автономного округа - Югры местному бюджету. Бюджетные ассигнования запланированы на комплектование книжных фондов муниципальных общедоступных библиотек и государственных центральных библиотек субъектов Российской Федерации. Денежные средства планируется освоить в 3-4 кварталах 2022 года.                                                                          </t>
        </r>
        <r>
          <rPr>
            <sz val="16"/>
            <color rgb="FFFF0000"/>
            <rFont val="Times New Roman"/>
            <family val="2"/>
            <charset val="204"/>
          </rPr>
          <t xml:space="preserve">                                                                                                                                                                                                                                                                                                                                                                                                                                                                                                                                                                                                                                                                                                                                                                                                                                                                                        
</t>
        </r>
        <r>
          <rPr>
            <sz val="16"/>
            <rFont val="Times New Roman"/>
            <family val="1"/>
            <charset val="204"/>
          </rPr>
          <t xml:space="preserve">2)  В рамках подпрограммы "Поддержка творческих инициатив, способствующих самореализации населения" государственной программы заключено соглашение от 31.01.2022 № 71876000-1-2022-008 о предоставлении субсидии из бюджета Ханты-Мансийского автономного округа - Югры местному бюджету. Бюджетные ассигнования запланированы на техническое оснащение детских и кукольных театров (МАУ "ТАиК "Петрушка"). Денежные средства планируется освоить в 3-4 кварталах 2022 года.         </t>
        </r>
        <r>
          <rPr>
            <sz val="16"/>
            <color rgb="FFFF0000"/>
            <rFont val="Times New Roman"/>
            <family val="2"/>
            <charset val="204"/>
          </rPr>
          <t xml:space="preserve">
</t>
        </r>
        <r>
          <rPr>
            <u/>
            <sz val="16"/>
            <color rgb="FFFF0000"/>
            <rFont val="Times New Roman"/>
            <family val="1"/>
            <charset val="204"/>
          </rPr>
          <t xml:space="preserve">АГ: </t>
        </r>
        <r>
          <rPr>
            <sz val="16"/>
            <color rgb="FFFF0000"/>
            <rFont val="Times New Roman"/>
            <family val="2"/>
            <charset val="204"/>
          </rPr>
          <t xml:space="preserve">В рамках переданных государственных полномочий осуществляются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Приобретены короб архивный, канцелярские товары и переплётный станок.                                                                                                    
</t>
        </r>
        <r>
          <rPr>
            <u/>
            <sz val="16"/>
            <rFont val="Times New Roman"/>
            <family val="1"/>
            <charset val="204"/>
          </rPr>
          <t/>
        </r>
      </is>
    </oc>
    <nc r="K29" t="inlineStr">
      <is>
        <r>
          <rPr>
            <u/>
            <sz val="16"/>
            <rFont val="Times New Roman"/>
            <family val="1"/>
            <charset val="204"/>
          </rPr>
          <t>АГ(ДК):</t>
        </r>
        <r>
          <rPr>
            <sz val="16"/>
            <rFont val="Times New Roman"/>
            <family val="1"/>
            <charset val="204"/>
          </rPr>
          <t xml:space="preserve"> 1) В рамках реализации подпрограммы "Модернизация и развитие учреждений и организаций культуры" государственной программы заключено соглашение от 31.01.2022 №71876000-1-2022-009 о предоставлении субсидии из бюджета Ханты-Мансийского автономного округа - Югры местному бюджету. Бюджетные ассигнования запланированы на комплектование книжных фондов муниципальных общедоступных библиотек и государственных центральных библиотек субъектов Российской Федерации. Денежные средства планируется освоить в 3-4 кварталах 2022 года.                                                                          </t>
        </r>
        <r>
          <rPr>
            <sz val="16"/>
            <color rgb="FFFF0000"/>
            <rFont val="Times New Roman"/>
            <family val="2"/>
            <charset val="204"/>
          </rPr>
          <t xml:space="preserve">                                                                                                                                                                                                                                                                                                                                                                                                                                                                                                                                                                                                                                                                                                                                                                                                                                                                                        
</t>
        </r>
        <r>
          <rPr>
            <sz val="16"/>
            <rFont val="Times New Roman"/>
            <family val="1"/>
            <charset val="204"/>
          </rPr>
          <t xml:space="preserve">2)  В рамках подпрограммы "Поддержка творческих инициатив, способствующих самореализации населения" государственной программы заключено соглашение от 31.01.2022 № 71876000-1-2022-008 о предоставлении субсидии из бюджета Ханты-Мансийского автономного округа - Югры местному бюджету. Бюджетные ассигнования запланированы на техническое оснащение детских и кукольных театров (МАУ "ТАиК "Петрушка"). Денежные средства планируется освоить в 3-4 кварталах 2022 года.         </t>
        </r>
        <r>
          <rPr>
            <sz val="16"/>
            <color rgb="FFFF0000"/>
            <rFont val="Times New Roman"/>
            <family val="2"/>
            <charset val="204"/>
          </rPr>
          <t xml:space="preserve">
</t>
        </r>
        <r>
          <rPr>
            <u/>
            <sz val="16"/>
            <color rgb="FFFF0000"/>
            <rFont val="Times New Roman"/>
            <family val="1"/>
            <charset val="204"/>
          </rPr>
          <t xml:space="preserve">АГ: </t>
        </r>
        <r>
          <rPr>
            <sz val="16"/>
            <color rgb="FFFF0000"/>
            <rFont val="Times New Roman"/>
            <family val="2"/>
            <charset val="204"/>
          </rPr>
          <t xml:space="preserve">В рамках переданных государственных полномочий осуществляются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Планируется приобретение архивных коробов во 2-3 кварталах.                                                                                                    
</t>
        </r>
        <r>
          <rPr>
            <u/>
            <sz val="16"/>
            <rFont val="Times New Roman"/>
            <family val="1"/>
            <charset val="204"/>
          </rPr>
          <t/>
        </r>
      </is>
    </nc>
  </rcc>
  <rfmt sheetId="1" sqref="J35:J36" start="0" length="2147483647">
    <dxf>
      <font>
        <color auto="1"/>
      </font>
    </dxf>
  </rfmt>
  <rfmt sheetId="1" sqref="K29:K34" start="0" length="2147483647">
    <dxf>
      <font>
        <color auto="1"/>
      </font>
    </dxf>
  </rfmt>
  <rcv guid="{6E4A7295-8CE0-4D28-ABEF-D38EBAE7C204}" action="delete"/>
  <rdn rId="0" localSheetId="1" customView="1" name="Z_6E4A7295_8CE0_4D28_ABEF_D38EBAE7C204_.wvu.PrintArea" hidden="1" oldHidden="1">
    <formula>'на 31.03.2022'!$A$1:$K$168</formula>
    <oldFormula>'на 31.03.2022'!$A$1:$K$168</oldFormula>
  </rdn>
  <rdn rId="0" localSheetId="1" customView="1" name="Z_6E4A7295_8CE0_4D28_ABEF_D38EBAE7C204_.wvu.PrintTitles" hidden="1" oldHidden="1">
    <formula>'на 31.03.2022'!$4:$7</formula>
    <oldFormula>'на 31.03.2022'!$4:$7</oldFormula>
  </rdn>
  <rdn rId="0" localSheetId="1" customView="1" name="Z_6E4A7295_8CE0_4D28_ABEF_D38EBAE7C204_.wvu.Cols" hidden="1" oldHidden="1">
    <formula>'на 31.03.2022'!$L:$L</formula>
    <oldFormula>'на 31.03.2022'!$L:$L</oldFormula>
  </rdn>
  <rdn rId="0" localSheetId="1" customView="1" name="Z_6E4A7295_8CE0_4D28_ABEF_D38EBAE7C204_.wvu.FilterData" hidden="1" oldHidden="1">
    <formula>'на 31.03.2022'!$A$6:$K$369</formula>
    <oldFormula>'на 31.03.2022'!$A$6:$K$369</oldFormula>
  </rdn>
  <rcv guid="{6E4A7295-8CE0-4D28-ABEF-D38EBAE7C204}" action="add"/>
</revisions>
</file>

<file path=xl/revisions/revisionLog1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 sId="1" odxf="1" dxf="1">
    <oc r="K48" t="inlineStr">
      <is>
        <r>
          <rPr>
            <sz val="16"/>
            <rFont val="Times New Roman"/>
            <family val="1"/>
            <charset val="204"/>
          </rPr>
          <t xml:space="preserve">ДИЗО: В рамках реализации программы в 2022 году предусмотрено предоставление  субсидии на повышение эффективности использования и развитие ресурсного потенциала рыбохозяйственного комплекса и субсидии на поддержку животноводства и малых форм хозяйствования, на развитие материально-технической базы (за исключением личных подсобных хозяйств), в целях возмещения недополученных доходов и (или) финансового обеспечения (возмещения) затрат.  Расходы запланированы в течение 2022 года. </t>
        </r>
        <r>
          <rPr>
            <sz val="16"/>
            <color rgb="FFFF0000"/>
            <rFont val="Times New Roman"/>
            <family val="2"/>
            <charset val="204"/>
          </rPr>
          <t xml:space="preserve">
</t>
        </r>
        <r>
          <rPr>
            <sz val="16"/>
            <rFont val="Times New Roman"/>
            <family val="1"/>
            <charset val="204"/>
          </rPr>
          <t>ДГХ: В рамках реализации мероприятий программы заключен муниципальный контракт  на выполнение работ по осуществлению деятельности по обращению  с животными без владельцев на сумму  23 715,98 тыс.руб., из них рамках государственной программы 1 203,66 тыс.руб. На 01.04.2022 за счет средств окружного бюджета оплачены работы по отлову и содержанию животных без владельцев на сумму 1 203,66 тыс.руб., отловлено 98 голов.</t>
        </r>
        <r>
          <rPr>
            <sz val="16"/>
            <color rgb="FFFF0000"/>
            <rFont val="Times New Roman"/>
            <family val="2"/>
            <charset val="204"/>
          </rPr>
          <t xml:space="preserve">
</t>
        </r>
        <r>
          <rPr>
            <sz val="16"/>
            <rFont val="Times New Roman"/>
            <family val="1"/>
            <charset val="204"/>
          </rPr>
          <t>УБУиО: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Расходы запланированы в течение 2022 года. На 01.04.2022 оплата произведена в размере 18,76 тыс.рублей.</t>
        </r>
        <r>
          <rPr>
            <sz val="16"/>
            <color rgb="FFFF0000"/>
            <rFont val="Times New Roman"/>
            <family val="2"/>
            <charset val="204"/>
          </rPr>
          <t xml:space="preserve">
</t>
        </r>
      </is>
    </oc>
    <nc r="K48" t="inlineStr">
      <is>
        <r>
          <rPr>
            <sz val="16"/>
            <rFont val="Times New Roman"/>
            <family val="1"/>
            <charset val="204"/>
          </rPr>
          <t xml:space="preserve">ДИЗО: В рамках реализации программы в 2022 году предусмотрено предоставление  субсидии на повышение эффективности использования и развитие ресурсного потенциала рыбохозяйственного комплекса и субсидии на поддержку животноводства и малых форм хозяйствования, на развитие материально-технической базы (за исключением личных подсобных хозяйств), в целях возмещения недополученных доходов и (или) финансового обеспечения (возмещения) затрат.  Расходы запланированы в течение 2022 года. </t>
        </r>
        <r>
          <rPr>
            <sz val="16"/>
            <color rgb="FFFF0000"/>
            <rFont val="Times New Roman"/>
            <family val="2"/>
            <charset val="204"/>
          </rPr>
          <t xml:space="preserve">
</t>
        </r>
        <r>
          <rPr>
            <sz val="16"/>
            <rFont val="Times New Roman"/>
            <family val="1"/>
            <charset val="204"/>
          </rPr>
          <t>ДГХ: В рамках реализации мероприятий программы заключен муниципальный контракт  на выполнение работ по осуществлению деятельности по обращению  с животными без владельцев на сумму  23 715,98 тыс.руб., из них в рамках государственной программы 1 203,66 тыс.руб. На 01.04.2022 за счет средств окружного бюджета оплачены работы по отлову и содержанию животных без владельцев на сумму 1 203,66 тыс.руб., отловлено 98 голов.</t>
        </r>
        <r>
          <rPr>
            <sz val="16"/>
            <color rgb="FFFF0000"/>
            <rFont val="Times New Roman"/>
            <family val="2"/>
            <charset val="204"/>
          </rPr>
          <t xml:space="preserve">
</t>
        </r>
        <r>
          <rPr>
            <sz val="16"/>
            <rFont val="Times New Roman"/>
            <family val="1"/>
            <charset val="204"/>
          </rPr>
          <t>УБУиО: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Расходы запланированы в течение 2022 года. На 01.04.2022 оплата произведена в размере 18,76 тыс.рублей.</t>
        </r>
        <r>
          <rPr>
            <sz val="16"/>
            <color rgb="FFFF0000"/>
            <rFont val="Times New Roman"/>
            <family val="2"/>
            <charset val="204"/>
          </rPr>
          <t xml:space="preserve">
</t>
        </r>
      </is>
    </nc>
    <odxf>
      <font>
        <sz val="16"/>
        <color rgb="FFFF0000"/>
      </font>
    </odxf>
    <ndxf>
      <font>
        <sz val="16"/>
        <color rgb="FFFF0000"/>
      </font>
    </ndxf>
  </rcc>
  <rcv guid="{CA384592-0CFD-4322-A4EB-34EC04693944}" action="delete"/>
  <rdn rId="0" localSheetId="1" customView="1" name="Z_CA384592_0CFD_4322_A4EB_34EC04693944_.wvu.PrintArea" hidden="1" oldHidden="1">
    <formula>'на 31.03.2022'!$A$1:$K$166</formula>
    <oldFormula>'на 31.03.2022'!$A$1:$K$166</oldFormula>
  </rdn>
  <rdn rId="0" localSheetId="1" customView="1" name="Z_CA384592_0CFD_4322_A4EB_34EC04693944_.wvu.PrintTitles" hidden="1" oldHidden="1">
    <formula>'на 31.03.2022'!$4:$7</formula>
    <oldFormula>'на 31.03.2022'!$4:$7</oldFormula>
  </rdn>
  <rdn rId="0" localSheetId="1" customView="1" name="Z_CA384592_0CFD_4322_A4EB_34EC04693944_.wvu.Cols" hidden="1" oldHidden="1">
    <formula>'на 31.03.2022'!$L:$M</formula>
    <oldFormula>'на 31.03.2022'!$L:$M</oldFormula>
  </rdn>
  <rdn rId="0" localSheetId="1" customView="1" name="Z_CA384592_0CFD_4322_A4EB_34EC04693944_.wvu.FilterData" hidden="1" oldHidden="1">
    <formula>'на 31.03.2022'!$A$6:$K$369</formula>
    <oldFormula>'на 31.03.2022'!$A$6:$K$369</oldFormula>
  </rdn>
  <rcv guid="{CA384592-0CFD-4322-A4EB-34EC04693944}" action="add"/>
</revisions>
</file>

<file path=xl/revisions/revisionLog1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1" sId="1">
    <oc r="K116" t="inlineStr">
      <is>
        <t xml:space="preserve">ДИиЗО: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на 01.01.2020 числится 297 человек.
       Согласно выписке из списка граждан-получателей субсидии в 2022 году, утвержденного приказом Департамента строительства Ханты-Мансийского автономного округа - Югры от 19.01.2022 № 15, в список получателей субсидии включено 13 человек. В 2022 году планируется предоставить субсидии всем льготополучателям, включенным в список, подтвердившим право на обеспечение жильем за счет средств федерального бюджета.  
На 01.04.2022 по результатам рассмотрения представленных документов и сведений, полученных в порядке межведомственного взаимодействия: 
- 3 льготополучателям выданы гарантийные письма на общую сумму 4,0 тыс. рублей (граждане находятся в стадии приобретения жилых помещений);
- 1 льготополучателю отказано в выдаче гарантийного письма по причине отсутствия нуждаемости в улучшении жилищных условий. 
По состоянию на 01.01.2022 на учете в качестве нуждающейся в предоставлении жилого помещения по договору социального найма за счет средств федерального  бюджета состоит 1 вдова инвалида войны. Формой обеспечения заявителем выбрана единовременная денежная выплата. 28.03.2022 вдове инвалида войны выдано Гарантийное письмо о праве на получение единовременной денежной выплаты на общую сумму 3,5 тыс. рублей. </t>
      </is>
    </oc>
    <nc r="K116" t="inlineStr">
      <is>
        <r>
          <t xml:space="preserve">ДИиЗО: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на 01.01.2020 числится 297 человек.
       Согласно выписке из списка граждан-получателей субсидии в 2022 году, утвержденного приказом Департамента строительства Ханты-Мансийского автономного округа - Югры от 19.01.2022 № 15, в список получателей субсидии включено 13 человек. В 2022 году планируется предоставить субсидии всем льготополучателям, включенным в список, подтвердившим право на обеспечение жильем за счет средств федерального бюджета.  
На 01.04.2022 по результатам рассмотрения представленных документов и сведений, полученных в порядке межведомственного взаимодействия: 
</t>
        </r>
        <r>
          <rPr>
            <sz val="16"/>
            <color rgb="FFFF0000"/>
            <rFont val="Times New Roman"/>
            <family val="1"/>
            <charset val="204"/>
          </rPr>
          <t>- 3 льготополучателям выданы гарантийные письма на общую сумму 4,0 тыс. рублей (граждане находятся в стадии приобретения жилых помещений);</t>
        </r>
        <r>
          <rPr>
            <sz val="16"/>
            <rFont val="Times New Roman"/>
            <family val="2"/>
            <charset val="204"/>
          </rPr>
          <t xml:space="preserve">
- 1 льготополучателю отказано в выдаче гарантийного письма по причине отсутствия нуждаемости в улучшении жилищных условий. 
По состоянию на 01.01.2022 на учете в качестве нуждающейся в предоставлении жилого помещения по договору социального найма за счет средств федерального  бюджета состоит 1 вдова инвалида войны. Формой обеспечения заявителем выбрана единовременная денежная выплата. </t>
        </r>
        <r>
          <rPr>
            <sz val="16"/>
            <color rgb="FFFF0000"/>
            <rFont val="Times New Roman"/>
            <family val="1"/>
            <charset val="204"/>
          </rPr>
          <t xml:space="preserve">28.03.2022 вдове инвалида войны выдано Гарантийное письмо о праве на получение единовременной денежной выплаты на общую сумму 3,5 тыс. рублей. </t>
        </r>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4:XFD44" start="0" length="2147483647">
    <dxf>
      <font>
        <color auto="1"/>
      </font>
    </dxf>
  </rfmt>
  <rfmt sheetId="1" sqref="A44:XFD44" start="0" length="2147483647">
    <dxf>
      <font>
        <color auto="1"/>
      </font>
    </dxf>
  </rfmt>
  <rfmt sheetId="1" sqref="A14:A15" start="0" length="2147483647">
    <dxf>
      <font>
        <color auto="1"/>
      </font>
    </dxf>
  </rfmt>
  <rcv guid="{3EEA7E1A-5F2B-4408-A34C-1F0223B5B245}" action="delete"/>
  <rdn rId="0" localSheetId="1" customView="1" name="Z_3EEA7E1A_5F2B_4408_A34C_1F0223B5B245_.wvu.FilterData" hidden="1" oldHidden="1">
    <formula>'на 31.03.2022'!$A$6:$K$369</formula>
    <oldFormula>'на 31.03.2022'!$A$6:$K$369</oldFormula>
  </rdn>
  <rcv guid="{3EEA7E1A-5F2B-4408-A34C-1F0223B5B245}" action="add"/>
</revisions>
</file>

<file path=xl/revisions/revisionLog1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2" sId="1">
    <oc r="H122">
      <f>G122/D122</f>
    </oc>
    <nc r="H122">
      <f>G122/D122*100</f>
    </nc>
  </rcc>
</revisions>
</file>

<file path=xl/revisions/revisionLog1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3" sId="1">
    <oc r="F122">
      <f>E122/D122</f>
    </oc>
    <nc r="F122">
      <f>E122/D122*100</f>
    </nc>
  </rcc>
</revisions>
</file>

<file path=xl/revisions/revisionLog1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4" sId="1">
    <oc r="F122">
      <f>E122/D122*100</f>
    </oc>
    <nc r="F122">
      <f>E122/D122</f>
    </nc>
  </rcc>
  <rcc rId="185" sId="1">
    <oc r="H122">
      <f>G122/D122*100</f>
    </oc>
    <nc r="H122">
      <f>G122/D122</f>
    </nc>
  </rcc>
  <rfmt sheetId="1" sqref="H122:H124">
    <dxf>
      <numFmt numFmtId="168" formatCode="0.000%"/>
    </dxf>
  </rfmt>
  <rfmt sheetId="1" sqref="H122:H124">
    <dxf>
      <numFmt numFmtId="169" formatCode="0.0000%"/>
    </dxf>
  </rfmt>
  <rfmt sheetId="1" sqref="F122:F124">
    <dxf>
      <numFmt numFmtId="168" formatCode="0.000%"/>
    </dxf>
  </rfmt>
  <rfmt sheetId="1" sqref="F122:F124">
    <dxf>
      <numFmt numFmtId="169" formatCode="0.0000%"/>
    </dxf>
  </rfmt>
</revisions>
</file>

<file path=xl/revisions/revisionLog1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6" sId="1">
    <oc r="K22" t="inlineStr">
      <is>
        <r>
          <rPr>
            <u/>
            <sz val="16"/>
            <rFont val="Times New Roman"/>
            <family val="1"/>
            <charset val="204"/>
          </rPr>
          <t>АГ:</t>
        </r>
        <r>
          <rPr>
            <sz val="16"/>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2022 году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sz val="16"/>
            <rFont val="Times New Roman"/>
            <family val="1"/>
            <charset val="204"/>
          </rPr>
          <t>ДО:
 Планируемое количество путевок детям-сиротам и детям, оставшимся без попечения родителей, в организации отдыха детей и их оздоровления на 2022 год составляет 200 шт.</t>
        </r>
        <r>
          <rPr>
            <sz val="16"/>
            <color rgb="FFFF0000"/>
            <rFont val="Times New Roman"/>
            <family val="2"/>
            <charset val="204"/>
          </rPr>
          <t xml:space="preserve">
</t>
        </r>
        <r>
          <rPr>
            <sz val="16"/>
            <rFont val="Times New Roman"/>
            <family val="1"/>
            <charset val="204"/>
          </rPr>
          <t>ДГХ: 
В рамках подпрограммы "Поддержка семьи, материнства и детства" в 2022 году запланирован ремонт в 4 квартирах общей площадью 192,2 кв.м., в том числе: 
- пр. Ленина, д. 53, кв. 44 (45,5 кв.м.);
- пр. Пролетарский, д. 2/1, кв. 30 (50,9 кв.м.);
- ул. Аэрофлотская, д. 18/2, кв. 11 (53 кв.м.);
- ул. Северная. Д. 71, кв. 20 (42,8 кв.м.).
Проведение конкурсных процедур - 2 квартал, выполнение СМР - 3 квартал 2022.
Расходы запланированы на 2,3,4 кварталы 2022.
По состоянию на 01.04.2022 заключен договор с ООО "Югорский экспертный центр" на оказание услуг по проведению проверки (негосударственной экспертизы) достоверности определения сметной стоимости "Ремонт жилого помещения, расположенного по адресу: проспект Ленина, дом 53, квартира 44 (для детей-сирот и детей, оставшихся без попечения родителей)"  на сумму 5,0 тыс.руб., срок оказания услуг - 29.03.2022. Услуги оказаны, оплата буде произведена в следующем месяце.</t>
        </r>
        <r>
          <rPr>
            <sz val="16"/>
            <color rgb="FFFF0000"/>
            <rFont val="Times New Roman"/>
            <family val="2"/>
            <charset val="204"/>
          </rPr>
          <t xml:space="preserve">
</t>
        </r>
        <r>
          <rPr>
            <sz val="16"/>
            <rFont val="Times New Roman"/>
            <family val="1"/>
            <charset val="204"/>
          </rPr>
          <t xml:space="preserve">
ДИиЗО: В 2022 году предусмотрены ассигнования на приобретение 80 жилых помещений для участников программы - детей-сирот и детей, оставшихся без попечения родителей, лиц из числа детей-сирот и детей, оставшихся без попечения родителей. В марте проведена 1 закупка, которая была признана несостоявшейся, в связи с отсутствием заявок на участие.</t>
        </r>
      </is>
    </oc>
    <nc r="K22" t="inlineStr">
      <is>
        <r>
          <rPr>
            <u/>
            <sz val="16"/>
            <rFont val="Times New Roman"/>
            <family val="1"/>
            <charset val="204"/>
          </rPr>
          <t>АГ:</t>
        </r>
        <r>
          <rPr>
            <sz val="16"/>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2022 году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sz val="16"/>
            <rFont val="Times New Roman"/>
            <family val="1"/>
            <charset val="204"/>
          </rPr>
          <t>ДО:
 Планируемое количество путевок детям-сиротам и детям, оставшимся без попечения родителей, в организации отдыха детей и их оздоровления на 2022 год составляет 200 шт.</t>
        </r>
        <r>
          <rPr>
            <sz val="16"/>
            <color rgb="FFFF0000"/>
            <rFont val="Times New Roman"/>
            <family val="2"/>
            <charset val="204"/>
          </rPr>
          <t xml:space="preserve">
</t>
        </r>
        <r>
          <rPr>
            <sz val="16"/>
            <rFont val="Times New Roman"/>
            <family val="1"/>
            <charset val="204"/>
          </rPr>
          <t>ДГХ: 
В рамках подпрограммы "Поддержка семьи, материнства и детства" в 2022 году запланирован ремонт в 4 квартирах общей площадью 192,2 кв.м., в том числе: 
- пр. Ленина, д. 53, кв. 44 (45,5 кв.м.);
- пр. Пролетарский, д. 2/1, кв. 30 (50,9 кв.м.);
- ул. Аэрофлотская, д. 18/2, кв. 11 (53 кв.м.);
- ул. Северная. Д. 71, кв. 20 (42,8 кв.м.).
Проведение конкурсных процедур - 2 квартал, выполнение СМР - 3 квартал 2022.
Расходы запланированы на 2,3,4 кварталы 2022.
По состоянию на 01.04.2022 заключен договор с ООО "Югорский экспертный центр" на оказание услуг по проведению проверки (негосударственной экспертизы) достоверности определения сметной стоимости "Ремонт жилого помещения, расположенного по адресу: проспект Ленина, дом 53, квартира 44 (для детей-сирот и детей, оставшихся без попечения родителей)"  на сумму 5,0 тыс.руб., срок оказания услуг - 29.03.2022. Услуги оказаны, оплата будет произведена в следующем месяце.</t>
        </r>
        <r>
          <rPr>
            <sz val="16"/>
            <color rgb="FFFF0000"/>
            <rFont val="Times New Roman"/>
            <family val="2"/>
            <charset val="204"/>
          </rPr>
          <t xml:space="preserve">
</t>
        </r>
        <r>
          <rPr>
            <sz val="16"/>
            <rFont val="Times New Roman"/>
            <family val="1"/>
            <charset val="204"/>
          </rPr>
          <t xml:space="preserve">
ДИиЗО: В 2022 году предусмотрены ассигнования на приобретение 80 жилых помещений для участников программы - детей-сирот и детей, оставшихся без попечения родителей, лиц из числа детей-сирот и детей, оставшихся без попечения родителей. В марте проведена 1 закупка, которая была признана несостоявшейся в связи с отсутствием заявок на участие.</t>
        </r>
      </is>
    </nc>
  </rcc>
  <rfmt sheetId="1" sqref="K35" start="0" length="0">
    <dxf>
      <font>
        <sz val="16"/>
        <color rgb="FFFF0000"/>
      </font>
    </dxf>
  </rfmt>
  <rcc rId="187" sId="1">
    <oc r="K42" t="inlineStr">
      <is>
        <r>
          <rPr>
            <sz val="16"/>
            <rFont val="Times New Roman"/>
            <family val="1"/>
            <charset val="204"/>
          </rPr>
          <t xml:space="preserve">АГ: В рамках переданных полномочий осуществляется деятельность в сфере трудовых отношений государственного управления охраной труда. По состоянию на 01.04.2022 произведена выплата заработной платы за первую половину марта 2022 года.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заключаемых договоров, муниципальных контрактов.  
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мероприятия государственной программы:
- оказание комплексной помощи и сопровождения при трудоустройстве инвалидов, детям-инвалидам в возрасте от 14 до 18 лет, обратившимся в органы службы занятости.
Для обеспечения реализации вышеуказанного мероприятия государственной программы КУ ХМАО-Югры «Сургутский центр занятости населения» проводит работу по поиску кандидата для трудоустройства в образовательное учреждение, подведомственное департаменту образования. </t>
        </r>
        <r>
          <rPr>
            <sz val="16"/>
            <color rgb="FFFF0000"/>
            <rFont val="Times New Roman"/>
            <family val="2"/>
            <charset val="204"/>
          </rPr>
          <t xml:space="preserve">
</t>
        </r>
        <r>
          <rPr>
            <sz val="16"/>
            <rFont val="Times New Roman"/>
            <family val="1"/>
            <charset val="204"/>
          </rPr>
          <t xml:space="preserve">АГ (ДК): В соответствии с письмом КУ ХМАО-Югры "Сургутский центр занятости населения" 1 учреждение управления физической культуры и спорта (МБУ СП СШОР "Югория" им. А.А. Пилояна) и 1 учреждение отдела молодежной политики (МАУ ПРСМ "Наше время"), курируемое Администрацией города участвуют в реализации мероприятий:           </t>
        </r>
        <r>
          <rPr>
            <sz val="16"/>
            <color rgb="FFFF0000"/>
            <rFont val="Times New Roman"/>
            <family val="2"/>
            <charset val="204"/>
          </rPr>
          <t xml:space="preserve">                                                                                                                                                                                                                                                                                                                                                                                                       </t>
        </r>
        <r>
          <rPr>
            <sz val="16"/>
            <rFont val="Times New Roman"/>
            <family val="1"/>
            <charset val="204"/>
          </rPr>
          <t xml:space="preserve">- оказание комплексной помощи и сопровождения при трудоустройстве инвалидов, детям-инвалидам в возрасте от 14 до 18 лет, обратившимся в органы службы занятости;       </t>
        </r>
        <r>
          <rPr>
            <sz val="16"/>
            <color rgb="FFFF0000"/>
            <rFont val="Times New Roman"/>
            <family val="2"/>
            <charset val="204"/>
          </rPr>
          <t xml:space="preserve">                                                                                                                                                                                                </t>
        </r>
        <r>
          <rPr>
            <sz val="16"/>
            <rFont val="Times New Roman"/>
            <family val="1"/>
            <charset val="204"/>
          </rPr>
          <t xml:space="preserve">-  содействие занятости молодежи;    </t>
        </r>
        <r>
          <rPr>
            <sz val="16"/>
            <color rgb="FFFF0000"/>
            <rFont val="Times New Roman"/>
            <family val="2"/>
            <charset val="204"/>
          </rPr>
          <t xml:space="preserve">                                                                                                                                                                                                                                                                                                                                                                                                                                                                                                                                                                                                                                                                                                                  </t>
        </r>
        <r>
          <rPr>
            <sz val="16"/>
            <rFont val="Times New Roman"/>
            <family val="1"/>
            <charset val="204"/>
          </rPr>
          <t xml:space="preserve">- содействие улучшению положения на рынке труда не занятых трудовой деятельностью и безработных граждан.                                                                                                                                                                                                                                                                                                                  </t>
        </r>
        <r>
          <rPr>
            <sz val="16"/>
            <color rgb="FFFF0000"/>
            <rFont val="Times New Roman"/>
            <family val="2"/>
            <charset val="204"/>
          </rPr>
          <t xml:space="preserve"> </t>
        </r>
        <r>
          <rPr>
            <sz val="16"/>
            <rFont val="Times New Roman"/>
            <family val="1"/>
            <charset val="204"/>
          </rPr>
          <t xml:space="preserve">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sz val="16"/>
            <color rgb="FFFF0000"/>
            <rFont val="Times New Roman"/>
            <family val="2"/>
            <charset val="204"/>
          </rPr>
          <t xml:space="preserve">
</t>
        </r>
      </is>
    </oc>
    <nc r="K42" t="inlineStr">
      <is>
        <r>
          <rPr>
            <sz val="16"/>
            <rFont val="Times New Roman"/>
            <family val="1"/>
            <charset val="204"/>
          </rPr>
          <t xml:space="preserve">АГ: В рамках переданных полномочий осуществляется деятельность в сфере трудовых отношений государственного управления охраной труда. По состоянию на 01.04.2022 произведена выплата заработной платы за первую половину марта 2022 года.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заключаемых договоров, муниципальных контрактов.  
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мероприятия государственной программы:
- оказание комплексной помощи и сопровождения при трудоустройстве инвалидов, детям-инвалидам в возрасте от 14 до 18 лет, обратившимся в органы службы занятости.
Для обеспечения реализации вышеуказанного мероприятия государственной программы КУ ХМАО-Югры «Сургутский центр занятости населения» проводит работу по поиску кандидата для трудоустройства в образовательное учреждение, подведомственное департаменту образования. </t>
        </r>
        <r>
          <rPr>
            <sz val="16"/>
            <color rgb="FFFF0000"/>
            <rFont val="Times New Roman"/>
            <family val="2"/>
            <charset val="204"/>
          </rPr>
          <t xml:space="preserve">
</t>
        </r>
        <r>
          <rPr>
            <sz val="16"/>
            <rFont val="Times New Roman"/>
            <family val="1"/>
            <charset val="204"/>
          </rPr>
          <t xml:space="preserve">АГ (ДК): В соответствии с письмом КУ ХМАО-Югры "Сургутский центр занятости населения" 1 учреждение управления физической культуры и спорта (МБУ СП СШОР "Югория" им. А.А. Пилояна) и 1 учреждение отдела молодежной политики (МАУ ПРСМ "Наше время"), курируемое Администрацией города, участвуют в реализации мероприятий:           </t>
        </r>
        <r>
          <rPr>
            <sz val="16"/>
            <color rgb="FFFF0000"/>
            <rFont val="Times New Roman"/>
            <family val="2"/>
            <charset val="204"/>
          </rPr>
          <t xml:space="preserve">                                                                                                                                                                                                                                                                                                                                                                                                       </t>
        </r>
        <r>
          <rPr>
            <sz val="16"/>
            <rFont val="Times New Roman"/>
            <family val="1"/>
            <charset val="204"/>
          </rPr>
          <t xml:space="preserve">- оказание комплексной помощи и сопровождения при трудоустройстве инвалидов, детям-инвалидам в возрасте от 14 до 18 лет, обратившимся в органы службы занятости;       </t>
        </r>
        <r>
          <rPr>
            <sz val="16"/>
            <color rgb="FFFF0000"/>
            <rFont val="Times New Roman"/>
            <family val="2"/>
            <charset val="204"/>
          </rPr>
          <t xml:space="preserve">                                                                                                                                                                                                </t>
        </r>
        <r>
          <rPr>
            <sz val="16"/>
            <rFont val="Times New Roman"/>
            <family val="1"/>
            <charset val="204"/>
          </rPr>
          <t xml:space="preserve">-  содействие занятости молодежи;    </t>
        </r>
        <r>
          <rPr>
            <sz val="16"/>
            <color rgb="FFFF0000"/>
            <rFont val="Times New Roman"/>
            <family val="2"/>
            <charset val="204"/>
          </rPr>
          <t xml:space="preserve">                                                                                                                                                                                                                                                                                                                                                                                                                                                                                                                                                                                                                                                                                                                  </t>
        </r>
        <r>
          <rPr>
            <sz val="16"/>
            <rFont val="Times New Roman"/>
            <family val="1"/>
            <charset val="204"/>
          </rPr>
          <t xml:space="preserve">- содействие улучшению положения на рынке труда не занятых трудовой деятельностью и безработных граждан.                                                                                                                                                                                                                                                                                                                  </t>
        </r>
        <r>
          <rPr>
            <sz val="16"/>
            <color rgb="FFFF0000"/>
            <rFont val="Times New Roman"/>
            <family val="2"/>
            <charset val="204"/>
          </rPr>
          <t xml:space="preserve"> </t>
        </r>
        <r>
          <rPr>
            <sz val="16"/>
            <rFont val="Times New Roman"/>
            <family val="1"/>
            <charset val="204"/>
          </rPr>
          <t xml:space="preserve">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sz val="16"/>
            <color rgb="FFFF0000"/>
            <rFont val="Times New Roman"/>
            <family val="2"/>
            <charset val="204"/>
          </rPr>
          <t xml:space="preserve">
</t>
        </r>
      </is>
    </nc>
  </rcc>
  <rcc rId="188" sId="1">
    <oc r="K92" t="inlineStr">
      <is>
        <t>ДИиЗО: В рамках программы "Адресная подпрограммы по переселению граждан из аварийного жилищного фонда на 2019-2025 годы" на 2022 год запланированы:
- выплата выкупной цены за 116 изымаемых жилых помещений собственникам жилых помещений;
- приобретение 210 благоустроенных жилых помещений для переселения граждан проживающих в непригодном жилищном фонде.
По состоянию на 01.04.2022 подписано 4 постановления Администрации города на выплату возмещения за изымаемые жилые помещения  на сумму 13 906,6 тыс. руб.,  из них выплата перечислена 4 семьям, на сумму 10 791,6 тыс. руб.
ДГХ:
Выплачена выкупная цена за изымаемое жилое помещение (пос.Кедровый-2, д.3, кв.1) Мунаварову Н.О.  в сумме 2 580,00 тыс.руб. по исполнительному листу от 10.01.2022 ФС № 040865186.</t>
      </is>
    </oc>
    <nc r="K92" t="inlineStr">
      <is>
        <t>ДИиЗО: В рамках программы "Адресная подпрограмма по переселению граждан из аварийного жилищного фонда на 2019-2025 годы" на 2022 год запланированы:
- выплата выкупной цены за 116 изымаемых жилых помещений собственникам жилых помещений;
- приобретение 210 благоустроенных жилых помещений для переселения граждан проживающих в непригодном жилищном фонде.
По состоянию на 01.04.2022 подписано 4 постановления Администрации города на выплату возмещения за изымаемые жилые помещения  на сумму 13 906,6 тыс. руб.,  из них выплата перечислена 4 семьям на сумму 10 791,6 тыс. руб.
ДГХ:
Выплачена выкупная цена за изымаемое жилое помещение (пос.Кедровый-2, д.3, кв.1) Мунаварову Н.О.  в сумме 2 580,00 тыс.руб. по исполнительному листу от 10.01.2022 ФС № 040865186.</t>
      </is>
    </nc>
  </rcc>
  <rcc rId="189" sId="1">
    <oc r="K104" t="inlineStr">
      <is>
        <t xml:space="preserve">ДИиЗО:  На 01.04.2022 участниками мероприятия числится 15 молодых семей.  
В рамках соглашения о предоставлении в 2022 году субсидии из бюджета субъекта Российской Федерации местному бюджету заключенного 03.02.2022 между Департаментом строительства ХМАО - Югры и Администрацией города, социальную выплату на приобретение (строительство) жилья планируется предоставить 6 молодым семьям. По состоянию на 01.04.2022 участникам мероприятия выданы Свидетельства о праве на получение социальной выплаты. По 3 молодым семьям согласно Порядка реализации мероприятия в Администрацию города поступили заявки из банка на перечисление социальной выплаты. Соответствующая информация о необходимости финансирования по фактическую потребность направлена в Депстрой. </t>
      </is>
    </oc>
    <nc r="K104" t="inlineStr">
      <is>
        <t xml:space="preserve">ДИиЗО:  На 01.04.2022 участниками мероприятия числится 15 молодых семей.  
В рамках соглашения о предоставлении в 2022 году субсидии из бюджета субъекта Российской Федерации местному бюджету, заключенного 03.02.2022 между Департаментом строительства ХМАО - Югры и Администрацией города, социальную выплату на приобретение (строительство) жилья планируется предоставить 6 молодым семьям. По состоянию на 01.04.2022 участникам мероприятия выданы Свидетельства о праве на получение социальной выплаты. По 3 молодым семьям согласно Порядку реализации мероприятия в Администрацию города поступили заявки из банка на перечисление социальной выплаты. Соответствующая информация о необходимости финансирования по фактическую потребность направлена в Депстрой. </t>
      </is>
    </nc>
  </rcc>
  <rdn rId="0" localSheetId="1" customView="1" name="Z_032DDD1D_7C32_4E80_928D_C908C764BB01_.wvu.PrintArea" hidden="1" oldHidden="1">
    <formula>'на 31.03.2022'!$A$1:$K$166</formula>
  </rdn>
  <rdn rId="0" localSheetId="1" customView="1" name="Z_032DDD1D_7C32_4E80_928D_C908C764BB01_.wvu.PrintTitles" hidden="1" oldHidden="1">
    <formula>'на 31.03.2022'!$4:$7</formula>
  </rdn>
  <rdn rId="0" localSheetId="1" customView="1" name="Z_032DDD1D_7C32_4E80_928D_C908C764BB01_.wvu.Cols" hidden="1" oldHidden="1">
    <formula>'на 31.03.2022'!$L:$M</formula>
  </rdn>
  <rdn rId="0" localSheetId="1" customView="1" name="Z_032DDD1D_7C32_4E80_928D_C908C764BB01_.wvu.FilterData" hidden="1" oldHidden="1">
    <formula>'на 31.03.2022'!$A$6:$K$369</formula>
  </rdn>
  <rcv guid="{032DDD1D-7C32-4E80-928D-C908C764BB01}" action="add"/>
</revisions>
</file>

<file path=xl/revisions/revisionLog1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 sId="1" odxf="1" dxf="1">
    <oc r="K142" t="inlineStr">
      <is>
        <r>
          <rPr>
            <u/>
            <sz val="16"/>
            <rFont val="Times New Roman"/>
            <family val="1"/>
            <charset val="204"/>
          </rPr>
          <t>ДГХ:</t>
        </r>
        <r>
          <rPr>
            <sz val="16"/>
            <rFont val="Times New Roman"/>
            <family val="1"/>
            <charset val="204"/>
          </rPr>
          <t xml:space="preserve">
1. В рамках реализации национального проекта "Безопасные и качественные автомобильные дороги" подпрограммы "Дорожное хозяйство" запланирован ремонт автомобильных дорог по 4 объектам, в том числе:
- улица Быстринская – 0,746 км.
- Автомобильная дорога по Югорскому тракту (от ул. Энергетиков до ул. Мелик-Карамова) - 2,405км;
- улица Крылова (от ул. Грибоедова до ул. Толстого) – 0,909 км;
- улица Привокзальная – 1,732 км, из них в 2022 году - 0,6 км;
Общая протяженность ремонта в рамках национального проекта «Безопасные качественные дороги» в 2022 году составит 4,66 км.
Контрактацию объектов дорожных работ 2022 года планируется завершить до 15.05.2022.</t>
        </r>
        <r>
          <rPr>
            <sz val="16"/>
            <color rgb="FFFF0000"/>
            <rFont val="Times New Roman"/>
            <family val="2"/>
            <charset val="204"/>
          </rPr>
          <t xml:space="preserve">
</t>
        </r>
        <r>
          <rPr>
            <sz val="16"/>
            <rFont val="Times New Roman"/>
            <family val="1"/>
            <charset val="204"/>
          </rPr>
          <t>По итогам ремонтной кампании 2022 года планируется достичь значение показателя «Доля дорожной сети городской агломерации, соответствующая нормативным требованиям, %» - 83,22%.
расходы запланированы в течение года.</t>
        </r>
        <r>
          <rPr>
            <sz val="16"/>
            <color rgb="FFFF0000"/>
            <rFont val="Times New Roman"/>
            <family val="2"/>
            <charset val="204"/>
          </rPr>
          <t xml:space="preserve">
</t>
        </r>
        <r>
          <rPr>
            <sz val="16"/>
            <rFont val="Times New Roman"/>
            <family val="1"/>
            <charset val="204"/>
          </rPr>
          <t xml:space="preserve">ДАиГ:  в 2022 году предусмотрено строительство объектов: 
- "Магистральная дорога на участках: ул. 16 «ЮР» от ул. 3 «ЮР» до примыкания к ул. Никольская; ул. 3 «ЮР» от ул. 16 «ЮР» до ул. 18 «ЮР»; ул. 18 «ЮР» от 3 «ЮР» до примыкания к ул. Энгельса в г. Сургуте". Ориентировочная дата получения заключения государственной экспертизы 30.04.2022. Ориентировочный срок размещения извещения на выполнение работ по строительству объекта -  июль 2022, ориентировочный срок заключения контракта - сентябрь 2022.
- "Автомобильная дорога от Югорского тракта до ХСТО «Волна» и ПЛГК «Нептун» в пойменной части протоки Кривуля, г. Сургуте." Проектно-сметная документация разработана, получено положительное заключение повторной государственной экспертизы № 86-1-1-3-053692 от 21.09.2021. Извещение на выполнение работ по строительству объекта размещено 15.03.2022, подведение итогов- 05.04.2022. Ориентировочный срок заключения контракта - апрель 2022. 
2. В рамках подпрограммы "Безопасность дорожного движения" 
ДГХ: в 2022 году планируется модернизация 10 светофорных объектов и внедрение модулей систем управления интеллектуальных транспортных систем.
В планах внедрение следующих модулей:
1. Управления и мониторинга дорожной техники (диспетчеризация);
2. Управления движением общественного транспорта (диспетчеризация):
- Управление маршрутами общественного транспорта;
- Подсистема управления умными остановками.
В данном модуле планируется создание диспетчерского центра управления и контроля движением общественного транспорта всех перевозчиков. Также рассматривается возможность внедрения Модуля централизованного информирования участников движения (дорожно-информационного табло) и (знаков переменной информации).
По данным модулям получены коммерческие предложения, готовятся проектные документы для осуществления закупочных процедур. 
Расходы запланированы на 4 квартал 2022.
</t>
        </r>
        <r>
          <rPr>
            <u/>
            <sz val="16"/>
            <rFont val="Times New Roman"/>
            <family val="1"/>
            <charset val="204"/>
          </rPr>
          <t xml:space="preserve">АГ:  </t>
        </r>
        <r>
          <rPr>
            <sz val="16"/>
            <rFont val="Times New Roman"/>
            <family val="1"/>
            <charset val="204"/>
          </rPr>
          <t xml:space="preserve">  В рамках реализации мероприятий программы в 2022 году планируется строительство систем видеонаблюдения и фотовидеофиксации на 3 объектах АПК "Безопасный город":
- Тюменский тракт, 9 км + 900 м - 10 км + 500 м (в районе поворота на пос. Белый Яр);
- ул. Ленина, в районе домов 54 и 56;
- ул. Игоря Киртбая, в районе дома № 9.
         На 01.04.2022 заключен контракт на работы по проектированию объектов системы фотовидеофиксации АПК «Безопасный город», срок исполнения работ по контракту 30.04.2022.</t>
        </r>
      </is>
    </oc>
    <nc r="K142" t="inlineStr">
      <is>
        <r>
          <rPr>
            <u/>
            <sz val="16"/>
            <rFont val="Times New Roman"/>
            <family val="1"/>
            <charset val="204"/>
          </rPr>
          <t>ДГХ:</t>
        </r>
        <r>
          <rPr>
            <sz val="16"/>
            <rFont val="Times New Roman"/>
            <family val="1"/>
            <charset val="204"/>
          </rPr>
          <t xml:space="preserve">
1. В рамках реализации национального проекта "Безопасные и качественные автомобильные дороги" подпрограммы "Дорожное хозяйство" запланирован ремонт автомобильных дорог по 4 объектам, в том числе:
- улица Быстринская – 0,746 км.
- Автомобильная дорога по Югорскому тракту (от ул. Энергетиков до ул. Мелик-Карамова) - 2,405км;
- улица Крылова (от ул. Грибоедова до ул. Толстого) – 0,909 км;
- улица Привокзальная – 1,732 км, из них в 2022 году - 0,6 км;
Общая протяженность ремонта в рамках национального проекта «Безопасные качественные дороги» в 2022 году составит 4,66 км.
Контрактацию объектов дорожных работ 2022 года планируется завершить до 15.05.2022.</t>
        </r>
        <r>
          <rPr>
            <sz val="16"/>
            <color rgb="FFFF0000"/>
            <rFont val="Times New Roman"/>
            <family val="2"/>
            <charset val="204"/>
          </rPr>
          <t xml:space="preserve">
</t>
        </r>
        <r>
          <rPr>
            <sz val="16"/>
            <rFont val="Times New Roman"/>
            <family val="1"/>
            <charset val="204"/>
          </rPr>
          <t>По итогам ремонтной кампании 2022 года планируется достичь значение показателя «Доля дорожной сети городской агломерации, соответствующая нормативным требованиям, %» - 83,22%. Расходы запланированы в течение года.</t>
        </r>
        <r>
          <rPr>
            <sz val="16"/>
            <color rgb="FFFF0000"/>
            <rFont val="Times New Roman"/>
            <family val="2"/>
            <charset val="204"/>
          </rPr>
          <t xml:space="preserve">
</t>
        </r>
        <r>
          <rPr>
            <sz val="16"/>
            <rFont val="Times New Roman"/>
            <family val="1"/>
            <charset val="204"/>
          </rPr>
          <t xml:space="preserve">ДАиГ:  в 2022 году предусмотрено строительство объектов: 
- "Магистральная дорога на участках: ул. 16 «ЮР» от ул. 3 «ЮР» до примыкания к ул. Никольская; ул. 3 «ЮР» от ул. 16 «ЮР» до ул. 18 «ЮР»; ул. 18 «ЮР» от 3 «ЮР» до примыкания к ул. Энгельса в г. Сургуте". Ориентировочная дата получения заключения государственной экспертизы 30.04.2022. Ориентировочный срок размещения извещения на выполнение работ по строительству объекта -  июль 2022, ориентировочный срок заключения контракта - сентябрь 2022.
- "Автомобильная дорога от Югорского тракта до ХСТО «Волна» и ПЛГК «Нептун» в пойменной части протоки Кривуля, г. Сургуте." Проектно-сметная документация разработана, получено положительное заключение повторной государственной экспертизы № 86-1-1-3-053692 от 21.09.2021. Извещение на выполнение работ по строительству объекта размещено 15.03.2022, подведение итогов- 05.04.2022. Ориентировочный срок заключения контракта - апрель 2022. 
2. В рамках подпрограммы "Безопасность дорожного движения" 
ДГХ: в 2022 году планируется модернизация 10 светофорных объектов и внедрение модулей систем управления интеллектуальных транспортных систем.
В планах внедрение следующих модулей:
1. Управления и мониторинга дорожной техники (диспетчеризация);
2. Управления движением общественного транспорта (диспетчеризация):
- Управление маршрутами общественного транспорта;
- Подсистема управления умными остановками.
В данном модуле планируется создание диспетчерского центра управления и контроля движением общественного транспорта всех перевозчиков. Также рассматривается возможность внедрения Модуля централизованного информирования участников движения (дорожно-информационного табло) и (знаков переменной информации).
По данным модулям получены коммерческие предложения, готовятся проектные документы для осуществления закупочных процедур. 
Расходы запланированы на 4 квартал 2022.
</t>
        </r>
        <r>
          <rPr>
            <u/>
            <sz val="16"/>
            <rFont val="Times New Roman"/>
            <family val="1"/>
            <charset val="204"/>
          </rPr>
          <t xml:space="preserve">АГ:  </t>
        </r>
        <r>
          <rPr>
            <sz val="16"/>
            <rFont val="Times New Roman"/>
            <family val="1"/>
            <charset val="204"/>
          </rPr>
          <t xml:space="preserve">  В рамках реализации мероприятий программы в 2022 году планируется строительство систем видеонаблюдения и фотовидеофиксации на 3 объектах АПК "Безопасный город":
- Тюменский тракт, 9 км + 900 м - 10 км + 500 м (в районе поворота на пос. Белый Яр);
- ул. Ленина, в районе домов 54 и 56;
- ул. Игоря Киртбая, в районе дома № 9.
         На 01.04.2022 заключен контракт на работы по проектированию объектов системы фотовидеофиксации АПК «Безопасный город», срок исполнения работ по контракту 30.04.2022.</t>
        </r>
      </is>
    </nc>
    <odxf>
      <font>
        <sz val="16"/>
        <color rgb="FFFF0000"/>
      </font>
    </odxf>
    <ndxf>
      <font>
        <sz val="16"/>
        <color rgb="FFFF0000"/>
      </font>
    </ndxf>
  </rcc>
  <rcv guid="{032DDD1D-7C32-4E80-928D-C908C764BB01}" action="delete"/>
  <rdn rId="0" localSheetId="1" customView="1" name="Z_032DDD1D_7C32_4E80_928D_C908C764BB01_.wvu.PrintArea" hidden="1" oldHidden="1">
    <formula>'на 31.03.2022'!$A$1:$K$166</formula>
    <oldFormula>'на 31.03.2022'!$A$1:$K$166</oldFormula>
  </rdn>
  <rdn rId="0" localSheetId="1" customView="1" name="Z_032DDD1D_7C32_4E80_928D_C908C764BB01_.wvu.PrintTitles" hidden="1" oldHidden="1">
    <formula>'на 31.03.2022'!$4:$7</formula>
    <oldFormula>'на 31.03.2022'!$4:$7</oldFormula>
  </rdn>
  <rdn rId="0" localSheetId="1" customView="1" name="Z_032DDD1D_7C32_4E80_928D_C908C764BB01_.wvu.Rows" hidden="1" oldHidden="1">
    <formula>'на 31.03.2022'!$155:$155</formula>
  </rdn>
  <rdn rId="0" localSheetId="1" customView="1" name="Z_032DDD1D_7C32_4E80_928D_C908C764BB01_.wvu.Cols" hidden="1" oldHidden="1">
    <formula>'на 31.03.2022'!$L:$M</formula>
    <oldFormula>'на 31.03.2022'!$L:$M</oldFormula>
  </rdn>
  <rdn rId="0" localSheetId="1" customView="1" name="Z_032DDD1D_7C32_4E80_928D_C908C764BB01_.wvu.FilterData" hidden="1" oldHidden="1">
    <formula>'на 31.03.2022'!$A$6:$K$369</formula>
    <oldFormula>'на 31.03.2022'!$A$6:$K$369</oldFormula>
  </rdn>
  <rcv guid="{032DDD1D-7C32-4E80-928D-C908C764BB01}" action="add"/>
</revisions>
</file>

<file path=xl/revisions/revisionLog1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0" sId="1">
    <oc r="K116" t="inlineStr">
      <is>
        <r>
          <t xml:space="preserve">ДИиЗО: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на 01.01.2020 числится 297 человек.
       Согласно выписке из списка граждан-получателей субсидии в 2022 году, утвержденного приказом Департамента строительства Ханты-Мансийского автономного округа - Югры от 19.01.2022 № 15, в список получателей субсидии включено 13 человек. В 2022 году планируется предоставить субсидии всем льготополучателям, включенным в список, подтвердившим право на обеспечение жильем за счет средств федерального бюджета.  
На 01.04.2022 по результатам рассмотрения представленных документов и сведений, полученных в порядке межведомственного взаимодействия: 
</t>
        </r>
        <r>
          <rPr>
            <sz val="16"/>
            <color rgb="FFFF0000"/>
            <rFont val="Times New Roman"/>
            <family val="1"/>
            <charset val="204"/>
          </rPr>
          <t>- 3 льготополучателям выданы гарантийные письма на общую сумму 4,0 тыс. рублей (граждане находятся в стадии приобретения жилых помещений);</t>
        </r>
        <r>
          <rPr>
            <sz val="16"/>
            <rFont val="Times New Roman"/>
            <family val="2"/>
            <charset val="204"/>
          </rPr>
          <t xml:space="preserve">
- 1 льготополучателю отказано в выдаче гарантийного письма по причине отсутствия нуждаемости в улучшении жилищных условий. 
По состоянию на 01.01.2022 на учете в качестве нуждающейся в предоставлении жилого помещения по договору социального найма за счет средств федерального  бюджета состоит 1 вдова инвалида войны. Формой обеспечения заявителем выбрана единовременная денежная выплата. </t>
        </r>
        <r>
          <rPr>
            <sz val="16"/>
            <color rgb="FFFF0000"/>
            <rFont val="Times New Roman"/>
            <family val="1"/>
            <charset val="204"/>
          </rPr>
          <t xml:space="preserve">28.03.2022 вдове инвалида войны выдано Гарантийное письмо о праве на получение единовременной денежной выплаты на общую сумму 3,5 тыс. рублей. </t>
        </r>
      </is>
    </oc>
    <nc r="K116" t="inlineStr">
      <is>
        <r>
          <t>ДИиЗО: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на 01.01.2020 числится 297 человек.
       Согласно выписке из списка граждан-получателей субсидии в 2022 году, утвержденного приказом Департамента строительства Ханты-Мансийского автономного округа - Югры от 19.01.2022 № 15, в список получателей субсидии включено 13 человек. В 2022 году планируется предоставить субсидии всем льготополучателям, включенным в список, подтвердившим право на обеспечение жил</t>
        </r>
        <r>
          <rPr>
            <sz val="16"/>
            <rFont val="Times New Roman"/>
            <family val="1"/>
            <charset val="204"/>
          </rPr>
          <t>ьем за счет средств федерального бюджета.  
На 01.04.2022 по результатам рассмотрения представленных документов и сведений, полученных в порядке межведомственного взаимодействия: 
- 3 льготополучателям выданы гарантийные письма на общую сумму 4 025,4 тыс. рублей (граждане находятся в стадии приобретения жилых помещений);</t>
        </r>
        <r>
          <rPr>
            <sz val="16"/>
            <rFont val="Times New Roman"/>
            <family val="2"/>
            <charset val="204"/>
          </rPr>
          <t xml:space="preserve">
- 1 льготополучателю отказано в выдаче гарантийного письма по причине отсутствия нуждаемости в улучшении жилищных условий. 
По состоянию на 01.01.2022 на учете в качестве нуждающейся в предоставлении жилого помещения по договору социального найма за счет средств федерального  бюджета состоит 1 вдова инвалида войны. Формой обеспечения заявителем выбрана единовременная денежная выплата. </t>
        </r>
        <r>
          <rPr>
            <sz val="16"/>
            <rFont val="Times New Roman"/>
            <family val="1"/>
            <charset val="204"/>
          </rPr>
          <t xml:space="preserve">28.03.2022 вдове инвалида войны выдано Гарантийное письмо о праве на получение единовременной денежной выплаты на общую сумму 3 503,6 тыс. рублей. </t>
        </r>
      </is>
    </nc>
  </rcc>
  <rcv guid="{CCF533A2-322B-40E2-88B2-065E6D1D35B4}" action="delete"/>
  <rdn rId="0" localSheetId="1" customView="1" name="Z_CCF533A2_322B_40E2_88B2_065E6D1D35B4_.wvu.PrintArea" hidden="1" oldHidden="1">
    <formula>'на 31.03.2022'!$A$1:$K$168</formula>
    <oldFormula>'на 31.03.2022'!$A$1:$K$168</oldFormula>
  </rdn>
  <rdn rId="0" localSheetId="1" customView="1" name="Z_CCF533A2_322B_40E2_88B2_065E6D1D35B4_.wvu.PrintTitles" hidden="1" oldHidden="1">
    <formula>'на 31.03.2022'!$4:$7</formula>
    <oldFormula>'на 31.03.2022'!$4:$7</oldFormula>
  </rdn>
  <rdn rId="0" localSheetId="1" customView="1" name="Z_CCF533A2_322B_40E2_88B2_065E6D1D35B4_.wvu.FilterData" hidden="1" oldHidden="1">
    <formula>'на 31.03.2022'!$A$6:$K$369</formula>
    <oldFormula>'на 31.03.2022'!$A$6:$K$369</oldFormula>
  </rdn>
  <rcv guid="{CCF533A2-322B-40E2-88B2-065E6D1D35B4}" action="add"/>
</revisions>
</file>

<file path=xl/revisions/revisionLog1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4:A21" start="0" length="0">
    <dxf>
      <border>
        <left style="thin">
          <color indexed="64"/>
        </left>
      </border>
    </dxf>
  </rfmt>
  <rcv guid="{CA384592-0CFD-4322-A4EB-34EC04693944}" action="delete"/>
  <rdn rId="0" localSheetId="1" customView="1" name="Z_CA384592_0CFD_4322_A4EB_34EC04693944_.wvu.PrintArea" hidden="1" oldHidden="1">
    <formula>'на 31.03.2022'!$A$1:$K$166</formula>
    <oldFormula>'на 31.03.2022'!$A$1:$K$166</oldFormula>
  </rdn>
  <rdn rId="0" localSheetId="1" customView="1" name="Z_CA384592_0CFD_4322_A4EB_34EC04693944_.wvu.PrintTitles" hidden="1" oldHidden="1">
    <formula>'на 31.03.2022'!$4:$7</formula>
    <oldFormula>'на 31.03.2022'!$4:$7</oldFormula>
  </rdn>
  <rdn rId="0" localSheetId="1" customView="1" name="Z_CA384592_0CFD_4322_A4EB_34EC04693944_.wvu.Cols" hidden="1" oldHidden="1">
    <formula>'на 31.03.2022'!$L:$M</formula>
    <oldFormula>'на 31.03.2022'!$L:$M</oldFormula>
  </rdn>
  <rdn rId="0" localSheetId="1" customView="1" name="Z_CA384592_0CFD_4322_A4EB_34EC04693944_.wvu.FilterData" hidden="1" oldHidden="1">
    <formula>'на 31.03.2022'!$A$6:$K$369</formula>
    <oldFormula>'на 31.03.2022'!$A$6:$K$369</oldFormula>
  </rdn>
  <rcv guid="{CA384592-0CFD-4322-A4EB-34EC04693944}" action="add"/>
</revisions>
</file>

<file path=xl/revisions/revisionLog1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A384592-0CFD-4322-A4EB-34EC04693944}" action="delete"/>
  <rdn rId="0" localSheetId="1" customView="1" name="Z_CA384592_0CFD_4322_A4EB_34EC04693944_.wvu.PrintArea" hidden="1" oldHidden="1">
    <formula>'на 31.03.2022'!$A$1:$K$166</formula>
    <oldFormula>'на 31.03.2022'!$A$1:$K$166</oldFormula>
  </rdn>
  <rdn rId="0" localSheetId="1" customView="1" name="Z_CA384592_0CFD_4322_A4EB_34EC04693944_.wvu.PrintTitles" hidden="1" oldHidden="1">
    <formula>'на 31.03.2022'!$4:$7</formula>
    <oldFormula>'на 31.03.2022'!$4:$7</oldFormula>
  </rdn>
  <rdn rId="0" localSheetId="1" customView="1" name="Z_CA384592_0CFD_4322_A4EB_34EC04693944_.wvu.Cols" hidden="1" oldHidden="1">
    <formula>'на 31.03.2022'!$L:$M</formula>
    <oldFormula>'на 31.03.2022'!$L:$M</oldFormula>
  </rdn>
  <rdn rId="0" localSheetId="1" customView="1" name="Z_CA384592_0CFD_4322_A4EB_34EC04693944_.wvu.FilterData" hidden="1" oldHidden="1">
    <formula>'на 31.03.2022'!$A$6:$K$369</formula>
    <oldFormula>'на 31.03.2022'!$A$6:$K$369</oldFormula>
  </rdn>
  <rcv guid="{CA384592-0CFD-4322-A4EB-34EC04693944}" action="add"/>
</revisions>
</file>

<file path=xl/revisions/revisionLog1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A384592-0CFD-4322-A4EB-34EC04693944}" action="delete"/>
  <rdn rId="0" localSheetId="1" customView="1" name="Z_CA384592_0CFD_4322_A4EB_34EC04693944_.wvu.PrintArea" hidden="1" oldHidden="1">
    <formula>'на 31.03.2022'!$A$1:$K$166</formula>
    <oldFormula>'на 31.03.2022'!$A$1:$K$166</oldFormula>
  </rdn>
  <rdn rId="0" localSheetId="1" customView="1" name="Z_CA384592_0CFD_4322_A4EB_34EC04693944_.wvu.PrintTitles" hidden="1" oldHidden="1">
    <formula>'на 31.03.2022'!$4:$7</formula>
    <oldFormula>'на 31.03.2022'!$4:$7</oldFormula>
  </rdn>
  <rdn rId="0" localSheetId="1" customView="1" name="Z_CA384592_0CFD_4322_A4EB_34EC04693944_.wvu.Cols" hidden="1" oldHidden="1">
    <formula>'на 31.03.2022'!$L:$M</formula>
    <oldFormula>'на 31.03.2022'!$L:$M</oldFormula>
  </rdn>
  <rdn rId="0" localSheetId="1" customView="1" name="Z_CA384592_0CFD_4322_A4EB_34EC04693944_.wvu.FilterData" hidden="1" oldHidden="1">
    <formula>'на 31.03.2022'!$A$6:$K$369</formula>
    <oldFormula>'на 31.03.2022'!$A$6:$K$369</oldFormula>
  </rdn>
  <rcv guid="{CA384592-0CFD-4322-A4EB-34EC04693944}" action="add"/>
</revisions>
</file>

<file path=xl/revisions/revisionLog1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A384592-0CFD-4322-A4EB-34EC04693944}" action="delete"/>
  <rdn rId="0" localSheetId="1" customView="1" name="Z_CA384592_0CFD_4322_A4EB_34EC04693944_.wvu.PrintArea" hidden="1" oldHidden="1">
    <formula>'на 31.03.2022'!$A$1:$K$168</formula>
    <oldFormula>'на 31.03.2022'!$A$1:$K$166</oldFormula>
  </rdn>
  <rdn rId="0" localSheetId="1" customView="1" name="Z_CA384592_0CFD_4322_A4EB_34EC04693944_.wvu.PrintTitles" hidden="1" oldHidden="1">
    <formula>'на 31.03.2022'!$4:$7</formula>
    <oldFormula>'на 31.03.2022'!$4:$7</oldFormula>
  </rdn>
  <rdn rId="0" localSheetId="1" customView="1" name="Z_CA384592_0CFD_4322_A4EB_34EC04693944_.wvu.Cols" hidden="1" oldHidden="1">
    <formula>'на 31.03.2022'!$L:$M</formula>
    <oldFormula>'на 31.03.2022'!$L:$M</oldFormula>
  </rdn>
  <rdn rId="0" localSheetId="1" customView="1" name="Z_CA384592_0CFD_4322_A4EB_34EC04693944_.wvu.FilterData" hidden="1" oldHidden="1">
    <formula>'на 31.03.2022'!$A$6:$K$369</formula>
    <oldFormula>'на 31.03.2022'!$A$6:$K$369</oldFormula>
  </rdn>
  <rcv guid="{CA384592-0CFD-4322-A4EB-34EC04693944}"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 sId="1" numFmtId="4">
    <oc r="E157">
      <v>1169.2</v>
    </oc>
    <nc r="E157">
      <v>3198.4</v>
    </nc>
  </rcc>
  <rcc rId="30" sId="1" numFmtId="4">
    <oc r="G157">
      <v>765.94</v>
    </oc>
    <nc r="G157">
      <v>2355.3200000000002</v>
    </nc>
  </rcc>
  <rfmt sheetId="1" sqref="A153:J160" start="0" length="2147483647">
    <dxf>
      <font>
        <color auto="1"/>
      </font>
    </dxf>
  </rfmt>
</revisions>
</file>

<file path=xl/revisions/revisionLog1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0" sId="1">
    <oc r="Q12">
      <f>I12-O12</f>
    </oc>
    <nc r="Q12"/>
  </rcc>
  <rcc rId="221" sId="1">
    <oc r="Q13">
      <f>I13-O13</f>
    </oc>
    <nc r="Q13"/>
  </rcc>
  <rcc rId="222" sId="1">
    <oc r="Q14">
      <f>I14-O14</f>
    </oc>
    <nc r="Q14"/>
  </rcc>
  <rcc rId="223" sId="1">
    <oc r="Q15">
      <f>I15-O15</f>
    </oc>
    <nc r="Q15"/>
  </rcc>
  <rcc rId="224" sId="1">
    <oc r="Q16">
      <f>I16-O16</f>
    </oc>
    <nc r="Q16"/>
  </rcc>
  <rcc rId="225" sId="1">
    <oc r="Q17">
      <f>I17-O17</f>
    </oc>
    <nc r="Q17"/>
  </rcc>
  <rcc rId="226" sId="1">
    <oc r="Q18">
      <f>I18-O18</f>
    </oc>
    <nc r="Q18"/>
  </rcc>
  <rcc rId="227" sId="1">
    <oc r="Q19">
      <f>I19-O19</f>
    </oc>
    <nc r="Q19"/>
  </rcc>
  <rcc rId="228" sId="1">
    <oc r="Q20">
      <f>I20-O20</f>
    </oc>
    <nc r="Q20"/>
  </rcc>
  <rcc rId="229" sId="1">
    <oc r="Q21">
      <f>I21-O21</f>
    </oc>
    <nc r="Q21"/>
  </rcc>
  <rcc rId="230" sId="1">
    <oc r="Q22">
      <f>I22-O22</f>
    </oc>
    <nc r="Q22"/>
  </rcc>
  <rcc rId="231" sId="1">
    <oc r="Q23">
      <f>I23-O23</f>
    </oc>
    <nc r="Q23"/>
  </rcc>
  <rcc rId="232" sId="1">
    <oc r="Q24">
      <f>I24-O24</f>
    </oc>
    <nc r="Q24"/>
  </rcc>
  <rcc rId="233" sId="1">
    <oc r="Q25">
      <f>I25-O25</f>
    </oc>
    <nc r="Q25"/>
  </rcc>
  <rcc rId="234" sId="1">
    <oc r="Q26">
      <f>I26-O26</f>
    </oc>
    <nc r="Q26"/>
  </rcc>
  <rcc rId="235" sId="1">
    <oc r="Q27">
      <f>I27-O27</f>
    </oc>
    <nc r="Q27"/>
  </rcc>
  <rcc rId="236" sId="1">
    <oc r="Q28">
      <f>I28-O28</f>
    </oc>
    <nc r="Q28"/>
  </rcc>
  <rcc rId="237" sId="1">
    <oc r="Q29">
      <f>I29-O29</f>
    </oc>
    <nc r="Q29"/>
  </rcc>
  <rcc rId="238" sId="1">
    <oc r="Q30">
      <f>I30-O30</f>
    </oc>
    <nc r="Q30"/>
  </rcc>
  <rcc rId="239" sId="1">
    <oc r="Q31">
      <f>I31-O31</f>
    </oc>
    <nc r="Q31"/>
  </rcc>
  <rcc rId="240" sId="1">
    <oc r="Q32">
      <f>I32-O32</f>
    </oc>
    <nc r="Q32"/>
  </rcc>
  <rcc rId="241" sId="1">
    <oc r="Q33">
      <f>I33-O33</f>
    </oc>
    <nc r="Q33"/>
  </rcc>
  <rcc rId="242" sId="1">
    <oc r="Q34">
      <f>I34-O34</f>
    </oc>
    <nc r="Q34"/>
  </rcc>
  <rcc rId="243" sId="1">
    <oc r="Q35">
      <f>I35-O35</f>
    </oc>
    <nc r="Q35"/>
  </rcc>
  <rcc rId="244" sId="1">
    <oc r="Q37">
      <f>I37-O37</f>
    </oc>
    <nc r="Q37"/>
  </rcc>
  <rcc rId="245" sId="1">
    <oc r="Q38">
      <f>I38-O38</f>
    </oc>
    <nc r="Q38"/>
  </rcc>
  <rcc rId="246" sId="1">
    <oc r="Q39">
      <f>I39-O39</f>
    </oc>
    <nc r="Q39"/>
  </rcc>
  <rcc rId="247" sId="1">
    <oc r="Q40">
      <f>I40-O40</f>
    </oc>
    <nc r="Q40"/>
  </rcc>
  <rcc rId="248" sId="1">
    <oc r="Q41">
      <f>I41-O41</f>
    </oc>
    <nc r="Q41"/>
  </rcc>
  <rcc rId="249" sId="1">
    <oc r="Q42">
      <f>I42-O42</f>
    </oc>
    <nc r="Q42"/>
  </rcc>
  <rcc rId="250" sId="1">
    <oc r="Q43">
      <f>I43-O43</f>
    </oc>
    <nc r="Q43"/>
  </rcc>
  <rcc rId="251" sId="1">
    <oc r="Q44">
      <f>I44-O44</f>
    </oc>
    <nc r="Q44"/>
  </rcc>
  <rcc rId="252" sId="1">
    <oc r="Q45">
      <f>I45-O45</f>
    </oc>
    <nc r="Q45"/>
  </rcc>
  <rcc rId="253" sId="1">
    <oc r="Q46">
      <f>I46-O46</f>
    </oc>
    <nc r="Q46"/>
  </rcc>
  <rcc rId="254" sId="1">
    <oc r="Q47">
      <f>I47-O47</f>
    </oc>
    <nc r="Q47"/>
  </rcc>
  <rcc rId="255" sId="1">
    <oc r="Q48">
      <f>I48-O48</f>
    </oc>
    <nc r="Q48"/>
  </rcc>
  <rcc rId="256" sId="1">
    <oc r="Q49">
      <f>I49-O49</f>
    </oc>
    <nc r="Q49"/>
  </rcc>
  <rcc rId="257" sId="1">
    <oc r="Q50">
      <f>I50-O50</f>
    </oc>
    <nc r="Q50"/>
  </rcc>
  <rcc rId="258" sId="1">
    <oc r="Q51">
      <f>I51-O51</f>
    </oc>
    <nc r="Q51"/>
  </rcc>
  <rcc rId="259" sId="1">
    <oc r="Q52">
      <f>I52-O52</f>
    </oc>
    <nc r="Q52"/>
  </rcc>
  <rcc rId="260" sId="1">
    <oc r="Q53">
      <f>I53-O53</f>
    </oc>
    <nc r="Q53"/>
  </rcc>
  <rcc rId="261" sId="1">
    <oc r="Q54">
      <f>I54-O54</f>
    </oc>
    <nc r="Q54"/>
  </rcc>
  <rcc rId="262" sId="1">
    <oc r="Q55">
      <f>I55-O55</f>
    </oc>
    <nc r="Q55"/>
  </rcc>
  <rcc rId="263" sId="1">
    <oc r="Q56">
      <f>I56-O56</f>
    </oc>
    <nc r="Q56"/>
  </rcc>
  <rcc rId="264" sId="1">
    <oc r="Q57">
      <f>I57-O57</f>
    </oc>
    <nc r="Q57"/>
  </rcc>
  <rcc rId="265" sId="1">
    <oc r="Q58">
      <f>I58-O58</f>
    </oc>
    <nc r="Q58"/>
  </rcc>
  <rcc rId="266" sId="1">
    <oc r="Q59">
      <f>I59-O59</f>
    </oc>
    <nc r="Q59"/>
  </rcc>
  <rcc rId="267" sId="1">
    <oc r="Q60">
      <f>I60-O60</f>
    </oc>
    <nc r="Q60"/>
  </rcc>
  <rcc rId="268" sId="1">
    <oc r="Q61">
      <f>I61-O61</f>
    </oc>
    <nc r="Q61"/>
  </rcc>
  <rcc rId="269" sId="1">
    <oc r="Q62">
      <f>I62-O62</f>
    </oc>
    <nc r="Q62"/>
  </rcc>
  <rcc rId="270" sId="1">
    <oc r="Q63">
      <f>I63-O63</f>
    </oc>
    <nc r="Q63"/>
  </rcc>
  <rcc rId="271" sId="1">
    <oc r="Q64">
      <f>I64-O64</f>
    </oc>
    <nc r="Q64"/>
  </rcc>
  <rcc rId="272" sId="1">
    <oc r="Q65">
      <f>I65-O65</f>
    </oc>
    <nc r="Q65"/>
  </rcc>
  <rcc rId="273" sId="1">
    <oc r="Q66">
      <f>I66-O66</f>
    </oc>
    <nc r="Q66"/>
  </rcc>
  <rcc rId="274" sId="1">
    <oc r="Q67">
      <f>I67-O67</f>
    </oc>
    <nc r="Q67"/>
  </rcc>
  <rcc rId="275" sId="1">
    <oc r="Q68">
      <f>I68-O68</f>
    </oc>
    <nc r="Q68"/>
  </rcc>
  <rcc rId="276" sId="1">
    <oc r="Q69">
      <f>I69-O69</f>
    </oc>
    <nc r="Q69"/>
  </rcc>
  <rcc rId="277" sId="1">
    <oc r="Q70">
      <f>I70-O70</f>
    </oc>
    <nc r="Q70"/>
  </rcc>
  <rcc rId="278" sId="1">
    <oc r="Q71">
      <f>I71-O71</f>
    </oc>
    <nc r="Q71"/>
  </rcc>
  <rcc rId="279" sId="1">
    <oc r="Q72">
      <f>I72-O72</f>
    </oc>
    <nc r="Q72"/>
  </rcc>
  <rcc rId="280" sId="1">
    <oc r="Q73">
      <f>I73-O73</f>
    </oc>
    <nc r="Q73"/>
  </rcc>
  <rcc rId="281" sId="1">
    <oc r="Q74">
      <f>I74-O74</f>
    </oc>
    <nc r="Q74"/>
  </rcc>
  <rcc rId="282" sId="1">
    <oc r="Q75">
      <f>I75-O75</f>
    </oc>
    <nc r="Q75"/>
  </rcc>
  <rcc rId="283" sId="1">
    <oc r="Q76">
      <f>I76-O76</f>
    </oc>
    <nc r="Q76"/>
  </rcc>
  <rcc rId="284" sId="1">
    <oc r="Q77">
      <f>I77-O77</f>
    </oc>
    <nc r="Q77"/>
  </rcc>
  <rcc rId="285" sId="1">
    <oc r="Q78">
      <f>I78-O78</f>
    </oc>
    <nc r="Q78"/>
  </rcc>
  <rcc rId="286" sId="1">
    <oc r="Q79">
      <f>I79-O79</f>
    </oc>
    <nc r="Q79"/>
  </rcc>
  <rcc rId="287" sId="1">
    <oc r="Q80">
      <f>I80-O80</f>
    </oc>
    <nc r="Q80"/>
  </rcc>
  <rcc rId="288" sId="1">
    <oc r="Q81">
      <f>I81-O81</f>
    </oc>
    <nc r="Q81"/>
  </rcc>
  <rcc rId="289" sId="1">
    <oc r="Q82">
      <f>I82-O82</f>
    </oc>
    <nc r="Q82"/>
  </rcc>
  <rcc rId="290" sId="1">
    <oc r="Q83">
      <f>I83-O83</f>
    </oc>
    <nc r="Q83"/>
  </rcc>
  <rcc rId="291" sId="1">
    <oc r="Q84">
      <f>I84-O84</f>
    </oc>
    <nc r="Q84"/>
  </rcc>
  <rcc rId="292" sId="1">
    <oc r="Q85">
      <f>I85-O85</f>
    </oc>
    <nc r="Q85"/>
  </rcc>
  <rcc rId="293" sId="1">
    <oc r="Q86">
      <f>I86-O86</f>
    </oc>
    <nc r="Q86"/>
  </rcc>
  <rcc rId="294" sId="1">
    <oc r="Q87">
      <f>I87-O87</f>
    </oc>
    <nc r="Q87"/>
  </rcc>
  <rcc rId="295" sId="1">
    <oc r="Q88">
      <f>I88-O88</f>
    </oc>
    <nc r="Q88"/>
  </rcc>
  <rcc rId="296" sId="1">
    <oc r="Q89">
      <f>I89-O89</f>
    </oc>
    <nc r="Q89"/>
  </rcc>
  <rcc rId="297" sId="1">
    <oc r="Q90">
      <f>I90-O90</f>
    </oc>
    <nc r="Q90"/>
  </rcc>
  <rcc rId="298" sId="1">
    <oc r="Q91">
      <f>I91-O91</f>
    </oc>
    <nc r="Q91"/>
  </rcc>
  <rcc rId="299" sId="1">
    <oc r="Q92">
      <f>I92-O92</f>
    </oc>
    <nc r="Q92"/>
  </rcc>
  <rcc rId="300" sId="1">
    <oc r="Q93">
      <f>I93-O93</f>
    </oc>
    <nc r="Q93"/>
  </rcc>
  <rcc rId="301" sId="1">
    <oc r="Q94">
      <f>I94-O94</f>
    </oc>
    <nc r="Q94"/>
  </rcc>
  <rcc rId="302" sId="1">
    <oc r="Q95">
      <f>I95-O95</f>
    </oc>
    <nc r="Q95"/>
  </rcc>
  <rcc rId="303" sId="1">
    <oc r="Q96">
      <f>I96-O96</f>
    </oc>
    <nc r="Q96"/>
  </rcc>
  <rcc rId="304" sId="1">
    <oc r="Q97">
      <f>I97-O97</f>
    </oc>
    <nc r="Q97"/>
  </rcc>
  <rcc rId="305" sId="1">
    <oc r="Q98">
      <f>I98-O98</f>
    </oc>
    <nc r="Q98"/>
  </rcc>
  <rcc rId="306" sId="1">
    <oc r="Q99">
      <f>I99-O99</f>
    </oc>
    <nc r="Q99"/>
  </rcc>
  <rcc rId="307" sId="1">
    <oc r="Q100">
      <f>I100-O100</f>
    </oc>
    <nc r="Q100"/>
  </rcc>
  <rcc rId="308" sId="1">
    <oc r="Q101">
      <f>I101-O101</f>
    </oc>
    <nc r="Q101"/>
  </rcc>
  <rcc rId="309" sId="1">
    <oc r="Q102">
      <f>I102-O102</f>
    </oc>
    <nc r="Q102"/>
  </rcc>
  <rcc rId="310" sId="1">
    <oc r="Q103">
      <f>I103-O103</f>
    </oc>
    <nc r="Q103"/>
  </rcc>
  <rcc rId="311" sId="1">
    <oc r="Q104">
      <f>I104-O104</f>
    </oc>
    <nc r="Q104"/>
  </rcc>
  <rcc rId="312" sId="1">
    <oc r="Q105">
      <f>I105-O105</f>
    </oc>
    <nc r="Q105"/>
  </rcc>
  <rcc rId="313" sId="1">
    <oc r="Q106">
      <f>I106-O106</f>
    </oc>
    <nc r="Q106"/>
  </rcc>
  <rcc rId="314" sId="1">
    <oc r="Q107">
      <f>I107-O107</f>
    </oc>
    <nc r="Q107"/>
  </rcc>
  <rcc rId="315" sId="1">
    <oc r="Q108">
      <f>I108-O108</f>
    </oc>
    <nc r="Q108"/>
  </rcc>
  <rcc rId="316" sId="1">
    <oc r="Q109">
      <f>I109-O109</f>
    </oc>
    <nc r="Q109"/>
  </rcc>
  <rcc rId="317" sId="1">
    <oc r="Q110">
      <f>I110-O110</f>
    </oc>
    <nc r="Q110"/>
  </rcc>
  <rcc rId="318" sId="1">
    <oc r="Q111">
      <f>I111-O111</f>
    </oc>
    <nc r="Q111"/>
  </rcc>
  <rcc rId="319" sId="1">
    <oc r="Q112">
      <f>I112-O112</f>
    </oc>
    <nc r="Q112"/>
  </rcc>
  <rcc rId="320" sId="1">
    <oc r="Q113">
      <f>I113-O113</f>
    </oc>
    <nc r="Q113"/>
  </rcc>
  <rcc rId="321" sId="1">
    <oc r="Q114">
      <f>I114-O114</f>
    </oc>
    <nc r="Q114"/>
  </rcc>
  <rcc rId="322" sId="1">
    <oc r="Q115">
      <f>I115-O115</f>
    </oc>
    <nc r="Q115"/>
  </rcc>
  <rcc rId="323" sId="1">
    <oc r="Q116">
      <f>I116-O116</f>
    </oc>
    <nc r="Q116"/>
  </rcc>
  <rcc rId="324" sId="1">
    <oc r="Q117">
      <f>I117-O117</f>
    </oc>
    <nc r="Q117"/>
  </rcc>
  <rcc rId="325" sId="1">
    <oc r="Q118">
      <f>I118-O118</f>
    </oc>
    <nc r="Q118"/>
  </rcc>
  <rcc rId="326" sId="1">
    <oc r="Q119">
      <f>I119-O119</f>
    </oc>
    <nc r="Q119"/>
  </rcc>
  <rcc rId="327" sId="1">
    <oc r="Q120">
      <f>I120-O120</f>
    </oc>
    <nc r="Q120"/>
  </rcc>
  <rcc rId="328" sId="1">
    <oc r="Q121">
      <f>I121-O121</f>
    </oc>
    <nc r="Q121"/>
  </rcc>
  <rcc rId="329" sId="1">
    <oc r="Q122">
      <f>I122-O122</f>
    </oc>
    <nc r="Q122"/>
  </rcc>
  <rcc rId="330" sId="1">
    <oc r="Q123">
      <f>I123-O123</f>
    </oc>
    <nc r="Q123"/>
  </rcc>
  <rcc rId="331" sId="1">
    <oc r="Q124">
      <f>I124-O124</f>
    </oc>
    <nc r="Q124"/>
  </rcc>
  <rcc rId="332" sId="1">
    <oc r="Q125">
      <f>I125-O125</f>
    </oc>
    <nc r="Q125"/>
  </rcc>
  <rcc rId="333" sId="1">
    <oc r="Q126">
      <f>I126-O126</f>
    </oc>
    <nc r="Q126"/>
  </rcc>
  <rcc rId="334" sId="1">
    <oc r="Q127">
      <f>I127-O127</f>
    </oc>
    <nc r="Q127"/>
  </rcc>
  <rcc rId="335" sId="1">
    <oc r="Q128">
      <f>I128-O128</f>
    </oc>
    <nc r="Q128"/>
  </rcc>
  <rcc rId="336" sId="1">
    <oc r="Q129">
      <f>I129-O129</f>
    </oc>
    <nc r="Q129"/>
  </rcc>
  <rcc rId="337" sId="1">
    <oc r="Q130">
      <f>I130-O130</f>
    </oc>
    <nc r="Q130"/>
  </rcc>
  <rcc rId="338" sId="1">
    <oc r="Q131">
      <f>I131-O131</f>
    </oc>
    <nc r="Q131"/>
  </rcc>
  <rcc rId="339" sId="1">
    <oc r="Q132">
      <f>I132-O132</f>
    </oc>
    <nc r="Q132"/>
  </rcc>
  <rcc rId="340" sId="1">
    <oc r="Q133">
      <f>I133-O133</f>
    </oc>
    <nc r="Q133"/>
  </rcc>
  <rcc rId="341" sId="1">
    <oc r="Q134">
      <f>I134-O134</f>
    </oc>
    <nc r="Q134"/>
  </rcc>
  <rcc rId="342" sId="1">
    <oc r="Q135">
      <f>I135-O135</f>
    </oc>
    <nc r="Q135"/>
  </rcc>
  <rcc rId="343" sId="1">
    <oc r="Q136">
      <f>I136-O136</f>
    </oc>
    <nc r="Q136"/>
  </rcc>
  <rcc rId="344" sId="1">
    <oc r="Q137">
      <f>I137-O137</f>
    </oc>
    <nc r="Q137"/>
  </rcc>
  <rcc rId="345" sId="1">
    <oc r="Q138">
      <f>I138-O138</f>
    </oc>
    <nc r="Q138"/>
  </rcc>
  <rcc rId="346" sId="1">
    <oc r="Q139">
      <f>I139-O139</f>
    </oc>
    <nc r="Q139"/>
  </rcc>
  <rcc rId="347" sId="1">
    <oc r="Q140">
      <f>I140-O140</f>
    </oc>
    <nc r="Q140"/>
  </rcc>
  <rcc rId="348" sId="1">
    <oc r="Q141">
      <f>I141-O141</f>
    </oc>
    <nc r="Q141"/>
  </rcc>
  <rcc rId="349" sId="1">
    <oc r="Q142">
      <f>I142-O142</f>
    </oc>
    <nc r="Q142"/>
  </rcc>
  <rcc rId="350" sId="1">
    <oc r="Q143">
      <f>I143-O143</f>
    </oc>
    <nc r="Q143"/>
  </rcc>
  <rcc rId="351" sId="1">
    <oc r="Q144">
      <f>I144-O144</f>
    </oc>
    <nc r="Q144"/>
  </rcc>
  <rcc rId="352" sId="1">
    <oc r="Q145">
      <f>I145-O145</f>
    </oc>
    <nc r="Q145"/>
  </rcc>
  <rcc rId="353" sId="1">
    <oc r="Q146">
      <f>I146-O146</f>
    </oc>
    <nc r="Q146"/>
  </rcc>
  <rcc rId="354" sId="1">
    <oc r="Q147">
      <f>I147-O147</f>
    </oc>
    <nc r="Q147"/>
  </rcc>
  <rcc rId="355" sId="1">
    <oc r="Q148">
      <f>I148-O148</f>
    </oc>
    <nc r="Q148"/>
  </rcc>
  <rcc rId="356" sId="1">
    <oc r="Q149">
      <f>I149-O149</f>
    </oc>
    <nc r="Q149"/>
  </rcc>
  <rcc rId="357" sId="1">
    <oc r="Q150">
      <f>I150-O150</f>
    </oc>
    <nc r="Q150"/>
  </rcc>
  <rcc rId="358" sId="1">
    <oc r="Q151">
      <f>I151-O151</f>
    </oc>
    <nc r="Q151"/>
  </rcc>
  <rcc rId="359" sId="1">
    <oc r="Q152">
      <f>I152-O152</f>
    </oc>
    <nc r="Q152"/>
  </rcc>
  <rcc rId="360" sId="1">
    <oc r="Q153">
      <f>I153-O153</f>
    </oc>
    <nc r="Q153"/>
  </rcc>
  <rcc rId="361" sId="1">
    <oc r="Q154">
      <f>I154-O154</f>
    </oc>
    <nc r="Q154"/>
  </rcc>
  <rcc rId="362" sId="1">
    <oc r="Q155">
      <f>I155-O155</f>
    </oc>
    <nc r="Q155"/>
  </rcc>
  <rcc rId="363" sId="1">
    <oc r="Q156">
      <f>I156-O156</f>
    </oc>
    <nc r="Q156"/>
  </rcc>
  <rcc rId="364" sId="1">
    <oc r="Q157">
      <f>I157-O157</f>
    </oc>
    <nc r="Q157"/>
  </rcc>
  <rcc rId="365" sId="1">
    <oc r="Q158">
      <f>I158-O158</f>
    </oc>
    <nc r="Q158"/>
  </rcc>
  <rcc rId="366" sId="1">
    <oc r="Q159">
      <f>I159-O159</f>
    </oc>
    <nc r="Q159"/>
  </rcc>
  <rcc rId="367" sId="1">
    <oc r="Q160">
      <f>I160-O160</f>
    </oc>
    <nc r="Q160"/>
  </rcc>
  <rcc rId="368" sId="1">
    <oc r="Q161">
      <f>I161-O161</f>
    </oc>
    <nc r="Q161"/>
  </rcc>
  <rcc rId="369" sId="1">
    <oc r="Q162">
      <f>I162-O162</f>
    </oc>
    <nc r="Q162"/>
  </rcc>
  <rcc rId="370" sId="1">
    <oc r="Q163">
      <f>I163-O163</f>
    </oc>
    <nc r="Q163"/>
  </rcc>
  <rcc rId="371" sId="1">
    <oc r="Q164">
      <f>I164-O164</f>
    </oc>
    <nc r="Q164"/>
  </rcc>
  <rcc rId="372" sId="1">
    <oc r="Q165">
      <f>I165-O165</f>
    </oc>
    <nc r="Q165"/>
  </rcc>
  <rcv guid="{A0A3CD9B-2436-40D7-91DB-589A95FBBF00}" action="delete"/>
  <rdn rId="0" localSheetId="1" customView="1" name="Z_A0A3CD9B_2436_40D7_91DB_589A95FBBF00_.wvu.PrintArea" hidden="1" oldHidden="1">
    <formula>'на 31.03.2022'!$A$1:$K$166</formula>
    <oldFormula>'на 31.03.2022'!$A$1:$K$166</oldFormula>
  </rdn>
  <rdn rId="0" localSheetId="1" customView="1" name="Z_A0A3CD9B_2436_40D7_91DB_589A95FBBF00_.wvu.PrintTitles" hidden="1" oldHidden="1">
    <formula>'на 31.03.2022'!$4:$7</formula>
    <oldFormula>'на 31.03.2022'!$4:$7</oldFormula>
  </rdn>
  <rdn rId="0" localSheetId="1" customView="1" name="Z_A0A3CD9B_2436_40D7_91DB_589A95FBBF00_.wvu.FilterData" hidden="1" oldHidden="1">
    <formula>'на 31.03.2022'!$A$6:$K$369</formula>
    <oldFormula>'на 31.03.2022'!$A$6:$K$369</oldFormula>
  </rdn>
  <rcv guid="{A0A3CD9B-2436-40D7-91DB-589A95FBBF00}"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 sId="1">
    <oc r="K22" t="inlineStr">
      <is>
        <r>
          <rPr>
            <u/>
            <sz val="16"/>
            <color rgb="FFFF0000"/>
            <rFont val="Times New Roman"/>
            <family val="2"/>
            <charset val="204"/>
          </rPr>
          <t>АГ:</t>
        </r>
        <r>
          <rPr>
            <sz val="16"/>
            <color rgb="FFFF0000"/>
            <rFont val="Times New Roman"/>
            <family val="2"/>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2022 году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ДО:
 Планируемое количество путевок детям-сиротам и детям, оставшимся без попечения родителей, в организации отдыха детей и их оздоровления на 2022 год составляет 200 шт.
ДГХ: 
В рамках подпрограммы "Поддержка семьи, материнства и детства" в 2022 году запланирован ремонт в 4 квартирах общей площадью 192,2 кв.м., в том числе: 
- пр. Ленина, д. 53, кв. 44 (45,5 кв.м.);
- пр. Пролетарский, д. 2/1, кв. 30 (50,9 кв.м.);
- ул. Аэрофлотская, д. 18/2, кв. 11 (53 кв.м.);
- ул. Северная. Д. 71, кв. 20 (42,8 кв.м.).
Проведение конкурсных процедур - 2 квартал, выполнение СМР - 3 квартал 2022.
Расходы запланированы на 2,3,4 кварталы 2022.
ДИиЗО: В 2022 году предусмотрены ассигнования на приобретение 80 жилых помещений для участников программы - детей-сирот и детей, оставшихся без попечения родителей, лиц из числа детей-сирот и детей, оставшихся без попечения родителей. В январе размещена закупка на приобретение 1 жилого помещения для детей-сирот. Подведение итогов аукционов - 14.02.2022. </t>
        </r>
      </is>
    </oc>
    <nc r="K22" t="inlineStr">
      <is>
        <r>
          <rPr>
            <u/>
            <sz val="16"/>
            <color rgb="FFFF0000"/>
            <rFont val="Times New Roman"/>
            <family val="2"/>
            <charset val="204"/>
          </rPr>
          <t>АГ:</t>
        </r>
        <r>
          <rPr>
            <sz val="16"/>
            <color rgb="FFFF0000"/>
            <rFont val="Times New Roman"/>
            <family val="2"/>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2022 году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ДО:
 Планируемое количество путевок детям-сиротам и детям, оставшимся без попечения родителей, в организации отдыха детей и их оздоровления на 2022 год составляет 200 шт.
ДГХ: 
В рамках подпрограммы "Поддержка семьи, материнства и детства" в 2022 году запланирован ремонт в 4 квартирах общей площадью 192,2 кв.м., в том числе: 
- пр. Ленина, д. 53, кв. 44 (45,5 кв.м.);
- пр. Пролетарский, д. 2/1, кв. 30 (50,9 кв.м.);
- ул. Аэрофлотская, д. 18/2, кв. 11 (53 кв.м.);
- ул. Северная. Д. 71, кв. 20 (42,8 кв.м.).
Проведение конкурсных процедур - 2 квартал, выполнение СМР - 3 квартал 2022.
Расходы запланированы на 2,3,4 кварталы 2022.
</t>
        </r>
        <r>
          <rPr>
            <sz val="16"/>
            <rFont val="Times New Roman"/>
            <family val="1"/>
            <charset val="204"/>
          </rPr>
          <t xml:space="preserve">
ДИиЗО: В 2022 году предусмотрены ассигнования на приобретение 80 жилых помещений для участников программы - детей-сирот и детей, оставшихся без попечения родителей, лиц из числа детей-сирот и детей, оставшихся без попечения родителей. В марте проведена 1 закупка, которая была признана несостоявшейся, в связи с отсутствием заявок на участие.</t>
        </r>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7:D19" start="0" length="2147483647">
    <dxf>
      <font>
        <color auto="1"/>
      </font>
    </dxf>
  </rfmt>
  <rfmt sheetId="1" sqref="B17:D19" start="0" length="2147483647">
    <dxf>
      <font/>
    </dxf>
  </rfmt>
  <rfmt sheetId="1" sqref="B20" start="0" length="2147483647">
    <dxf>
      <font>
        <color auto="1"/>
      </font>
    </dxf>
  </rfmt>
  <rfmt sheetId="1" sqref="B21" start="0" length="2147483647">
    <dxf>
      <font>
        <color auto="1"/>
      </font>
    </dxf>
  </rfmt>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76:D76" start="0" length="2147483647">
    <dxf>
      <font>
        <color auto="1"/>
      </font>
    </dxf>
  </rfmt>
  <rfmt sheetId="1" sqref="A74:D79" start="0" length="2147483647">
    <dxf>
      <font>
        <color auto="1"/>
      </font>
    </dxf>
  </rfmt>
  <rfmt sheetId="1" sqref="C105:D105" start="0" length="2147483647">
    <dxf>
      <font>
        <color auto="1"/>
      </font>
    </dxf>
  </rfmt>
  <rfmt sheetId="1" sqref="A104:D109" start="0" length="2147483647">
    <dxf>
      <font>
        <color auto="1"/>
      </font>
    </dxf>
  </rfmt>
  <rfmt sheetId="1" sqref="A98:D103" start="0" length="2147483647">
    <dxf>
      <font>
        <color auto="1"/>
      </font>
    </dxf>
  </rfmt>
  <rcc rId="32" sId="1" numFmtId="4">
    <nc r="E95">
      <v>1813.52</v>
    </nc>
  </rcc>
  <rcc rId="33" sId="1" numFmtId="4">
    <nc r="G95">
      <v>1813.52</v>
    </nc>
  </rcc>
  <rfmt sheetId="1" sqref="E95:H95" start="0" length="2147483647">
    <dxf>
      <font>
        <color auto="1"/>
      </font>
    </dxf>
  </rfmt>
  <rfmt sheetId="1" sqref="E94:H94" start="0" length="2147483647">
    <dxf>
      <font>
        <color auto="1"/>
      </font>
    </dxf>
  </rfmt>
  <rfmt sheetId="1" sqref="E92:H92" start="0" length="2147483647">
    <dxf>
      <font>
        <color auto="1"/>
      </font>
    </dxf>
  </rfmt>
  <rfmt sheetId="1" sqref="A54:H56" start="0" length="2147483647">
    <dxf>
      <font>
        <color auto="1"/>
      </font>
    </dxf>
  </rfmt>
  <rfmt sheetId="1" sqref="C57" start="0" length="2147483647">
    <dxf>
      <font>
        <color auto="1"/>
      </font>
    </dxf>
  </rfmt>
  <rfmt sheetId="1" sqref="D57" start="0" length="2147483647">
    <dxf>
      <font>
        <color auto="1"/>
      </font>
    </dxf>
  </rfmt>
  <rfmt sheetId="1" sqref="C58" start="0" length="2147483647">
    <dxf>
      <font>
        <color auto="1"/>
      </font>
    </dxf>
  </rfmt>
  <rfmt sheetId="1" sqref="D58" start="0" length="2147483647">
    <dxf>
      <font>
        <color auto="1"/>
      </font>
    </dxf>
  </rfmt>
  <rfmt sheetId="1" sqref="C59" start="0" length="2147483647">
    <dxf>
      <font>
        <color auto="1"/>
      </font>
    </dxf>
  </rfmt>
  <rfmt sheetId="1" sqref="D59" start="0" length="2147483647">
    <dxf>
      <font>
        <color auto="1"/>
      </font>
    </dxf>
  </rfmt>
  <rfmt sheetId="1" sqref="E59" start="0" length="2147483647">
    <dxf>
      <font>
        <color auto="1"/>
      </font>
    </dxf>
  </rfmt>
  <rfmt sheetId="1" sqref="E59:H59" start="0" length="2147483647">
    <dxf>
      <font>
        <color auto="1"/>
      </font>
    </dxf>
  </rfmt>
  <rcc rId="34" sId="1">
    <nc r="E94">
      <f>4507.63+7050.41</f>
    </nc>
  </rcc>
  <rcc rId="35" sId="1">
    <nc r="G94">
      <f>4507.63+7050.41</f>
    </nc>
  </rcc>
  <rfmt sheetId="1" sqref="E57:H59" start="0" length="2147483647">
    <dxf>
      <font>
        <color auto="1"/>
      </font>
    </dxf>
  </rfmt>
  <rfmt sheetId="1" sqref="B57:B61" start="0" length="2147483647">
    <dxf>
      <font>
        <color auto="1"/>
      </font>
    </dxf>
  </rfmt>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7" start="0" length="0">
    <dxf>
      <border>
        <left style="thin">
          <color indexed="64"/>
        </left>
        <right style="thin">
          <color indexed="64"/>
        </right>
        <top style="thin">
          <color indexed="64"/>
        </top>
        <bottom style="thin">
          <color indexed="64"/>
        </bottom>
      </border>
    </dxf>
  </rfmt>
  <rfmt sheetId="1" sqref="C17">
    <dxf>
      <border>
        <left style="thin">
          <color indexed="64"/>
        </left>
        <right style="thin">
          <color indexed="64"/>
        </right>
        <top style="thin">
          <color indexed="64"/>
        </top>
        <bottom style="thin">
          <color indexed="64"/>
        </bottom>
        <vertical style="thin">
          <color indexed="64"/>
        </vertical>
        <horizontal style="thin">
          <color indexed="64"/>
        </horizontal>
      </border>
    </dxf>
  </rfmt>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62:XFD73" start="0" length="2147483647">
    <dxf>
      <font>
        <color auto="1"/>
      </font>
    </dxf>
  </rfmt>
  <rfmt sheetId="1" sqref="A80:XFD85" start="0" length="2147483647">
    <dxf>
      <font>
        <color auto="1"/>
      </font>
    </dxf>
  </rfmt>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4:C16" start="0" length="2147483647">
    <dxf>
      <font>
        <color auto="1"/>
      </font>
    </dxf>
  </rfmt>
  <rfmt sheetId="1" sqref="D14:D16" start="0" length="2147483647">
    <dxf>
      <font>
        <color auto="1"/>
      </font>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88" start="0" length="2147483647">
    <dxf>
      <font>
        <color auto="1"/>
      </font>
    </dxf>
  </rfmt>
  <rfmt sheetId="1" sqref="D88" start="0" length="2147483647">
    <dxf>
      <font>
        <color auto="1"/>
      </font>
    </dxf>
  </rfmt>
  <rfmt sheetId="1" sqref="C89" start="0" length="2147483647">
    <dxf>
      <font>
        <color auto="1"/>
      </font>
    </dxf>
  </rfmt>
  <rfmt sheetId="1" sqref="D89" start="0" length="2147483647">
    <dxf>
      <font>
        <color auto="1"/>
      </font>
    </dxf>
  </rfmt>
  <rfmt sheetId="1" sqref="C86:D86" start="0" length="2147483647">
    <dxf>
      <font>
        <color auto="1"/>
      </font>
    </dxf>
  </rfmt>
  <rcv guid="{6068C3FF-17AA-48A5-A88B-2523CBAC39AE}" action="delete"/>
  <rdn rId="0" localSheetId="1" customView="1" name="Z_6068C3FF_17AA_48A5_A88B_2523CBAC39AE_.wvu.PrintArea" hidden="1" oldHidden="1">
    <formula>'на 31.03.2022'!$A$1:$K$166</formula>
    <oldFormula>'на 31.03.2022'!$A$1:$K$166</oldFormula>
  </rdn>
  <rdn rId="0" localSheetId="1" customView="1" name="Z_6068C3FF_17AA_48A5_A88B_2523CBAC39AE_.wvu.PrintTitles" hidden="1" oldHidden="1">
    <formula>'на 31.03.2022'!$4:$7</formula>
    <oldFormula>'на 31.03.2022'!$4:$7</oldFormula>
  </rdn>
  <rdn rId="0" localSheetId="1" customView="1" name="Z_6068C3FF_17AA_48A5_A88B_2523CBAC39AE_.wvu.FilterData" hidden="1" oldHidden="1">
    <formula>'на 31.03.2022'!$A$6:$K$369</formula>
    <oldFormula>'на 31.03.2022'!$A$6:$K$369</oldFormula>
  </rdn>
  <rcv guid="{6068C3FF-17AA-48A5-A88B-2523CBAC39AE}"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 sId="1" numFmtId="4">
    <oc r="E19">
      <f>G19</f>
    </oc>
    <nc r="E19">
      <v>1771.29</v>
    </nc>
  </rcc>
  <rfmt sheetId="1" sqref="E19" start="0" length="2147483647">
    <dxf>
      <font>
        <color auto="1"/>
      </font>
    </dxf>
  </rfmt>
  <rcc rId="37" sId="1" numFmtId="4">
    <oc r="E18">
      <v>258158.69</v>
    </oc>
    <nc r="E18">
      <v>1707051.93</v>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 sId="1" odxf="1" dxf="1">
    <oc r="K48" t="inlineStr">
      <is>
        <t xml:space="preserve">ДИЗО: В рамках реализации программы в 2022 году предусмотрено предоставление  субсидии на повышение эффективности использования и развитие ресурсного потенциала рыбохозяйственного комплекса и субсидии на поддержку животноводства и малых форм хозяйствования, на развитие материально-технической базы (за исключением личных подсобных хозяйств), в целях возмещения недополученных доходов и (или) финансового обеспечения (возмещения) затрат.  
ДГХ: В рамках реализации мероприятий программы заключен муниципальный контракт  на выполнение работ по осуществлению деятельности по обращению  с животными без владельцев на сумму  23 715,98 тыс.руб., из них рамках государственной программы 1 203,66 тыс.руб. Расходы запланированы на 1 квартал 2022 года.
УБУиО: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Расходы запланированы в течение 2022 года. 
</t>
      </is>
    </oc>
    <nc r="K48" t="inlineStr">
      <is>
        <r>
          <rPr>
            <sz val="16"/>
            <rFont val="Times New Roman"/>
            <family val="1"/>
            <charset val="204"/>
          </rPr>
          <t xml:space="preserve">ДИЗО: В рамках реализации программы в 2022 году предусмотрено предоставление  субсидии на повышение эффективности использования и развитие ресурсного потенциала рыбохозяйственного комплекса и субсидии на поддержку животноводства и малых форм хозяйствования, на развитие материально-технической базы (за исключением личных подсобных хозяйств), в целях возмещения недополученных доходов и (или) финансового обеспечения (возмещения) затрат.  Расходы запланированы в течение 2022 года. </t>
        </r>
        <r>
          <rPr>
            <sz val="16"/>
            <color rgb="FFFF0000"/>
            <rFont val="Times New Roman"/>
            <family val="2"/>
            <charset val="204"/>
          </rPr>
          <t xml:space="preserve">
ДГХ: В рамках реализации мероприятий программы заключен муниципальный контракт  на выполнение работ по осуществлению деятельности по обращению  с животными без владельцев на сумму  23 715,98 тыс.руб., из них рамках государственной программы 1 203,66 тыс.руб. Расходы запланированы на 1 квартал 2022 года.
УБУиО: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Расходы запланированы в течение 2022 года. 
</t>
        </r>
      </is>
    </nc>
    <odxf>
      <font>
        <sz val="16"/>
        <color rgb="FFFF0000"/>
      </font>
    </odxf>
    <ndxf>
      <font>
        <sz val="16"/>
        <color rgb="FFFF0000"/>
      </font>
    </ndxf>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 sId="1" numFmtId="4">
    <oc r="E17">
      <v>36401.51</v>
    </oc>
    <nc r="E17">
      <v>106423.23</v>
    </nc>
  </rcc>
  <rfmt sheetId="1" sqref="E17:E18" start="0" length="2147483647">
    <dxf>
      <font>
        <color auto="1"/>
      </font>
    </dxf>
  </rfmt>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 sId="1" odxf="1" dxf="1">
    <oc r="B29" t="inlineStr">
      <is>
        <r>
          <rPr>
            <b/>
            <sz val="16"/>
            <color rgb="FFFF0000"/>
            <rFont val="Times New Roman"/>
            <family val="2"/>
            <charset val="204"/>
          </rPr>
          <t>Государственная программа "Культурное пространство"</t>
        </r>
        <r>
          <rPr>
            <sz val="16"/>
            <color rgb="FFFF0000"/>
            <rFont val="Times New Roman"/>
            <family val="2"/>
            <charset val="204"/>
          </rPr>
          <t xml:space="preserve">
1. Субсидии на развитие сферы культуры в муниципальных образованиях Ханты-Мансийского автономного округа - Югры;
2. Субсидии на поддержку творческой деятельности и техническое оснащение детских и кукольных театров.                                                                                                                                                                                                                                                                                                                                             3. Субсидии на государственную поддержку отрасли культуры;                                                                                                                                                                                                                                                                                              
4.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r>
      </is>
    </oc>
    <nc r="B29" t="inlineStr">
      <is>
        <r>
          <rPr>
            <b/>
            <sz val="16"/>
            <rFont val="Times New Roman"/>
            <family val="1"/>
            <charset val="204"/>
          </rPr>
          <t>Государственная программа "Культурное пространство"</t>
        </r>
        <r>
          <rPr>
            <sz val="16"/>
            <rFont val="Times New Roman"/>
            <family val="1"/>
            <charset val="204"/>
          </rPr>
          <t xml:space="preserve">
1. Субсидии на развитие сферы культуры в муниципальных образованиях Ханты-Мансийского автономного округа - Югры;</t>
        </r>
        <r>
          <rPr>
            <sz val="16"/>
            <color rgb="FFFF0000"/>
            <rFont val="Times New Roman"/>
            <family val="2"/>
            <charset val="204"/>
          </rPr>
          <t xml:space="preserve">
</t>
        </r>
        <r>
          <rPr>
            <sz val="16"/>
            <rFont val="Times New Roman"/>
            <family val="1"/>
            <charset val="204"/>
          </rPr>
          <t xml:space="preserve">2. Субсидии на поддержку творческой деятельности и техническое оснащение детских и кукольных театров. </t>
        </r>
        <r>
          <rPr>
            <sz val="16"/>
            <color rgb="FFFF0000"/>
            <rFont val="Times New Roman"/>
            <family val="2"/>
            <charset val="204"/>
          </rPr>
          <t xml:space="preserve">                                                                                                                                                                                                                                                                                                                                            </t>
        </r>
        <r>
          <rPr>
            <sz val="16"/>
            <rFont val="Times New Roman"/>
            <family val="1"/>
            <charset val="204"/>
          </rPr>
          <t xml:space="preserve">3. Субсидии на государственную поддержку отрасли культуры; </t>
        </r>
        <r>
          <rPr>
            <sz val="16"/>
            <color rgb="FFFF0000"/>
            <rFont val="Times New Roman"/>
            <family val="2"/>
            <charset val="204"/>
          </rPr>
          <t xml:space="preserve">                                                                                                                                                                                                                                                                                             
</t>
        </r>
        <r>
          <rPr>
            <sz val="16"/>
            <rFont val="Times New Roman"/>
            <family val="1"/>
            <charset val="204"/>
          </rPr>
          <t>4.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r>
      </is>
    </nc>
    <odxf>
      <font>
        <sz val="16"/>
        <color rgb="FFFF0000"/>
      </font>
    </odxf>
    <ndxf>
      <font>
        <sz val="16"/>
        <color rgb="FFFF0000"/>
      </font>
    </ndxf>
  </rcc>
  <rfmt sheetId="1" sqref="A29:B34" start="0" length="2147483647">
    <dxf>
      <font>
        <color auto="1"/>
      </font>
    </dxf>
  </rfmt>
  <rcv guid="{13BE7114-35DF-4699-8779-61985C68F6C3}" action="delete"/>
  <rdn rId="0" localSheetId="1" customView="1" name="Z_13BE7114_35DF_4699_8779_61985C68F6C3_.wvu.PrintTitles" hidden="1" oldHidden="1">
    <formula>'на 31.03.2022'!$4:$7</formula>
    <oldFormula>'на 31.03.2022'!$4:$7</oldFormula>
  </rdn>
  <rdn rId="0" localSheetId="1" customView="1" name="Z_13BE7114_35DF_4699_8779_61985C68F6C3_.wvu.FilterData" hidden="1" oldHidden="1">
    <formula>'на 31.03.2022'!$A$6:$K$369</formula>
    <oldFormula>'на 31.03.2022'!$A$6:$K$369</oldFormula>
  </rdn>
  <rcv guid="{13BE7114-35DF-4699-8779-61985C68F6C3}"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 sId="1" numFmtId="4">
    <oc r="G19">
      <v>500.01</v>
    </oc>
    <nc r="G19">
      <v>1771.29</v>
    </nc>
  </rcc>
  <rfmt sheetId="1" sqref="G19" start="0" length="2147483647">
    <dxf>
      <font>
        <color auto="1"/>
      </font>
    </dxf>
  </rfmt>
  <rfmt sheetId="1" sqref="G19" start="0" length="2147483647">
    <dxf>
      <font/>
    </dxf>
  </rfmt>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9" start="0" length="2147483647">
    <dxf>
      <font>
        <color auto="1"/>
      </font>
    </dxf>
  </rfmt>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 sId="1">
    <oc r="I50">
      <f>D50-G50</f>
    </oc>
    <nc r="I50">
      <f>D50</f>
    </nc>
  </rcc>
  <rfmt sheetId="1" sqref="I48:I50" start="0" length="2147483647">
    <dxf>
      <font>
        <color auto="1"/>
      </font>
    </dxf>
  </rfmt>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 sId="1" numFmtId="4">
    <oc r="G17">
      <v>36401.51</v>
    </oc>
    <nc r="G17">
      <v>106423.23</v>
    </nc>
  </rcc>
  <rfmt sheetId="1" sqref="E17:G17" start="0" length="2147483647">
    <dxf>
      <font>
        <color auto="1"/>
      </font>
    </dxf>
  </rfmt>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 sId="1" numFmtId="4">
    <oc r="G18">
      <v>187236.59</v>
    </oc>
    <nc r="G18">
      <v>1707051.93</v>
    </nc>
  </rcc>
  <rcc rId="47" sId="1" numFmtId="4">
    <oc r="E18">
      <v>1707051.93</v>
    </oc>
    <nc r="E18">
      <v>1733851.29</v>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8:H18" start="0" length="2147483647">
    <dxf>
      <font>
        <color auto="1"/>
      </font>
    </dxf>
  </rfmt>
  <rfmt sheetId="1" sqref="H17" start="0" length="2147483647">
    <dxf>
      <font>
        <color auto="1"/>
      </font>
    </dxf>
  </rfmt>
  <rfmt sheetId="1" sqref="H19" start="0" length="2147483647">
    <dxf>
      <font>
        <color auto="1"/>
      </font>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2:B28" start="0" length="2147483647">
    <dxf>
      <font>
        <color auto="1"/>
      </font>
    </dxf>
  </rfmt>
  <rcc rId="4" sId="1" numFmtId="4">
    <oc r="E25">
      <v>9500</v>
    </oc>
    <nc r="E25">
      <v>61700</v>
    </nc>
  </rcc>
  <rcc rId="5" sId="1" numFmtId="4">
    <oc r="G25">
      <v>7096.87</v>
    </oc>
    <nc r="G25">
      <v>54679.67</v>
    </nc>
  </rcc>
  <rfmt sheetId="1" sqref="C22:J28" start="0" length="2147483647">
    <dxf>
      <font>
        <color auto="1"/>
      </font>
    </dxf>
  </rfmt>
  <rcv guid="{6E4A7295-8CE0-4D28-ABEF-D38EBAE7C204}" action="delete"/>
  <rdn rId="0" localSheetId="1" customView="1" name="Z_6E4A7295_8CE0_4D28_ABEF_D38EBAE7C204_.wvu.PrintArea" hidden="1" oldHidden="1">
    <formula>'на 31.03.2022'!$A$1:$K$168</formula>
    <oldFormula>'на 31.03.2022'!$A$1:$K$168</oldFormula>
  </rdn>
  <rdn rId="0" localSheetId="1" customView="1" name="Z_6E4A7295_8CE0_4D28_ABEF_D38EBAE7C204_.wvu.PrintTitles" hidden="1" oldHidden="1">
    <formula>'на 31.03.2022'!$4:$7</formula>
    <oldFormula>'на 31.03.2022'!$4:$7</oldFormula>
  </rdn>
  <rdn rId="0" localSheetId="1" customView="1" name="Z_6E4A7295_8CE0_4D28_ABEF_D38EBAE7C204_.wvu.Cols" hidden="1" oldHidden="1">
    <formula>'на 31.03.2022'!$L:$L</formula>
    <oldFormula>'на 31.03.2022'!$L:$L</oldFormula>
  </rdn>
  <rdn rId="0" localSheetId="1" customView="1" name="Z_6E4A7295_8CE0_4D28_ABEF_D38EBAE7C204_.wvu.FilterData" hidden="1" oldHidden="1">
    <formula>'на 31.03.2022'!$A$6:$K$369</formula>
    <oldFormula>'на 31.03.2022'!$A$6:$K$369</oldFormula>
  </rdn>
  <rcv guid="{6E4A7295-8CE0-4D28-ABEF-D38EBAE7C204}"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32" start="0" length="2147483647">
    <dxf>
      <font>
        <color auto="1"/>
      </font>
    </dxf>
  </rfmt>
  <rfmt sheetId="1" sqref="D32" start="0" length="2147483647">
    <dxf>
      <font>
        <color auto="1"/>
      </font>
    </dxf>
  </rfmt>
  <rfmt sheetId="1" sqref="C31" start="0" length="2147483647">
    <dxf>
      <font>
        <color auto="1"/>
      </font>
    </dxf>
  </rfmt>
  <rcc rId="48" sId="1" numFmtId="4">
    <oc r="D31">
      <v>2645.4</v>
    </oc>
    <nc r="D31">
      <v>2645.49</v>
    </nc>
  </rcc>
  <rfmt sheetId="1" sqref="D31" start="0" length="2147483647">
    <dxf>
      <font>
        <color auto="1"/>
      </font>
    </dxf>
  </rfmt>
  <rfmt sheetId="1" sqref="C30" start="0" length="2147483647">
    <dxf>
      <font>
        <color auto="1"/>
      </font>
    </dxf>
  </rfmt>
  <rfmt sheetId="1" sqref="D30" start="0" length="2147483647">
    <dxf>
      <font>
        <color auto="1"/>
      </font>
    </dxf>
  </rfmt>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7" start="0" length="2147483647">
    <dxf>
      <font>
        <color auto="1"/>
      </font>
    </dxf>
  </rfmt>
  <rfmt sheetId="1" sqref="I18" start="0" length="2147483647">
    <dxf>
      <font>
        <color auto="1"/>
      </font>
    </dxf>
  </rfmt>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9" start="0" length="2147483647">
    <dxf>
      <font>
        <color auto="1"/>
      </font>
    </dxf>
  </rfmt>
  <rfmt sheetId="1" sqref="I19" start="0" length="2147483647">
    <dxf>
      <font/>
    </dxf>
  </rfmt>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9" start="0" length="2147483647">
    <dxf>
      <font>
        <color auto="1"/>
      </font>
    </dxf>
  </rfmt>
  <rfmt sheetId="1" sqref="D29" start="0" length="2147483647">
    <dxf>
      <font>
        <color auto="1"/>
      </font>
    </dxf>
  </rfmt>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4:E16" start="0" length="2147483647">
    <dxf>
      <font>
        <color auto="1"/>
      </font>
    </dxf>
  </rfmt>
  <rcc rId="49" sId="1">
    <oc r="F11">
      <f>E11/D11</f>
    </oc>
    <nc r="F11">
      <f>E11/D11</f>
    </nc>
  </rcc>
  <rfmt sheetId="1" sqref="F14:F16" start="0" length="2147483647">
    <dxf>
      <font>
        <color auto="1"/>
      </font>
    </dxf>
  </rfmt>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14:H16" start="0" length="2147483647">
    <dxf>
      <font>
        <color auto="1"/>
      </font>
    </dxf>
  </rfmt>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4:G16" start="0" length="2147483647">
    <dxf>
      <font>
        <color auto="1"/>
      </font>
    </dxf>
  </rfmt>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4:I16" start="0" length="2147483647">
    <dxf>
      <font>
        <color auto="1"/>
      </font>
    </dxf>
  </rfmt>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 sId="1" odxf="1" dxf="1">
    <oc r="K14" t="inlineStr">
      <is>
        <r>
          <rPr>
            <u/>
            <sz val="16"/>
            <color rgb="FFFF0000"/>
            <rFont val="Times New Roman"/>
            <family val="2"/>
            <charset val="204"/>
          </rPr>
          <t>ДО</t>
        </r>
        <r>
          <rPr>
            <sz val="16"/>
            <color rgb="FFFF0000"/>
            <rFont val="Times New Roman"/>
            <family val="2"/>
            <charset val="204"/>
          </rPr>
          <t xml:space="preserve">:  Соглашения между Департаментом образования и молодежной политики ХМАО-Югры и Администрацией города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-31 446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- 56 627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- 8 278 человеко-услуг.
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2022 год -14 075 чел.
Планируемое количество путевок для детей в возрасте от 6 до 17 лет (включительно) имеющих место жительства на территории города Сургута на 2022 год - 1 859 штук. 
</t>
        </r>
        <r>
          <rPr>
            <u/>
            <sz val="16"/>
            <color rgb="FFFF0000"/>
            <rFont val="Times New Roman"/>
            <family val="2"/>
            <charset val="204"/>
          </rPr>
          <t>АГ(ДК):</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2022 года. Планируемый показатель "Численность детей, посетивших лагерь дневного пребывания" - 680 чел.                          
</t>
        </r>
        <r>
          <rPr>
            <u/>
            <sz val="16"/>
            <color rgb="FFFF0000"/>
            <rFont val="Times New Roman"/>
            <family val="2"/>
            <charset val="204"/>
          </rPr>
          <t xml:space="preserve">ДАиГ: </t>
        </r>
        <r>
          <rPr>
            <sz val="16"/>
            <color rgb="FFFF0000"/>
            <rFont val="Times New Roman"/>
            <family val="2"/>
            <charset val="204"/>
          </rPr>
          <t xml:space="preserve">В рамках подпрограммы "Ресурсное обеспечение системы образования, науки и молодежной политики" предусмотрено строительство следующих школ в соответствии с концессионными соглашениями:
1. "Средняя общеобразовательная школа в микрорайоне 38". 01.09.2021 заключено соглашение о прекращении действия концессионного соглашения по соглашению сторон с ООО «МОНОЛИТСТРОЙЦЕНТР.  Получено положительное заключение негосударственной экспертизы от 30.10.2020 № 86-2-1-3-054757-2020. 07.10.2021  поступила частная концессионная инициатива от ООО «ТВОРЧЕСКИЕ ТЕХНОЛОГИИ. Призма-7". 29.11.2021 Думой города Сургута согласованы условия заключения концессионного соглашения, и проект концессионного соглашения размещен на 45 суток на сайте torgi.gov для приема заявок от иных участников. 14.01.2022 подведены итоги, заявок от иных участников не поступило. Плановая дата заключения концессионного соглашения - до 15.02.2022.
2.  "Средняя общеобразовательная школа в микрорайоне 5А". Заключено концессионное соглашение от 19.08.2020  с ООО «ТВОРЧЕСКИЕ ТЕХНОЛОГИИ. СУРГУТ». Срок исполнения - 18.08.2028. Подписано дополнительное соглашение № 2 от 13.12.2021 в связи с наличием сетей инженерно-технического обеспечения на земельном участке. В связи с получением отрицательного заключения государственной экспертизы, концессионером готовится обращение на продление этапа проектирования. 22.12.2021 концессионер заключил договор на повторную экспертизу сроком до 10.02.2022, ведется работа по устранению замечаний. 
3. "Средняя общеобразовательная школа в микрорайоне 34 г. Сургута". Заключено концессионное соглашение от 26.12.2019 с  ООО «СтройИнвест». Срок исполнения - 31.12.2027.  Подписано дополнительное соглашение № 2 от 13.12.2021 в связи со сложностями в согласовании проектных решений в границах предоставленного земельного участка. 12.08.2021 ро результатам проведения государственной экспертизы проектной документации по объекту получено отрицательное заключение № 86-1-2-3-081335-2021.  В связи с нарушениями условий концессионного соглашения, 06.12.2021 Администрацией города подано исковое заявление к ООО «СтройИнвест» о расторжении концессионного соглашения в Арбитражный суд Ханты-Мансийского автономного округа – Югры. 
4. "Средняя общеобразовательная школа в микрорайоне 30А г. Сургута". Заключено концессионное соглашение от 26.12.2019  с ООО «ДомТехноСтиль». Срок исполнения - 31.12.2027. Подписано дополнительное соглашение № 2 от 08.12.2020 в связи со сложностями в согласовании проектных решений в границах предоставленного земельного участка. У Концессионера числится задолженность по договору аренды земельного участка, заключенному на основании концессионного соглашения (по состоянию на 27.01.2022 задолженность составляет 1 146 590,67 руб. и 57 987,39 руб. по пеням). 06.12.2021 Администрацией города подано исковое заявление к ООО «ДомТехноСтиль» о расторжении концессионного соглашения в Арбитражный суд Ханты-Мансийского автономного округа – Югры. 
5. "Средняя общеобразовательная школа №9 в мкр.39". Строительство объекта ведется без нарушений сроков. Строительная готовность объекта - 97%.
 </t>
        </r>
      </is>
    </oc>
    <nc r="K14"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2"/>
            <charset val="204"/>
          </rPr>
          <t xml:space="preserve">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-31 446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- 56 627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- 8 278 человеко-услуг.
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2022 год -14 075 чел.
Планируемое количество путевок для детей в возрасте от 6 до 17 лет (включительно) имеющих место жительства на территории города Сургута на 2022 год - 1 859 штук. 
</t>
        </r>
        <r>
          <rPr>
            <u/>
            <sz val="16"/>
            <color rgb="FFFF0000"/>
            <rFont val="Times New Roman"/>
            <family val="2"/>
            <charset val="204"/>
          </rPr>
          <t>АГ(ДК):</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2022 года. Планируемый показатель "Численность детей, посетивших лагерь дневного пребывания" - 680 чел.                          
</t>
        </r>
        <r>
          <rPr>
            <u/>
            <sz val="16"/>
            <color rgb="FFFF0000"/>
            <rFont val="Times New Roman"/>
            <family val="2"/>
            <charset val="204"/>
          </rPr>
          <t xml:space="preserve">ДАиГ: </t>
        </r>
        <r>
          <rPr>
            <sz val="16"/>
            <color rgb="FFFF0000"/>
            <rFont val="Times New Roman"/>
            <family val="2"/>
            <charset val="204"/>
          </rPr>
          <t xml:space="preserve">В рамках подпрограммы "Ресурсное обеспечение системы образования, науки и молодежной политики" предусмотрено строительство следующих школ в соответствии с концессионными соглашениями:
1. "Средняя общеобразовательная школа в микрорайоне 38". 01.09.2021 заключено соглашение о прекращении действия концессионного соглашения по соглашению сторон с ООО «МОНОЛИТСТРОЙЦЕНТР.  Получено положительное заключение негосударственной экспертизы от 30.10.2020 № 86-2-1-3-054757-2020. 07.10.2021  поступила частная концессионная инициатива от ООО «ТВОРЧЕСКИЕ ТЕХНОЛОГИИ. Призма-7". 29.11.2021 Думой города Сургута согласованы условия заключения концессионного соглашения, и проект концессионного соглашения размещен на 45 суток на сайте torgi.gov для приема заявок от иных участников. 14.01.2022 подведены итоги, заявок от иных участников не поступило. Плановая дата заключения концессионного соглашения - до 15.02.2022.
2.  "Средняя общеобразовательная школа в микрорайоне 5А". Заключено концессионное соглашение от 19.08.2020  с ООО «ТВОРЧЕСКИЕ ТЕХНОЛОГИИ. СУРГУТ». Срок исполнения - 18.08.2028. Подписано дополнительное соглашение № 2 от 13.12.2021 в связи с наличием сетей инженерно-технического обеспечения на земельном участке. В связи с получением отрицательного заключения государственной экспертизы, концессионером готовится обращение на продление этапа проектирования. 22.12.2021 концессионер заключил договор на повторную экспертизу сроком до 10.02.2022, ведется работа по устранению замечаний. 
3. "Средняя общеобразовательная школа в микрорайоне 34 г. Сургута". Заключено концессионное соглашение от 26.12.2019 с  ООО «СтройИнвест». Срок исполнения - 31.12.2027.  Подписано дополнительное соглашение № 2 от 13.12.2021 в связи со сложностями в согласовании проектных решений в границах предоставленного земельного участка. 12.08.2021 ро результатам проведения государственной экспертизы проектной документации по объекту получено отрицательное заключение № 86-1-2-3-081335-2021.  В связи с нарушениями условий концессионного соглашения, 06.12.2021 Администрацией города подано исковое заявление к ООО «СтройИнвест» о расторжении концессионного соглашения в Арбитражный суд Ханты-Мансийского автономного округа – Югры. 
4. "Средняя общеобразовательная школа в микрорайоне 30А г. Сургута". Заключено концессионное соглашение от 26.12.2019  с ООО «ДомТехноСтиль». Срок исполнения - 31.12.2027. Подписано дополнительное соглашение № 2 от 08.12.2020 в связи со сложностями в согласовании проектных решений в границах предоставленного земельного участка. У Концессионера числится задолженность по договору аренды земельного участка, заключенному на основании концессионного соглашения (по состоянию на 27.01.2022 задолженность составляет 1 146 590,67 руб. и 57 987,39 руб. по пеням). 06.12.2021 Администрацией города подано исковое заявление к ООО «ДомТехноСтиль» о расторжении концессионного соглашения в Арбитражный суд Ханты-Мансийского автономного округа – Югры. 
5. "Средняя общеобразовательная школа №9 в мкр.39". Строительство объекта ведется без нарушений сроков. Строительная готовность объекта - 97%.
 </t>
        </r>
      </is>
    </nc>
    <odxf>
      <font>
        <sz val="16"/>
        <color rgb="FFFF0000"/>
      </font>
    </odxf>
    <ndxf>
      <font>
        <sz val="16"/>
        <color rgb="FFFF0000"/>
      </font>
    </ndxf>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K92" start="0" length="0">
    <dxf>
      <font>
        <sz val="16"/>
        <color auto="1"/>
      </font>
    </dxf>
  </rfmt>
  <rcc rId="51" sId="1">
    <oc r="K92" t="inlineStr">
      <is>
        <t>ДИиЗО: В рамках программы "Адресная подпрограммы по переселению граждан из аварийного жилищного фонда на 2019-2025 годы" на 2022 год запланированы:
- выплата выкупной цены за 116 изымаемых жилых помещений собственникам жилых помещений;
- приобретение 210 благоустроенных жилых помещений для переселения граждан проживающих в непригодном жилищном фонде.</t>
      </is>
    </oc>
    <nc r="K92" t="inlineStr">
      <is>
        <t xml:space="preserve">ДИиЗО: В рамках программы "Адресная подпрограммы по переселению граждан из аварийного жилищного фонда на 2019-2025 годы" на 2022 год запланированы:
- выплата выкупной цены за 116 изымаемых жилых помещений собственникам жилых помещений;
- приобретение 210 благоустроенных жилых помещений для переселения граждан проживающих в непригодном жилищном фонде.
По состоянию на 01.04.2022 подписано 4 постановления Администрации города на выплату возмещения за изымаемые жилые помещения  на сумму 13 906,6 тыс. руб.,  из них выплата перечислена 4 семьям, на сумму 10 791,6 тыс. руб.
</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94:D94" start="0" length="2147483647">
    <dxf>
      <font>
        <color auto="1"/>
      </font>
    </dxf>
  </rfmt>
  <rfmt sheetId="1" sqref="A86:B91" start="0" length="2147483647">
    <dxf>
      <font>
        <color auto="1"/>
      </font>
    </dxf>
  </rfmt>
  <rfmt sheetId="1" sqref="C95" start="0" length="2147483647">
    <dxf>
      <font>
        <color auto="1"/>
      </font>
    </dxf>
  </rfmt>
  <rfmt sheetId="1" sqref="D95" start="0" length="2147483647">
    <dxf>
      <font>
        <color auto="1"/>
      </font>
    </dxf>
  </rfmt>
  <rfmt sheetId="1" sqref="A92:B97" start="0" length="2147483647">
    <dxf>
      <font>
        <color auto="1"/>
      </font>
    </dxf>
  </rfmt>
  <rfmt sheetId="1" sqref="C92:D92" start="0" length="2147483647">
    <dxf>
      <font>
        <color auto="1"/>
      </font>
    </dxf>
  </rfmt>
  <rfmt sheetId="1" sqref="A110:D115" start="0" length="2147483647">
    <dxf>
      <font>
        <color auto="1"/>
      </font>
    </dxf>
  </rfmt>
  <rfmt sheetId="1" sqref="C118" start="0" length="2147483647">
    <dxf>
      <font>
        <color auto="1"/>
      </font>
    </dxf>
  </rfmt>
  <rcc rId="10" sId="1" numFmtId="4">
    <oc r="D118">
      <v>629.70000000000005</v>
    </oc>
    <nc r="D118">
      <v>820</v>
    </nc>
  </rcc>
  <rfmt sheetId="1" sqref="D118" start="0" length="2147483647">
    <dxf>
      <font>
        <color auto="1"/>
      </font>
    </dxf>
  </rfmt>
  <rfmt sheetId="1" sqref="C117" start="0" length="2147483647">
    <dxf>
      <font>
        <color auto="1"/>
      </font>
    </dxf>
  </rfmt>
  <rcc rId="11" sId="1">
    <oc r="D117">
      <f>49141.1+11661.4+2470.8</f>
    </oc>
    <nc r="D117">
      <f>49141.1+11661.4+2683.7</f>
    </nc>
  </rcc>
  <rfmt sheetId="1" sqref="D117" start="0" length="2147483647">
    <dxf>
      <font>
        <color auto="1"/>
      </font>
    </dxf>
  </rfmt>
  <rfmt sheetId="1" sqref="A116:D121" start="0" length="2147483647">
    <dxf>
      <font>
        <color auto="1"/>
      </font>
    </dxf>
  </rfmt>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 sId="1">
    <oc r="K14"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2"/>
            <charset val="204"/>
          </rPr>
          <t xml:space="preserve">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-31 446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- 56 627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- 8 278 человеко-услуг.
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2022 год -14 075 чел.
Планируемое количество путевок для детей в возрасте от 6 до 17 лет (включительно) имеющих место жительства на территории города Сургута на 2022 год - 1 859 штук. 
</t>
        </r>
        <r>
          <rPr>
            <u/>
            <sz val="16"/>
            <color rgb="FFFF0000"/>
            <rFont val="Times New Roman"/>
            <family val="2"/>
            <charset val="204"/>
          </rPr>
          <t>АГ(ДК):</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2022 года. Планируемый показатель "Численность детей, посетивших лагерь дневного пребывания" - 680 чел.                          
</t>
        </r>
        <r>
          <rPr>
            <u/>
            <sz val="16"/>
            <color rgb="FFFF0000"/>
            <rFont val="Times New Roman"/>
            <family val="2"/>
            <charset val="204"/>
          </rPr>
          <t xml:space="preserve">ДАиГ: </t>
        </r>
        <r>
          <rPr>
            <sz val="16"/>
            <color rgb="FFFF0000"/>
            <rFont val="Times New Roman"/>
            <family val="2"/>
            <charset val="204"/>
          </rPr>
          <t xml:space="preserve">В рамках подпрограммы "Ресурсное обеспечение системы образования, науки и молодежной политики" предусмотрено строительство следующих школ в соответствии с концессионными соглашениями:
1. "Средняя общеобразовательная школа в микрорайоне 38". 01.09.2021 заключено соглашение о прекращении действия концессионного соглашения по соглашению сторон с ООО «МОНОЛИТСТРОЙЦЕНТР.  Получено положительное заключение негосударственной экспертизы от 30.10.2020 № 86-2-1-3-054757-2020. 07.10.2021  поступила частная концессионная инициатива от ООО «ТВОРЧЕСКИЕ ТЕХНОЛОГИИ. Призма-7". 29.11.2021 Думой города Сургута согласованы условия заключения концессионного соглашения, и проект концессионного соглашения размещен на 45 суток на сайте torgi.gov для приема заявок от иных участников. 14.01.2022 подведены итоги, заявок от иных участников не поступило. Плановая дата заключения концессионного соглашения - до 15.02.2022.
2.  "Средняя общеобразовательная школа в микрорайоне 5А". Заключено концессионное соглашение от 19.08.2020  с ООО «ТВОРЧЕСКИЕ ТЕХНОЛОГИИ. СУРГУТ». Срок исполнения - 18.08.2028. Подписано дополнительное соглашение № 2 от 13.12.2021 в связи с наличием сетей инженерно-технического обеспечения на земельном участке. В связи с получением отрицательного заключения государственной экспертизы, концессионером готовится обращение на продление этапа проектирования. 22.12.2021 концессионер заключил договор на повторную экспертизу сроком до 10.02.2022, ведется работа по устранению замечаний. 
3. "Средняя общеобразовательная школа в микрорайоне 34 г. Сургута". Заключено концессионное соглашение от 26.12.2019 с  ООО «СтройИнвест». Срок исполнения - 31.12.2027.  Подписано дополнительное соглашение № 2 от 13.12.2021 в связи со сложностями в согласовании проектных решений в границах предоставленного земельного участка. 12.08.2021 ро результатам проведения государственной экспертизы проектной документации по объекту получено отрицательное заключение № 86-1-2-3-081335-2021.  В связи с нарушениями условий концессионного соглашения, 06.12.2021 Администрацией города подано исковое заявление к ООО «СтройИнвест» о расторжении концессионного соглашения в Арбитражный суд Ханты-Мансийского автономного округа – Югры. 
4. "Средняя общеобразовательная школа в микрорайоне 30А г. Сургута". Заключено концессионное соглашение от 26.12.2019  с ООО «ДомТехноСтиль». Срок исполнения - 31.12.2027. Подписано дополнительное соглашение № 2 от 08.12.2020 в связи со сложностями в согласовании проектных решений в границах предоставленного земельного участка. У Концессионера числится задолженность по договору аренды земельного участка, заключенному на основании концессионного соглашения (по состоянию на 27.01.2022 задолженность составляет 1 146 590,67 руб. и 57 987,39 руб. по пеням). 06.12.2021 Администрацией города подано исковое заявление к ООО «ДомТехноСтиль» о расторжении концессионного соглашения в Арбитражный суд Ханты-Мансийского автономного округа – Югры. 
5. "Средняя общеобразовательная школа №9 в мкр.39". Строительство объекта ведется без нарушений сроков. Строительная готовность объекта - 97%.
 </t>
        </r>
      </is>
    </oc>
    <nc r="K14"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-31 446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- 56 627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- 8 278 человеко-услуг.</t>
        </r>
        <r>
          <rPr>
            <sz val="16"/>
            <color rgb="FFFF0000"/>
            <rFont val="Times New Roman"/>
            <family val="2"/>
            <charset val="204"/>
          </rPr>
          <t xml:space="preserve">
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2022 год -14 075 чел.
Планируемое количество путевок для детей в возрасте от 6 до 17 лет (включительно) имеющих место жительства на территории города Сургута на 2022 год - 1 859 штук. 
</t>
        </r>
        <r>
          <rPr>
            <u/>
            <sz val="16"/>
            <color rgb="FFFF0000"/>
            <rFont val="Times New Roman"/>
            <family val="2"/>
            <charset val="204"/>
          </rPr>
          <t>АГ(ДК):</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2022 года. Планируемый показатель "Численность детей, посетивших лагерь дневного пребывания" - 680 чел.                          
</t>
        </r>
        <r>
          <rPr>
            <u/>
            <sz val="16"/>
            <color rgb="FFFF0000"/>
            <rFont val="Times New Roman"/>
            <family val="2"/>
            <charset val="204"/>
          </rPr>
          <t xml:space="preserve">ДАиГ: </t>
        </r>
        <r>
          <rPr>
            <sz val="16"/>
            <color rgb="FFFF0000"/>
            <rFont val="Times New Roman"/>
            <family val="2"/>
            <charset val="204"/>
          </rPr>
          <t xml:space="preserve">В рамках подпрограммы "Ресурсное обеспечение системы образования, науки и молодежной политики" предусмотрено строительство следующих школ в соответствии с концессионными соглашениями:
1. "Средняя общеобразовательная школа в микрорайоне 38". 01.09.2021 заключено соглашение о прекращении действия концессионного соглашения по соглашению сторон с ООО «МОНОЛИТСТРОЙЦЕНТР.  Получено положительное заключение негосударственной экспертизы от 30.10.2020 № 86-2-1-3-054757-2020. 07.10.2021  поступила частная концессионная инициатива от ООО «ТВОРЧЕСКИЕ ТЕХНОЛОГИИ. Призма-7". 29.11.2021 Думой города Сургута согласованы условия заключения концессионного соглашения, и проект концессионного соглашения размещен на 45 суток на сайте torgi.gov для приема заявок от иных участников. 14.01.2022 подведены итоги, заявок от иных участников не поступило. Плановая дата заключения концессионного соглашения - до 15.02.2022.
2.  "Средняя общеобразовательная школа в микрорайоне 5А". Заключено концессионное соглашение от 19.08.2020  с ООО «ТВОРЧЕСКИЕ ТЕХНОЛОГИИ. СУРГУТ». Срок исполнения - 18.08.2028. Подписано дополнительное соглашение № 2 от 13.12.2021 в связи с наличием сетей инженерно-технического обеспечения на земельном участке. В связи с получением отрицательного заключения государственной экспертизы, концессионером готовится обращение на продление этапа проектирования. 22.12.2021 концессионер заключил договор на повторную экспертизу сроком до 10.02.2022, ведется работа по устранению замечаний. 
3. "Средняя общеобразовательная школа в микрорайоне 34 г. Сургута". Заключено концессионное соглашение от 26.12.2019 с  ООО «СтройИнвест». Срок исполнения - 31.12.2027.  Подписано дополнительное соглашение № 2 от 13.12.2021 в связи со сложностями в согласовании проектных решений в границах предоставленного земельного участка. 12.08.2021 ро результатам проведения государственной экспертизы проектной документации по объекту получено отрицательное заключение № 86-1-2-3-081335-2021.  В связи с нарушениями условий концессионного соглашения, 06.12.2021 Администрацией города подано исковое заявление к ООО «СтройИнвест» о расторжении концессионного соглашения в Арбитражный суд Ханты-Мансийского автономного округа – Югры. 
4. "Средняя общеобразовательная школа в микрорайоне 30А г. Сургута". Заключено концессионное соглашение от 26.12.2019  с ООО «ДомТехноСтиль». Срок исполнения - 31.12.2027. Подписано дополнительное соглашение № 2 от 08.12.2020 в связи со сложностями в согласовании проектных решений в границах предоставленного земельного участка. У Концессионера числится задолженность по договору аренды земельного участка, заключенному на основании концессионного соглашения (по состоянию на 27.01.2022 задолженность составляет 1 146 590,67 руб. и 57 987,39 руб. по пеням). 06.12.2021 Администрацией города подано исковое заявление к ООО «ДомТехноСтиль» о расторжении концессионного соглашения в Арбитражный суд Ханты-Мансийского автономного округа – Югры. 
5. "Средняя общеобразовательная школа №9 в мкр.39". Строительство объекта ведется без нарушений сроков. Строительная готовность объекта - 97%.
 </t>
        </r>
      </is>
    </nc>
  </rcc>
  <rcv guid="{3EEA7E1A-5F2B-4408-A34C-1F0223B5B245}" action="delete"/>
  <rdn rId="0" localSheetId="1" customView="1" name="Z_3EEA7E1A_5F2B_4408_A34C_1F0223B5B245_.wvu.FilterData" hidden="1" oldHidden="1">
    <formula>'на 31.03.2022'!$A$6:$K$369</formula>
    <oldFormula>'на 31.03.2022'!$A$6:$K$369</oldFormula>
  </rdn>
  <rcv guid="{3EEA7E1A-5F2B-4408-A34C-1F0223B5B245}" action="add"/>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 sId="1">
    <oc r="K142" t="inlineStr">
      <is>
        <r>
          <rPr>
            <u/>
            <sz val="16"/>
            <color rgb="FFFF0000"/>
            <rFont val="Times New Roman"/>
            <family val="2"/>
            <charset val="204"/>
          </rPr>
          <t>ДГХ:</t>
        </r>
        <r>
          <rPr>
            <sz val="16"/>
            <color rgb="FFFF0000"/>
            <rFont val="Times New Roman"/>
            <family val="2"/>
            <charset val="204"/>
          </rPr>
          <t xml:space="preserve">
1. В рамках реализации национального проекта "Безопасные и качественные автомобильные дороги" подпрограммы "Дорожное хозяйство" запланирован ремонт автомобильных дорог по 6 объектам, в том числе:
- улица Быстринская – 0,746 км.
- улица Пионерная (от В. Васильева до дороги на п. Финский) -  0,733 км;
- Автомобильная дорога по Югорскому тракту (от ул. Энергетиков до ул. Мелик-Карамова) - 2,405км;
- улица Крылова (от ул. Грибоедова до ул. Толстого) – 0,909 км;
- улица Бажова (от пр. Мира до ул. Бахилова) – 0,740 км;
- улица Привокзальная – 1,732 км. 
Общая протяженность ремонта в рамках национального проекта «Безопасные качественные дороги» в 2022 году составит 7,256 км.
Контрактацию объектов дорожных работ 2022 года планируется завершить до 31.03.2022.
По итогам ремонтной кампании 2022 года планируется достичь значение показателя «Доля дорожной сети городской агломерации, соответствующая нормативным требованиям, %» - 83,22%.
расходы запланированы в течение года.
ДАиГ:  в 2022 году предусмотрено строительство объектов: 
- "Магистральная дорога на участках: ул. 16 «ЮР» от ул. 3 «ЮР» до примыкания к ул. Никольская; ул. 3 «ЮР» от ул. 16 «ЮР» до ул. 18 «ЮР»; ул. 18 «ЮР» от 3 «ЮР» до примыкания к ул. Энгельса в г. Сургуте". Ориентировочная дата получения заключения государственной экспертизы 30.04.2022. Ориентировочный срок размещения извещения на выполнение работ по строительству объекта -  июль 2022, ориентировочный срок заключения контракта - сентябрь 2022.
- "Автомобильная дорога от Югорского тракта до ХСТО «Волна» и ПЛГК «Нептун» в пойменной части протоки Кривуля, г. Сургуте." Проектно-сметная документация разработана, получено положительное заключение повторной государственной экспертизы № 86-1-1-3-053692 от 21.09.2021. Ориентировочный срок размещения извещения на выполнение работ по строительству объекта -  февраль 2022, ориентировочный срок заключения контракта - апрель 2022.
2. В рамках подпрограммы "Безопасность дорожного движения" 
ДГХ: в 2022 году планируется модернизация 10 светофорных объектов и внедрение модулей систем управления интеллектуальных транспортных систем.
В планах внедрение следующих модулей:
1. Управления и мониторинга дорожной техники (диспетчеризация);
2. Управления движением общественного транспорта (диспетчеризация):
- Управление маршрутами общественного транспорта;
- Подсистема управления умными остановками.
В данном модуле планируется создание диспетчерского центра управления и контроля движением общественного транспорта всех перевозчиков. Также рассматривается возможность внедрения Модуля централизованного информирования участников движения (дорожно-информационного табло) и (знаков переменной информации).
По данным модулям получены коммерческие предложения, готовятся проектные документы для осуществления закупочных процедур. 
Расходы запланированы на 4 квартал 2022.
</t>
        </r>
        <r>
          <rPr>
            <u/>
            <sz val="16"/>
            <color rgb="FFFF0000"/>
            <rFont val="Times New Roman"/>
            <family val="2"/>
            <charset val="204"/>
          </rPr>
          <t xml:space="preserve">АГ:  </t>
        </r>
        <r>
          <rPr>
            <sz val="16"/>
            <color rgb="FFFF0000"/>
            <rFont val="Times New Roman"/>
            <family val="2"/>
            <charset val="204"/>
          </rPr>
          <t xml:space="preserve">  В рамках реализации мероприятий программы в 2022 году планируется строительство систем видеонаблюдения и фотовидеофиксации на 3 объектах АПК "Безопасный город":
- Тюменский тракт, 9 км + 900 м - 10 км + 500 м (в районе поворота на пос. Белый Яр);
- ул. Ленина, в районе домов 54 и 56;
- ул. Игоря Киртбая, в районе дома № 9.</t>
        </r>
      </is>
    </oc>
    <nc r="K142" t="inlineStr">
      <is>
        <r>
          <rPr>
            <u/>
            <sz val="16"/>
            <color rgb="FFFF0000"/>
            <rFont val="Times New Roman"/>
            <family val="2"/>
            <charset val="204"/>
          </rPr>
          <t>ДГХ:</t>
        </r>
        <r>
          <rPr>
            <sz val="16"/>
            <color rgb="FFFF0000"/>
            <rFont val="Times New Roman"/>
            <family val="2"/>
            <charset val="204"/>
          </rPr>
          <t xml:space="preserve">
1. В рамках реализации национального проекта "Безопасные и качественные автомобильные дороги" подпрограммы "Дорожное хозяйство" запланирован ремонт автомобильных дорог по 6 объектам, в том числе:
- улица Быстринская – 0,746 км.
- улица Пионерная (от В. Васильева до дороги на п. Финский) -  0,733 км;
- Автомобильная дорога по Югорскому тракту (от ул. Энергетиков до ул. Мелик-Карамова) - 2,405км;
- улица Крылова (от ул. Грибоедова до ул. Толстого) – 0,909 км;
- улица Бажова (от пр. Мира до ул. Бахилова) – 0,740 км;
- улица Привокзальная – 1,732 км. 
Общая протяженность ремонта в рамках национального проекта «Безопасные качественные дороги» в 2022 году составит 7,256 км.
Контрактацию объектов дорожных работ 2022 года планируется завершить до 31.03.2022.
По итогам ремонтной кампании 2022 года планируется достичь значение показателя «Доля дорожной сети городской агломерации, соответствующая нормативным требованиям, %» - 83,22%.
расходы запланированы в течение года.
ДАиГ:  в 2022 году предусмотрено строительство объектов: 
- "Магистральная дорога на участках: ул. 16 «ЮР» от ул. 3 «ЮР» до примыкания к ул. Никольская; ул. 3 «ЮР» от ул. 16 «ЮР» до ул. 18 «ЮР»; ул. 18 «ЮР» от 3 «ЮР» до примыкания к ул. Энгельса в г. Сургуте". Ориентировочная дата получения заключения государственной экспертизы 30.04.2022. Ориентировочный срок размещения извещения на выполнение работ по строительству объекта -  июль 2022, ориентировочный срок заключения контракта - сентябрь 2022.
- "Автомобильная дорога от Югорского тракта до ХСТО «Волна» и ПЛГК «Нептун» в пойменной части протоки Кривуля, г. Сургуте." Проектно-сметная документация разработана, получено положительное заключение повторной государственной экспертизы № 86-1-1-3-053692 от 21.09.2021. Ориентировочный срок размещения извещения на выполнение работ по строительству объекта -  февраль 2022, ориентировочный срок заключения контракта - апрель 2022.
2. В рамках подпрограммы "Безопасность дорожного движения" 
ДГХ: в 2022 году планируется модернизация 10 светофорных объектов и внедрение модулей систем управления интеллектуальных транспортных систем.
В планах внедрение следующих модулей:
1. Управления и мониторинга дорожной техники (диспетчеризация);
2. Управления движением общественного транспорта (диспетчеризация):
- Управление маршрутами общественного транспорта;
- Подсистема управления умными остановками.
В данном модуле планируется создание диспетчерского центра управления и контроля движением общественного транспорта всех перевозчиков. Также рассматривается возможность внедрения Модуля централизованного информирования участников движения (дорожно-информационного табло) и (знаков переменной информации).
По данным модулям получены коммерческие предложения, готовятся проектные документы для осуществления закупочных процедур. 
Расходы запланированы на 4 квартал 2022.
</t>
        </r>
        <r>
          <rPr>
            <u/>
            <sz val="16"/>
            <rFont val="Times New Roman"/>
            <family val="1"/>
            <charset val="204"/>
          </rPr>
          <t xml:space="preserve">АГ:  </t>
        </r>
        <r>
          <rPr>
            <sz val="16"/>
            <rFont val="Times New Roman"/>
            <family val="1"/>
            <charset val="204"/>
          </rPr>
          <t xml:space="preserve">  В рамках реализации мероприятий программы в 2022 году планируется строительство систем видеонаблюдения и фотовидеофиксации на 3 объектах АПК "Безопасный город":
- Тюменский тракт, 9 км + 900 м - 10 км + 500 м (в районе поворота на пос. Белый Яр);
- ул. Ленина, в районе домов 54 и 56;
- ул. Игоря Киртбая, в районе дома № 9.
         На 01.04.2022 заключен контракт на работы по проектированию объектов системы фотовидеофиксации АПК «Безопасный город», срок исполнения работ по контракту 30.04.2022.</t>
        </r>
      </is>
    </nc>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 sId="1">
    <oc r="K14"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-31 446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- 56 627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- 8 278 человеко-услуг.</t>
        </r>
        <r>
          <rPr>
            <sz val="16"/>
            <color rgb="FFFF0000"/>
            <rFont val="Times New Roman"/>
            <family val="2"/>
            <charset val="204"/>
          </rPr>
          <t xml:space="preserve">
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2022 год -14 075 чел.
Планируемое количество путевок для детей в возрасте от 6 до 17 лет (включительно) имеющих место жительства на территории города Сургута на 2022 год - 1 859 штук. 
</t>
        </r>
        <r>
          <rPr>
            <u/>
            <sz val="16"/>
            <color rgb="FFFF0000"/>
            <rFont val="Times New Roman"/>
            <family val="2"/>
            <charset val="204"/>
          </rPr>
          <t>АГ(ДК):</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2022 года. Планируемый показатель "Численность детей, посетивших лагерь дневного пребывания" - 680 чел.                          
</t>
        </r>
        <r>
          <rPr>
            <u/>
            <sz val="16"/>
            <color rgb="FFFF0000"/>
            <rFont val="Times New Roman"/>
            <family val="2"/>
            <charset val="204"/>
          </rPr>
          <t xml:space="preserve">ДАиГ: </t>
        </r>
        <r>
          <rPr>
            <sz val="16"/>
            <color rgb="FFFF0000"/>
            <rFont val="Times New Roman"/>
            <family val="2"/>
            <charset val="204"/>
          </rPr>
          <t xml:space="preserve">В рамках подпрограммы "Ресурсное обеспечение системы образования, науки и молодежной политики" предусмотрено строительство следующих школ в соответствии с концессионными соглашениями:
1. "Средняя общеобразовательная школа в микрорайоне 38". 01.09.2021 заключено соглашение о прекращении действия концессионного соглашения по соглашению сторон с ООО «МОНОЛИТСТРОЙЦЕНТР.  Получено положительное заключение негосударственной экспертизы от 30.10.2020 № 86-2-1-3-054757-2020. 07.10.2021  поступила частная концессионная инициатива от ООО «ТВОРЧЕСКИЕ ТЕХНОЛОГИИ. Призма-7". 29.11.2021 Думой города Сургута согласованы условия заключения концессионного соглашения, и проект концессионного соглашения размещен на 45 суток на сайте torgi.gov для приема заявок от иных участников. 14.01.2022 подведены итоги, заявок от иных участников не поступило. Плановая дата заключения концессионного соглашения - до 15.02.2022.
2.  "Средняя общеобразовательная школа в микрорайоне 5А". Заключено концессионное соглашение от 19.08.2020  с ООО «ТВОРЧЕСКИЕ ТЕХНОЛОГИИ. СУРГУТ». Срок исполнения - 18.08.2028. Подписано дополнительное соглашение № 2 от 13.12.2021 в связи с наличием сетей инженерно-технического обеспечения на земельном участке. В связи с получением отрицательного заключения государственной экспертизы, концессионером готовится обращение на продление этапа проектирования. 22.12.2021 концессионер заключил договор на повторную экспертизу сроком до 10.02.2022, ведется работа по устранению замечаний. 
3. "Средняя общеобразовательная школа в микрорайоне 34 г. Сургута". Заключено концессионное соглашение от 26.12.2019 с  ООО «СтройИнвест». Срок исполнения - 31.12.2027.  Подписано дополнительное соглашение № 2 от 13.12.2021 в связи со сложностями в согласовании проектных решений в границах предоставленного земельного участка. 12.08.2021 ро результатам проведения государственной экспертизы проектной документации по объекту получено отрицательное заключение № 86-1-2-3-081335-2021.  В связи с нарушениями условий концессионного соглашения, 06.12.2021 Администрацией города подано исковое заявление к ООО «СтройИнвест» о расторжении концессионного соглашения в Арбитражный суд Ханты-Мансийского автономного округа – Югры. 
4. "Средняя общеобразовательная школа в микрорайоне 30А г. Сургута". Заключено концессионное соглашение от 26.12.2019  с ООО «ДомТехноСтиль». Срок исполнения - 31.12.2027. Подписано дополнительное соглашение № 2 от 08.12.2020 в связи со сложностями в согласовании проектных решений в границах предоставленного земельного участка. У Концессионера числится задолженность по договору аренды земельного участка, заключенному на основании концессионного соглашения (по состоянию на 27.01.2022 задолженность составляет 1 146 590,67 руб. и 57 987,39 руб. по пеням). 06.12.2021 Администрацией города подано исковое заявление к ООО «ДомТехноСтиль» о расторжении концессионного соглашения в Арбитражный суд Ханты-Мансийского автономного округа – Югры. 
5. "Средняя общеобразовательная школа №9 в мкр.39". Строительство объекта ведется без нарушений сроков. Строительная готовность объекта - 97%.
 </t>
        </r>
      </is>
    </oc>
    <nc r="K14"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-31 446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- 56 627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- 8 278 человеко-услуг.</t>
        </r>
        <r>
          <rPr>
            <sz val="16"/>
            <color rgb="FFFF0000"/>
            <rFont val="Times New Roman"/>
            <family val="2"/>
            <charset val="204"/>
          </rPr>
          <t xml:space="preserve">
</t>
        </r>
        <r>
          <rPr>
            <sz val="16"/>
            <rFont val="Times New Roman"/>
            <family val="1"/>
            <charset val="204"/>
          </rPr>
          <t>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2022 год -14 075 чел.</t>
        </r>
        <r>
          <rPr>
            <sz val="16"/>
            <color rgb="FFFF0000"/>
            <rFont val="Times New Roman"/>
            <family val="2"/>
            <charset val="204"/>
          </rPr>
          <t xml:space="preserve">
Планируемое количество путевок для детей в возрасте от 6 до 17 лет (включительно) имеющих место жительства на территории города Сургута на 2022 год - 1 859 штук. 
</t>
        </r>
        <r>
          <rPr>
            <u/>
            <sz val="16"/>
            <color rgb="FFFF0000"/>
            <rFont val="Times New Roman"/>
            <family val="2"/>
            <charset val="204"/>
          </rPr>
          <t>АГ(ДК):</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2022 года. Планируемый показатель "Численность детей, посетивших лагерь дневного пребывания" - 680 чел.                          
</t>
        </r>
        <r>
          <rPr>
            <u/>
            <sz val="16"/>
            <color rgb="FFFF0000"/>
            <rFont val="Times New Roman"/>
            <family val="2"/>
            <charset val="204"/>
          </rPr>
          <t xml:space="preserve">ДАиГ: </t>
        </r>
        <r>
          <rPr>
            <sz val="16"/>
            <color rgb="FFFF0000"/>
            <rFont val="Times New Roman"/>
            <family val="2"/>
            <charset val="204"/>
          </rPr>
          <t xml:space="preserve">В рамках подпрограммы "Ресурсное обеспечение системы образования, науки и молодежной политики" предусмотрено строительство следующих школ в соответствии с концессионными соглашениями:
1. "Средняя общеобразовательная школа в микрорайоне 38". 01.09.2021 заключено соглашение о прекращении действия концессионного соглашения по соглашению сторон с ООО «МОНОЛИТСТРОЙЦЕНТР.  Получено положительное заключение негосударственной экспертизы от 30.10.2020 № 86-2-1-3-054757-2020. 07.10.2021  поступила частная концессионная инициатива от ООО «ТВОРЧЕСКИЕ ТЕХНОЛОГИИ. Призма-7". 29.11.2021 Думой города Сургута согласованы условия заключения концессионного соглашения, и проект концессионного соглашения размещен на 45 суток на сайте torgi.gov для приема заявок от иных участников. 14.01.2022 подведены итоги, заявок от иных участников не поступило. Плановая дата заключения концессионного соглашения - до 15.02.2022.
2.  "Средняя общеобразовательная школа в микрорайоне 5А". Заключено концессионное соглашение от 19.08.2020  с ООО «ТВОРЧЕСКИЕ ТЕХНОЛОГИИ. СУРГУТ». Срок исполнения - 18.08.2028. Подписано дополнительное соглашение № 2 от 13.12.2021 в связи с наличием сетей инженерно-технического обеспечения на земельном участке. В связи с получением отрицательного заключения государственной экспертизы, концессионером готовится обращение на продление этапа проектирования. 22.12.2021 концессионер заключил договор на повторную экспертизу сроком до 10.02.2022, ведется работа по устранению замечаний. 
3. "Средняя общеобразовательная школа в микрорайоне 34 г. Сургута". Заключено концессионное соглашение от 26.12.2019 с  ООО «СтройИнвест». Срок исполнения - 31.12.2027.  Подписано дополнительное соглашение № 2 от 13.12.2021 в связи со сложностями в согласовании проектных решений в границах предоставленного земельного участка. 12.08.2021 ро результатам проведения государственной экспертизы проектной документации по объекту получено отрицательное заключение № 86-1-2-3-081335-2021.  В связи с нарушениями условий концессионного соглашения, 06.12.2021 Администрацией города подано исковое заявление к ООО «СтройИнвест» о расторжении концессионного соглашения в Арбитражный суд Ханты-Мансийского автономного округа – Югры. 
4. "Средняя общеобразовательная школа в микрорайоне 30А г. Сургута". Заключено концессионное соглашение от 26.12.2019  с ООО «ДомТехноСтиль». Срок исполнения - 31.12.2027. Подписано дополнительное соглашение № 2 от 08.12.2020 в связи со сложностями в согласовании проектных решений в границах предоставленного земельного участка. У Концессионера числится задолженность по договору аренды земельного участка, заключенному на основании концессионного соглашения (по состоянию на 27.01.2022 задолженность составляет 1 146 590,67 руб. и 57 987,39 руб. по пеням). 06.12.2021 Администрацией города подано исковое заявление к ООО «ДомТехноСтиль» о расторжении концессионного соглашения в Арбитражный суд Ханты-Мансийского автономного округа – Югры. 
5. "Средняя общеобразовательная школа №9 в мкр.39". Строительство объекта ведется без нарушений сроков. Строительная готовность объекта - 97%.
 </t>
        </r>
      </is>
    </nc>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 sId="1">
    <oc r="K14"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-31 446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- 56 627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- 8 278 человеко-услуг.</t>
        </r>
        <r>
          <rPr>
            <sz val="16"/>
            <color rgb="FFFF0000"/>
            <rFont val="Times New Roman"/>
            <family val="2"/>
            <charset val="204"/>
          </rPr>
          <t xml:space="preserve">
</t>
        </r>
        <r>
          <rPr>
            <sz val="16"/>
            <rFont val="Times New Roman"/>
            <family val="1"/>
            <charset val="204"/>
          </rPr>
          <t>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2022 год -14 075 чел.</t>
        </r>
        <r>
          <rPr>
            <sz val="16"/>
            <color rgb="FFFF0000"/>
            <rFont val="Times New Roman"/>
            <family val="2"/>
            <charset val="204"/>
          </rPr>
          <t xml:space="preserve">
Планируемое количество путевок для детей в возрасте от 6 до 17 лет (включительно) имеющих место жительства на территории города Сургута на 2022 год - 1 859 штук. 
</t>
        </r>
        <r>
          <rPr>
            <u/>
            <sz val="16"/>
            <color rgb="FFFF0000"/>
            <rFont val="Times New Roman"/>
            <family val="2"/>
            <charset val="204"/>
          </rPr>
          <t>АГ(ДК):</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2022 года. Планируемый показатель "Численность детей, посетивших лагерь дневного пребывания" - 680 чел.                          
</t>
        </r>
        <r>
          <rPr>
            <u/>
            <sz val="16"/>
            <color rgb="FFFF0000"/>
            <rFont val="Times New Roman"/>
            <family val="2"/>
            <charset val="204"/>
          </rPr>
          <t xml:space="preserve">ДАиГ: </t>
        </r>
        <r>
          <rPr>
            <sz val="16"/>
            <color rgb="FFFF0000"/>
            <rFont val="Times New Roman"/>
            <family val="2"/>
            <charset val="204"/>
          </rPr>
          <t xml:space="preserve">В рамках подпрограммы "Ресурсное обеспечение системы образования, науки и молодежной политики" предусмотрено строительство следующих школ в соответствии с концессионными соглашениями:
1. "Средняя общеобразовательная школа в микрорайоне 38". 01.09.2021 заключено соглашение о прекращении действия концессионного соглашения по соглашению сторон с ООО «МОНОЛИТСТРОЙЦЕНТР.  Получено положительное заключение негосударственной экспертизы от 30.10.2020 № 86-2-1-3-054757-2020. 07.10.2021  поступила частная концессионная инициатива от ООО «ТВОРЧЕСКИЕ ТЕХНОЛОГИИ. Призма-7". 29.11.2021 Думой города Сургута согласованы условия заключения концессионного соглашения, и проект концессионного соглашения размещен на 45 суток на сайте torgi.gov для приема заявок от иных участников. 14.01.2022 подведены итоги, заявок от иных участников не поступило. Плановая дата заключения концессионного соглашения - до 15.02.2022.
2.  "Средняя общеобразовательная школа в микрорайоне 5А". Заключено концессионное соглашение от 19.08.2020  с ООО «ТВОРЧЕСКИЕ ТЕХНОЛОГИИ. СУРГУТ». Срок исполнения - 18.08.2028. Подписано дополнительное соглашение № 2 от 13.12.2021 в связи с наличием сетей инженерно-технического обеспечения на земельном участке. В связи с получением отрицательного заключения государственной экспертизы, концессионером готовится обращение на продление этапа проектирования. 22.12.2021 концессионер заключил договор на повторную экспертизу сроком до 10.02.2022, ведется работа по устранению замечаний. 
3. "Средняя общеобразовательная школа в микрорайоне 34 г. Сургута". Заключено концессионное соглашение от 26.12.2019 с  ООО «СтройИнвест». Срок исполнения - 31.12.2027.  Подписано дополнительное соглашение № 2 от 13.12.2021 в связи со сложностями в согласовании проектных решений в границах предоставленного земельного участка. 12.08.2021 ро результатам проведения государственной экспертизы проектной документации по объекту получено отрицательное заключение № 86-1-2-3-081335-2021.  В связи с нарушениями условий концессионного соглашения, 06.12.2021 Администрацией города подано исковое заявление к ООО «СтройИнвест» о расторжении концессионного соглашения в Арбитражный суд Ханты-Мансийского автономного округа – Югры. 
4. "Средняя общеобразовательная школа в микрорайоне 30А г. Сургута". Заключено концессионное соглашение от 26.12.2019  с ООО «ДомТехноСтиль». Срок исполнения - 31.12.2027. Подписано дополнительное соглашение № 2 от 08.12.2020 в связи со сложностями в согласовании проектных решений в границах предоставленного земельного участка. У Концессионера числится задолженность по договору аренды земельного участка, заключенному на основании концессионного соглашения (по состоянию на 27.01.2022 задолженность составляет 1 146 590,67 руб. и 57 987,39 руб. по пеням). 06.12.2021 Администрацией города подано исковое заявление к ООО «ДомТехноСтиль» о расторжении концессионного соглашения в Арбитражный суд Ханты-Мансийского автономного округа – Югры. 
5. "Средняя общеобразовательная школа №9 в мкр.39". Строительство объекта ведется без нарушений сроков. Строительная готовность объекта - 97%.
 </t>
        </r>
      </is>
    </oc>
    <nc r="K14"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-31 446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- 56 627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- 8 278 человеко-услуг.</t>
        </r>
        <r>
          <rPr>
            <sz val="16"/>
            <color rgb="FFFF0000"/>
            <rFont val="Times New Roman"/>
            <family val="2"/>
            <charset val="204"/>
          </rPr>
          <t xml:space="preserve">
</t>
        </r>
        <r>
          <rPr>
            <sz val="16"/>
            <rFont val="Times New Roman"/>
            <family val="1"/>
            <charset val="204"/>
          </rPr>
          <t>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2022 год -14 075 чел.</t>
        </r>
        <r>
          <rPr>
            <sz val="16"/>
            <color rgb="FFFF0000"/>
            <rFont val="Times New Roman"/>
            <family val="2"/>
            <charset val="204"/>
          </rPr>
          <t xml:space="preserve">
</t>
        </r>
        <r>
          <rPr>
            <sz val="16"/>
            <rFont val="Times New Roman"/>
            <family val="1"/>
            <charset val="204"/>
          </rPr>
          <t xml:space="preserve">Планируемое количество путевок для детей в возрасте от 6 до 17 лет (включительно) имеющих место жительства на территории города Сургута на 2022 год - 1 859 штук. </t>
        </r>
        <r>
          <rPr>
            <sz val="16"/>
            <color rgb="FFFF0000"/>
            <rFont val="Times New Roman"/>
            <family val="2"/>
            <charset val="204"/>
          </rPr>
          <t xml:space="preserve">
</t>
        </r>
        <r>
          <rPr>
            <u/>
            <sz val="16"/>
            <color rgb="FFFF0000"/>
            <rFont val="Times New Roman"/>
            <family val="2"/>
            <charset val="204"/>
          </rPr>
          <t>АГ(ДК):</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2022 года. Планируемый показатель "Численность детей, посетивших лагерь дневного пребывания" - 680 чел.                          
</t>
        </r>
        <r>
          <rPr>
            <u/>
            <sz val="16"/>
            <color rgb="FFFF0000"/>
            <rFont val="Times New Roman"/>
            <family val="2"/>
            <charset val="204"/>
          </rPr>
          <t xml:space="preserve">ДАиГ: </t>
        </r>
        <r>
          <rPr>
            <sz val="16"/>
            <color rgb="FFFF0000"/>
            <rFont val="Times New Roman"/>
            <family val="2"/>
            <charset val="204"/>
          </rPr>
          <t xml:space="preserve">В рамках подпрограммы "Ресурсное обеспечение системы образования, науки и молодежной политики" предусмотрено строительство следующих школ в соответствии с концессионными соглашениями:
1. "Средняя общеобразовательная школа в микрорайоне 38". 01.09.2021 заключено соглашение о прекращении действия концессионного соглашения по соглашению сторон с ООО «МОНОЛИТСТРОЙЦЕНТР.  Получено положительное заключение негосударственной экспертизы от 30.10.2020 № 86-2-1-3-054757-2020. 07.10.2021  поступила частная концессионная инициатива от ООО «ТВОРЧЕСКИЕ ТЕХНОЛОГИИ. Призма-7". 29.11.2021 Думой города Сургута согласованы условия заключения концессионного соглашения, и проект концессионного соглашения размещен на 45 суток на сайте torgi.gov для приема заявок от иных участников. 14.01.2022 подведены итоги, заявок от иных участников не поступило. Плановая дата заключения концессионного соглашения - до 15.02.2022.
2.  "Средняя общеобразовательная школа в микрорайоне 5А". Заключено концессионное соглашение от 19.08.2020  с ООО «ТВОРЧЕСКИЕ ТЕХНОЛОГИИ. СУРГУТ». Срок исполнения - 18.08.2028. Подписано дополнительное соглашение № 2 от 13.12.2021 в связи с наличием сетей инженерно-технического обеспечения на земельном участке. В связи с получением отрицательного заключения государственной экспертизы, концессионером готовится обращение на продление этапа проектирования. 22.12.2021 концессионер заключил договор на повторную экспертизу сроком до 10.02.2022, ведется работа по устранению замечаний. 
3. "Средняя общеобразовательная школа в микрорайоне 34 г. Сургута". Заключено концессионное соглашение от 26.12.2019 с  ООО «СтройИнвест». Срок исполнения - 31.12.2027.  Подписано дополнительное соглашение № 2 от 13.12.2021 в связи со сложностями в согласовании проектных решений в границах предоставленного земельного участка. 12.08.2021 ро результатам проведения государственной экспертизы проектной документации по объекту получено отрицательное заключение № 86-1-2-3-081335-2021.  В связи с нарушениями условий концессионного соглашения, 06.12.2021 Администрацией города подано исковое заявление к ООО «СтройИнвест» о расторжении концессионного соглашения в Арбитражный суд Ханты-Мансийского автономного округа – Югры. 
4. "Средняя общеобразовательная школа в микрорайоне 30А г. Сургута". Заключено концессионное соглашение от 26.12.2019  с ООО «ДомТехноСтиль». Срок исполнения - 31.12.2027. Подписано дополнительное соглашение № 2 от 08.12.2020 в связи со сложностями в согласовании проектных решений в границах предоставленного земельного участка. У Концессионера числится задолженность по договору аренды земельного участка, заключенному на основании концессионного соглашения (по состоянию на 27.01.2022 задолженность составляет 1 146 590,67 руб. и 57 987,39 руб. по пеням). 06.12.2021 Администрацией города подано исковое заявление к ООО «ДомТехноСтиль» о расторжении концессионного соглашения в Арбитражный суд Ханты-Мансийского автономного округа – Югры. 
5. "Средняя общеобразовательная школа №9 в мкр.39". Строительство объекта ведется без нарушений сроков. Строительная готовность объекта - 97%.
 </t>
        </r>
      </is>
    </nc>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29:I32" start="0" length="2147483647">
    <dxf>
      <font>
        <color auto="1"/>
      </font>
    </dxf>
  </rfmt>
  <rfmt sheetId="1" sqref="A35" start="0" length="2147483647">
    <dxf>
      <font>
        <color auto="1"/>
      </font>
    </dxf>
  </rfmt>
  <rcc rId="57" sId="1" odxf="1" dxf="1">
    <oc r="B35" t="inlineStr">
      <is>
        <r>
          <rPr>
            <b/>
            <sz val="16"/>
            <color rgb="FFFF0000"/>
            <rFont val="Times New Roman"/>
            <family val="2"/>
            <charset val="204"/>
          </rPr>
          <t>Государственная программа "Развитие физической культуры и спорта"</t>
        </r>
        <r>
          <rPr>
            <sz val="16"/>
            <color rgb="FFFF0000"/>
            <rFont val="Times New Roman"/>
            <family val="2"/>
            <charset val="204"/>
          </rPr>
          <t xml:space="preserve">
1. 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2. Субсидии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3. Субсидии на софинансирование расходов муниципальных образований по развитию сети спортивных объектов шаговой доступности;                                                                                                                                                                                                                                                                                       4. Субсидии на развитие материально-технической базы муниципальных учреждений спорта;                                                                                                                                                                                                                                                                                                                                                                                                                                                                             5. Субсидии на развитие материально-технической базы муниципальных учреждений спорта, за счет бюджетных кредитов на реализацию инфраструктурных проектов</t>
        </r>
      </is>
    </oc>
    <nc r="B35" t="inlineStr">
      <is>
        <r>
          <rPr>
            <b/>
            <sz val="16"/>
            <rFont val="Times New Roman"/>
            <family val="1"/>
            <charset val="204"/>
          </rPr>
          <t>Государственная программа "Развитие физической культуры и спорта"</t>
        </r>
        <r>
          <rPr>
            <sz val="16"/>
            <rFont val="Times New Roman"/>
            <family val="1"/>
            <charset val="204"/>
          </rPr>
          <t xml:space="preserve">
1. 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t>
        </r>
        <r>
          <rPr>
            <sz val="16"/>
            <color rgb="FFFF0000"/>
            <rFont val="Times New Roman"/>
            <family val="2"/>
            <charset val="204"/>
          </rPr>
          <t xml:space="preserve">                                                                                                                                                                                                                                                                     </t>
        </r>
        <r>
          <rPr>
            <sz val="16"/>
            <rFont val="Times New Roman"/>
            <family val="1"/>
            <charset val="204"/>
          </rPr>
          <t>2. Субсидии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r>
        <r>
          <rPr>
            <sz val="16"/>
            <color rgb="FFFF0000"/>
            <rFont val="Times New Roman"/>
            <family val="2"/>
            <charset val="204"/>
          </rPr>
          <t xml:space="preserve">
</t>
        </r>
        <r>
          <rPr>
            <sz val="16"/>
            <rFont val="Times New Roman"/>
            <family val="1"/>
            <charset val="204"/>
          </rPr>
          <t xml:space="preserve">3. Субсидии на софинансирование расходов муниципальных образований по развитию сети спортивных объектов шаговой доступности;                                                                             </t>
        </r>
        <r>
          <rPr>
            <sz val="16"/>
            <color rgb="FFFF0000"/>
            <rFont val="Times New Roman"/>
            <family val="2"/>
            <charset val="204"/>
          </rPr>
          <t xml:space="preserve">                                                                                                                                                                                                          </t>
        </r>
        <r>
          <rPr>
            <sz val="16"/>
            <rFont val="Times New Roman"/>
            <family val="1"/>
            <charset val="204"/>
          </rPr>
          <t xml:space="preserve">4. Субсидии на развитие материально-технической базы муниципальных учреждений спорта;   </t>
        </r>
        <r>
          <rPr>
            <sz val="16"/>
            <color rgb="FFFF0000"/>
            <rFont val="Times New Roman"/>
            <family val="2"/>
            <charset val="204"/>
          </rPr>
          <t xml:space="preserve">                                                                                                                                                                                                                                                                                                                                                                                                                                                                          </t>
        </r>
        <r>
          <rPr>
            <sz val="16"/>
            <rFont val="Times New Roman"/>
            <family val="1"/>
            <charset val="204"/>
          </rPr>
          <t>5. Субсидии на развитие материально-технической базы муниципальных учреждений спорта, за счет бюджетных кредитов на реализацию инфраструктурных проектов</t>
        </r>
      </is>
    </nc>
    <odxf>
      <font>
        <sz val="16"/>
        <color rgb="FFFF0000"/>
      </font>
    </odxf>
    <ndxf>
      <font>
        <sz val="16"/>
        <color rgb="FFFF0000"/>
      </font>
    </ndxf>
  </rcc>
  <rfmt sheetId="1" sqref="B37:B41" start="0" length="2147483647">
    <dxf>
      <font>
        <color auto="1"/>
      </font>
    </dxf>
  </rfmt>
  <rfmt sheetId="1" sqref="C39" start="0" length="2147483647">
    <dxf>
      <font>
        <color auto="1"/>
      </font>
    </dxf>
  </rfmt>
  <rfmt sheetId="1" sqref="D39" start="0" length="2147483647">
    <dxf>
      <font>
        <color auto="1"/>
      </font>
    </dxf>
  </rfmt>
  <rfmt sheetId="1" sqref="C38" start="0" length="2147483647">
    <dxf>
      <font>
        <color auto="1"/>
      </font>
    </dxf>
  </rfmt>
  <rfmt sheetId="1" sqref="D38" start="0" length="2147483647">
    <dxf>
      <font>
        <color auto="1"/>
      </font>
    </dxf>
  </rfmt>
  <rfmt sheetId="1" sqref="C37" start="0" length="2147483647">
    <dxf>
      <font>
        <color auto="1"/>
      </font>
    </dxf>
  </rfmt>
  <rfmt sheetId="1" sqref="D37" start="0" length="2147483647">
    <dxf>
      <font>
        <color auto="1"/>
      </font>
    </dxf>
  </rfmt>
  <rfmt sheetId="1" sqref="C35:C36" start="0" length="2147483647">
    <dxf>
      <font>
        <color auto="1"/>
      </font>
    </dxf>
  </rfmt>
  <rfmt sheetId="1" sqref="D35:D36" start="0" length="2147483647">
    <dxf>
      <font>
        <color auto="1"/>
      </font>
    </dxf>
  </rfmt>
  <rfmt sheetId="1" sqref="I35:I36" start="0" length="2147483647">
    <dxf>
      <font>
        <color auto="1"/>
      </font>
    </dxf>
  </rfmt>
  <rfmt sheetId="1" sqref="I37:I39" start="0" length="2147483647">
    <dxf>
      <font>
        <color auto="1"/>
      </font>
    </dxf>
  </rfmt>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K136:K141" start="0" length="2147483647">
    <dxf>
      <font>
        <color auto="1"/>
      </font>
    </dxf>
  </rfmt>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 sId="1" odxf="1" dxf="1">
    <oc r="K42" t="inlineStr">
      <is>
        <t xml:space="preserve">АГ: В рамках переданных полномочий осуществляется деятельность в сфере трудовых отношений государственного управления охраной труда. По состоянию на 01.02.2022 произведена выплата заработной платы за первую половину января 2022 года.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заключаемых договоров, муниципальных контрактов.  
ДФ: Иные межбюджетные трансферты на реализацию  мероприятий по содействию трудоустройству граждан зарезервированы в составе утвержденных бюджетных ассигнований до определения исполнителей.
</t>
      </is>
    </oc>
    <nc r="K42" t="inlineStr">
      <is>
        <r>
          <rPr>
            <sz val="16"/>
            <rFont val="Times New Roman"/>
            <family val="1"/>
            <charset val="204"/>
          </rPr>
          <t xml:space="preserve">АГ: В рамках переданных полномочий осуществляется деятельность в сфере трудовых отношений государственного управления охраной труда. По состоянию на 01.04.2022 произведена выплата заработной платы за первую половину марта 2022 года.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заключаемых договоров, муниципальных контрактов.  </t>
        </r>
        <r>
          <rPr>
            <sz val="16"/>
            <color rgb="FFFF0000"/>
            <rFont val="Times New Roman"/>
            <family val="2"/>
            <charset val="204"/>
          </rPr>
          <t xml:space="preserve">
ДФ: Иные межбюджетные трансферты на реализацию  мероприятий по содействию трудоустройству граждан зарезервированы в составе утвержденных бюджетных ассигнований до определения исполнителей.
</t>
        </r>
      </is>
    </nc>
    <odxf>
      <font>
        <sz val="16"/>
        <color rgb="FFFF0000"/>
      </font>
    </odxf>
    <ndxf>
      <font>
        <sz val="16"/>
        <color rgb="FFFF0000"/>
      </font>
    </ndxf>
  </rcc>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 sId="1">
    <oc r="J44">
      <f>D44-I44</f>
    </oc>
    <nc r="J44">
      <f>8214.9</f>
    </nc>
  </rcc>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0" sId="1" odxf="1" dxf="1">
    <oc r="B42" t="inlineStr">
      <is>
        <r>
          <t xml:space="preserve">Государственная программа "Поддержка занятости населения"
</t>
        </r>
        <r>
          <rPr>
            <sz val="16"/>
            <color rgb="FFFF0000"/>
            <rFont val="Times New Roman"/>
            <family val="2"/>
            <charset val="204"/>
          </rPr>
          <t>1.</t>
        </r>
        <r>
          <rPr>
            <b/>
            <sz val="16"/>
            <color rgb="FFFF0000"/>
            <rFont val="Times New Roman"/>
            <family val="2"/>
            <charset val="204"/>
          </rPr>
          <t xml:space="preserve"> </t>
        </r>
        <r>
          <rPr>
            <sz val="16"/>
            <color rgb="FFFF0000"/>
            <rFont val="Times New Roman"/>
            <family val="2"/>
            <charset val="204"/>
          </rPr>
          <t xml:space="preserve">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                                                                                                                                     </t>
        </r>
      </is>
    </oc>
    <nc r="B42" t="inlineStr">
      <is>
        <r>
          <rPr>
            <b/>
            <sz val="16"/>
            <rFont val="Times New Roman"/>
            <family val="1"/>
            <charset val="204"/>
          </rPr>
          <t xml:space="preserve">Государственная программа "Поддержка занятости населения"
</t>
        </r>
        <r>
          <rPr>
            <sz val="16"/>
            <rFont val="Times New Roman"/>
            <family val="1"/>
            <charset val="204"/>
          </rPr>
          <t>1.</t>
        </r>
        <r>
          <rPr>
            <b/>
            <sz val="16"/>
            <rFont val="Times New Roman"/>
            <family val="1"/>
            <charset val="204"/>
          </rPr>
          <t xml:space="preserve"> </t>
        </r>
        <r>
          <rPr>
            <sz val="16"/>
            <rFont val="Times New Roman"/>
            <family val="1"/>
            <charset val="204"/>
          </rPr>
          <t xml:space="preserve">Субвенции на осуществление отдельных государственных полномочий в сфере трудовых отношений и государственного управления охраной труда; </t>
        </r>
        <r>
          <rPr>
            <sz val="16"/>
            <color rgb="FFFF0000"/>
            <rFont val="Times New Roman"/>
            <family val="2"/>
            <charset val="204"/>
          </rPr>
          <t xml:space="preserve">
2. Иные межбюджетные трансферты на реализацию  мероприятий по содействию трудоустройству граждан.                                                                                                                                     </t>
        </r>
      </is>
    </nc>
    <odxf>
      <font>
        <sz val="16"/>
        <color rgb="FFFF0000"/>
      </font>
    </odxf>
    <ndxf>
      <font>
        <sz val="16"/>
        <color rgb="FFFF0000"/>
      </font>
    </ndxf>
  </rcc>
  <rfmt sheetId="1" sqref="B42:B47" start="0" length="2147483647">
    <dxf>
      <font>
        <color auto="1"/>
      </font>
    </dxf>
  </rfmt>
  <rfmt sheetId="1" sqref="C42:D42" start="0" length="2147483647">
    <dxf>
      <font>
        <color auto="1"/>
      </font>
    </dxf>
  </rfmt>
  <rcc rId="61" sId="1" numFmtId="4">
    <oc r="G44">
      <v>103.2</v>
    </oc>
    <nc r="G44">
      <v>1400.88</v>
    </nc>
  </rcc>
  <rfmt sheetId="1" sqref="G42:H44" start="0" length="2147483647">
    <dxf>
      <font>
        <color auto="1"/>
      </font>
    </dxf>
  </rfmt>
  <rfmt sheetId="1" sqref="I42" start="0" length="2147483647">
    <dxf>
      <font>
        <color auto="1"/>
      </font>
    </dxf>
  </rfmt>
  <rcc rId="62" sId="1" numFmtId="4">
    <oc r="E44">
      <v>1000</v>
    </oc>
    <nc r="E44">
      <v>3283.51</v>
    </nc>
  </rcc>
  <rfmt sheetId="1" sqref="E42:F42" start="0" length="2147483647">
    <dxf>
      <font>
        <color auto="1"/>
      </font>
    </dxf>
  </rfmt>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2" start="0" length="2147483647">
    <dxf>
      <font>
        <color auto="1"/>
      </font>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 sId="1">
    <oc r="K29" t="inlineStr">
      <is>
        <r>
          <rPr>
            <u/>
            <sz val="16"/>
            <color rgb="FFFF0000"/>
            <rFont val="Times New Roman"/>
            <family val="2"/>
            <charset val="204"/>
          </rPr>
          <t>АГ(ДК):</t>
        </r>
        <r>
          <rPr>
            <sz val="16"/>
            <color rgb="FFFF0000"/>
            <rFont val="Times New Roman"/>
            <family val="2"/>
            <charset val="204"/>
          </rPr>
          <t xml:space="preserve"> 1) В рамках реализации подпрограммы "Модернизация и развитие учреждений и организаций культуры" государственной программы заключено соглашение от 31.01.2022 №71876000-1-2022-009 о предоставлении субсидии из бюджета Ханты-Мансийского автономного округа - Югры местному бюджету. Бюджетные ассигнования запланированы на комплектование книжных фондов муниципальных общедоступных библиотек и государственных центральных библиотек субъектов Российской Федерации. Денежные средства планируется освоить в 3-4 кварталах 2022 года.                                                                                                                                                                                                                                                                                                                                                                                                                                                                                                                                                                                                                                                                                                                                                                                                                                                                                                                                                                  
2)  В рамках подпрограммы "Поддержка творческих инициатив, способствующих самореализации населения" государственной программы заключено соглашение от 31.01.2022 № 71876000-1-2022-008 о предоставлении субсидии из бюджета Ханты-Мансийского автономного округа - Югры местному бюджету. Бюджетные ассигнования запланированы на техническое оснащение детских и кукольных театров (МАУ "ТАиК "Петрушка"). Денежные средства планируется освоить в 3-4 кварталах 2022 года.                                                                                                             
</t>
        </r>
        <r>
          <rPr>
            <u/>
            <sz val="16"/>
            <rFont val="Times New Roman"/>
            <family val="1"/>
            <charset val="204"/>
          </rPr>
          <t/>
        </r>
      </is>
    </oc>
    <nc r="K29" t="inlineStr">
      <is>
        <r>
          <rPr>
            <u/>
            <sz val="16"/>
            <color rgb="FFFF0000"/>
            <rFont val="Times New Roman"/>
            <family val="2"/>
            <charset val="204"/>
          </rPr>
          <t>АГ(ДК):</t>
        </r>
        <r>
          <rPr>
            <sz val="16"/>
            <color rgb="FFFF0000"/>
            <rFont val="Times New Roman"/>
            <family val="2"/>
            <charset val="204"/>
          </rPr>
          <t xml:space="preserve"> 1) В рамках реализации подпрограммы "Модернизация и развитие учреждений и организаций культуры" государственной программы заключено соглашение от 31.01.2022 №71876000-1-2022-009 о предоставлении субсидии из бюджета Ханты-Мансийского автономного округа - Югры местному бюджету. Бюджетные ассигнования запланированы на комплектование книжных фондов муниципальных общедоступных библиотек и государственных центральных библиотек субъектов Российской Федерации. Денежные средства планируется освоить в 3-4 кварталах 2022 года.                                                                                                                                                                                                                                                                                                                                                                                                                                                                                                                                                                                                                                                                                                                                                                                                                                                                                                                                                                  
2)  В рамках подпрограммы "Поддержка творческих инициатив, способствующих самореализации населения" государственной программы заключено соглашение от 31.01.2022 № 71876000-1-2022-008 о предоставлении субсидии из бюджета Ханты-Мансийского автономного округа - Югры местному бюджету. Бюджетные ассигнования запланированы на техническое оснащение детских и кукольных театров (МАУ "ТАиК "Петрушка"). Денежные средства планируется освоить в 3-4 кварталах 2022 года.         
</t>
        </r>
        <r>
          <rPr>
            <u/>
            <sz val="16"/>
            <color rgb="FFFF0000"/>
            <rFont val="Times New Roman"/>
            <family val="1"/>
            <charset val="204"/>
          </rPr>
          <t xml:space="preserve">АГ: </t>
        </r>
        <r>
          <rPr>
            <sz val="16"/>
            <color rgb="FFFF0000"/>
            <rFont val="Times New Roman"/>
            <family val="2"/>
            <charset val="204"/>
          </rPr>
          <t xml:space="preserve">В рамках переданных государственных полномочий осуществляются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Приобретены короб архивный, канцелярские товары и переплётный станок.                                                                                                    
</t>
        </r>
        <r>
          <rPr>
            <u/>
            <sz val="16"/>
            <rFont val="Times New Roman"/>
            <family val="1"/>
            <charset val="204"/>
          </rPr>
          <t/>
        </r>
      </is>
    </nc>
  </rcc>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 sId="1" odxf="1" dxf="1">
    <oc r="J44">
      <f>8214.9</f>
    </oc>
    <nc r="J44">
      <f>D44-I44</f>
    </nc>
    <ndxf>
      <font>
        <sz val="20"/>
        <color rgb="FFFF0000"/>
      </font>
    </ndxf>
  </rc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 sId="1">
    <oc r="K14"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-31 446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- 56 627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- 8 278 человеко-услуг.</t>
        </r>
        <r>
          <rPr>
            <sz val="16"/>
            <color rgb="FFFF0000"/>
            <rFont val="Times New Roman"/>
            <family val="2"/>
            <charset val="204"/>
          </rPr>
          <t xml:space="preserve">
</t>
        </r>
        <r>
          <rPr>
            <sz val="16"/>
            <rFont val="Times New Roman"/>
            <family val="1"/>
            <charset val="204"/>
          </rPr>
          <t>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2022 год -14 075 чел.</t>
        </r>
        <r>
          <rPr>
            <sz val="16"/>
            <color rgb="FFFF0000"/>
            <rFont val="Times New Roman"/>
            <family val="2"/>
            <charset val="204"/>
          </rPr>
          <t xml:space="preserve">
</t>
        </r>
        <r>
          <rPr>
            <sz val="16"/>
            <rFont val="Times New Roman"/>
            <family val="1"/>
            <charset val="204"/>
          </rPr>
          <t xml:space="preserve">Планируемое количество путевок для детей в возрасте от 6 до 17 лет (включительно) имеющих место жительства на территории города Сургута на 2022 год - 1 859 штук. </t>
        </r>
        <r>
          <rPr>
            <sz val="16"/>
            <color rgb="FFFF0000"/>
            <rFont val="Times New Roman"/>
            <family val="2"/>
            <charset val="204"/>
          </rPr>
          <t xml:space="preserve">
</t>
        </r>
        <r>
          <rPr>
            <u/>
            <sz val="16"/>
            <color rgb="FFFF0000"/>
            <rFont val="Times New Roman"/>
            <family val="2"/>
            <charset val="204"/>
          </rPr>
          <t>АГ(ДК):</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2022 года. Планируемый показатель "Численность детей, посетивших лагерь дневного пребывания" - 680 чел.                          
</t>
        </r>
        <r>
          <rPr>
            <u/>
            <sz val="16"/>
            <color rgb="FFFF0000"/>
            <rFont val="Times New Roman"/>
            <family val="2"/>
            <charset val="204"/>
          </rPr>
          <t xml:space="preserve">ДАиГ: </t>
        </r>
        <r>
          <rPr>
            <sz val="16"/>
            <color rgb="FFFF0000"/>
            <rFont val="Times New Roman"/>
            <family val="2"/>
            <charset val="204"/>
          </rPr>
          <t xml:space="preserve">В рамках подпрограммы "Ресурсное обеспечение системы образования, науки и молодежной политики" предусмотрено строительство следующих школ в соответствии с концессионными соглашениями:
1. "Средняя общеобразовательная школа в микрорайоне 38". 01.09.2021 заключено соглашение о прекращении действия концессионного соглашения по соглашению сторон с ООО «МОНОЛИТСТРОЙЦЕНТР.  Получено положительное заключение негосударственной экспертизы от 30.10.2020 № 86-2-1-3-054757-2020. 07.10.2021  поступила частная концессионная инициатива от ООО «ТВОРЧЕСКИЕ ТЕХНОЛОГИИ. Призма-7". 29.11.2021 Думой города Сургута согласованы условия заключения концессионного соглашения, и проект концессионного соглашения размещен на 45 суток на сайте torgi.gov для приема заявок от иных участников. 14.01.2022 подведены итоги, заявок от иных участников не поступило. Плановая дата заключения концессионного соглашения - до 15.02.2022.
2.  "Средняя общеобразовательная школа в микрорайоне 5А". Заключено концессионное соглашение от 19.08.2020  с ООО «ТВОРЧЕСКИЕ ТЕХНОЛОГИИ. СУРГУТ». Срок исполнения - 18.08.2028. Подписано дополнительное соглашение № 2 от 13.12.2021 в связи с наличием сетей инженерно-технического обеспечения на земельном участке. В связи с получением отрицательного заключения государственной экспертизы, концессионером готовится обращение на продление этапа проектирования. 22.12.2021 концессионер заключил договор на повторную экспертизу сроком до 10.02.2022, ведется работа по устранению замечаний. 
3. "Средняя общеобразовательная школа в микрорайоне 34 г. Сургута". Заключено концессионное соглашение от 26.12.2019 с  ООО «СтройИнвест». Срок исполнения - 31.12.2027.  Подписано дополнительное соглашение № 2 от 13.12.2021 в связи со сложностями в согласовании проектных решений в границах предоставленного земельного участка. 12.08.2021 ро результатам проведения государственной экспертизы проектной документации по объекту получено отрицательное заключение № 86-1-2-3-081335-2021.  В связи с нарушениями условий концессионного соглашения, 06.12.2021 Администрацией города подано исковое заявление к ООО «СтройИнвест» о расторжении концессионного соглашения в Арбитражный суд Ханты-Мансийского автономного округа – Югры. 
4. "Средняя общеобразовательная школа в микрорайоне 30А г. Сургута". Заключено концессионное соглашение от 26.12.2019  с ООО «ДомТехноСтиль». Срок исполнения - 31.12.2027. Подписано дополнительное соглашение № 2 от 08.12.2020 в связи со сложностями в согласовании проектных решений в границах предоставленного земельного участка. У Концессионера числится задолженность по договору аренды земельного участка, заключенному на основании концессионного соглашения (по состоянию на 27.01.2022 задолженность составляет 1 146 590,67 руб. и 57 987,39 руб. по пеням). 06.12.2021 Администрацией города подано исковое заявление к ООО «ДомТехноСтиль» о расторжении концессионного соглашения в Арбитражный суд Ханты-Мансийского автономного округа – Югры. 
5. "Средняя общеобразовательная школа №9 в мкр.39". Строительство объекта ведется без нарушений сроков. Строительная готовность объекта - 97%.
 </t>
        </r>
      </is>
    </oc>
    <nc r="K14"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-31 446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- 56 627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- 8 278 человеко-услуг.</t>
        </r>
        <r>
          <rPr>
            <sz val="16"/>
            <color rgb="FFFF0000"/>
            <rFont val="Times New Roman"/>
            <family val="2"/>
            <charset val="204"/>
          </rPr>
          <t xml:space="preserve">
</t>
        </r>
        <r>
          <rPr>
            <sz val="16"/>
            <rFont val="Times New Roman"/>
            <family val="1"/>
            <charset val="204"/>
          </rPr>
          <t>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2022 год -14 075 чел.</t>
        </r>
        <r>
          <rPr>
            <sz val="16"/>
            <color rgb="FFFF0000"/>
            <rFont val="Times New Roman"/>
            <family val="2"/>
            <charset val="204"/>
          </rPr>
          <t xml:space="preserve">
</t>
        </r>
        <r>
          <rPr>
            <sz val="16"/>
            <rFont val="Times New Roman"/>
            <family val="1"/>
            <charset val="204"/>
          </rPr>
          <t>Планируемое количество путевок для детей в возрасте от 6 до 17 лет (включительно) имеющих место жительства на территории города Сургута на 2022 год - 1 859 штук. 
В соответствии с заключенным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в апреле 2022 года планируется начало функционирования объекта образования «Средняя общеобразовательная школа № 9 в микрорайоне 39 г. Сургута. Блок 2».</t>
        </r>
        <r>
          <rPr>
            <sz val="16"/>
            <color rgb="FFFF0000"/>
            <rFont val="Times New Roman"/>
            <family val="2"/>
            <charset val="204"/>
          </rPr>
          <t xml:space="preserve">
</t>
        </r>
        <r>
          <rPr>
            <u/>
            <sz val="16"/>
            <color rgb="FFFF0000"/>
            <rFont val="Times New Roman"/>
            <family val="2"/>
            <charset val="204"/>
          </rPr>
          <t>АГ(ДК):</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2022 года. Планируемый показатель "Численность детей, посетивших лагерь дневного пребывания" - 680 чел.                          
</t>
        </r>
        <r>
          <rPr>
            <u/>
            <sz val="16"/>
            <color rgb="FFFF0000"/>
            <rFont val="Times New Roman"/>
            <family val="2"/>
            <charset val="204"/>
          </rPr>
          <t xml:space="preserve">ДАиГ: </t>
        </r>
        <r>
          <rPr>
            <sz val="16"/>
            <color rgb="FFFF0000"/>
            <rFont val="Times New Roman"/>
            <family val="2"/>
            <charset val="204"/>
          </rPr>
          <t xml:space="preserve">В рамках подпрограммы "Ресурсное обеспечение системы образования, науки и молодежной политики" предусмотрено строительство следующих школ в соответствии с концессионными соглашениями:
1. "Средняя общеобразовательная школа в микрорайоне 38". 01.09.2021 заключено соглашение о прекращении действия концессионного соглашения по соглашению сторон с ООО «МОНОЛИТСТРОЙЦЕНТР.  Получено положительное заключение негосударственной экспертизы от 30.10.2020 № 86-2-1-3-054757-2020. 07.10.2021  поступила частная концессионная инициатива от ООО «ТВОРЧЕСКИЕ ТЕХНОЛОГИИ. Призма-7". 29.11.2021 Думой города Сургута согласованы условия заключения концессионного соглашения, и проект концессионного соглашения размещен на 45 суток на сайте torgi.gov для приема заявок от иных участников. 14.01.2022 подведены итоги, заявок от иных участников не поступило. Плановая дата заключения концессионного соглашения - до 15.02.2022.
2.  "Средняя общеобразовательная школа в микрорайоне 5А". Заключено концессионное соглашение от 19.08.2020  с ООО «ТВОРЧЕСКИЕ ТЕХНОЛОГИИ. СУРГУТ». Срок исполнения - 18.08.2028. Подписано дополнительное соглашение № 2 от 13.12.2021 в связи с наличием сетей инженерно-технического обеспечения на земельном участке. В связи с получением отрицательного заключения государственной экспертизы, концессионером готовится обращение на продление этапа проектирования. 22.12.2021 концессионер заключил договор на повторную экспертизу сроком до 10.02.2022, ведется работа по устранению замечаний. 
3. "Средняя общеобразовательная школа в микрорайоне 34 г. Сургута". Заключено концессионное соглашение от 26.12.2019 с  ООО «СтройИнвест». Срок исполнения - 31.12.2027.  Подписано дополнительное соглашение № 2 от 13.12.2021 в связи со сложностями в согласовании проектных решений в границах предоставленного земельного участка. 12.08.2021 ро результатам проведения государственной экспертизы проектной документации по объекту получено отрицательное заключение № 86-1-2-3-081335-2021.  В связи с нарушениями условий концессионного соглашения, 06.12.2021 Администрацией города подано исковое заявление к ООО «СтройИнвест» о расторжении концессионного соглашения в Арбитражный суд Ханты-Мансийского автономного округа – Югры. 
4. "Средняя общеобразовательная школа в микрорайоне 30А г. Сургута". Заключено концессионное соглашение от 26.12.2019  с ООО «ДомТехноСтиль». Срок исполнения - 31.12.2027. Подписано дополнительное соглашение № 2 от 08.12.2020 в связи со сложностями в согласовании проектных решений в границах предоставленного земельного участка. У Концессионера числится задолженность по договору аренды земельного участка, заключенному на основании концессионного соглашения (по состоянию на 27.01.2022 задолженность составляет 1 146 590,67 руб. и 57 987,39 руб. по пеням). 06.12.2021 Администрацией города подано исковое заявление к ООО «ДомТехноСтиль» о расторжении концессионного соглашения в Арбитражный суд Ханты-Мансийского автономного округа – Югры. 
5. "Средняя общеобразовательная школа №9 в мкр.39". Строительство объекта ведется без нарушений сроков. Строительная готовность объекта - 97%.
 </t>
        </r>
      </is>
    </nc>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 sId="1" odxf="1" dxf="1">
    <oc r="K153" t="inlineStr">
      <is>
        <r>
          <rPr>
            <u/>
            <sz val="16"/>
            <color rgb="FFFF0000"/>
            <rFont val="Times New Roman"/>
            <family val="2"/>
            <charset val="204"/>
          </rPr>
          <t>АГ:</t>
        </r>
        <r>
          <rPr>
            <sz val="16"/>
            <color rgb="FFFF0000"/>
            <rFont val="Times New Roman"/>
            <family val="2"/>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первую половину января и премии по итогам работы за 2021 год,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заключаемых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бумаги и услуги СМИ по печати. 
         3. В рамках реализации государственной программы заключено соглашение между Департаментом внутренней политики ХМАО-Югры  и Администрацией города от 14.01.2022 № ДВП-29-02 о предоставлении субсидии в 2022 году на создание условий для деятельности народных дружин. 
        Финансовые средства будут направлены на материальное стимулирование народных дружинников, приобретение форменной одежды, удостоверений народного дружинника и вкладышей к удостоверению народного дружинника, страхование народных дружинников.
          </t>
        </r>
      </is>
    </oc>
    <nc r="K153"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первую половину марта и премии по итогам работы за 2021 год,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2"/>
            <charset val="204"/>
          </rPr>
          <t xml:space="preserve">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бумаги и услуги СМИ по печати. 
         3. В рамках реализации государственной программы заключено соглашение между Департаментом внутренней политики ХМАО-Югры  и Администрацией города от 14.01.2022 № ДВП-29-02 о предоставлении субсидии в 2022 году на создание условий для деятельности народных дружин. 
        Финансовые средства будут направлены на материальное стимулирование народных дружинников, приобретение форменной одежды, удостоверений народного дружинника и вкладышей к удостоверению народного дружинника, страхование народных дружинников.
          </t>
        </r>
      </is>
    </nc>
    <odxf>
      <font>
        <sz val="16"/>
        <color rgb="FFFF0000"/>
      </font>
    </odxf>
    <ndxf>
      <font>
        <sz val="16"/>
        <color rgb="FFFF0000"/>
      </font>
    </ndxf>
  </rcc>
  <rcv guid="{6E4A7295-8CE0-4D28-ABEF-D38EBAE7C204}" action="delete"/>
  <rdn rId="0" localSheetId="1" customView="1" name="Z_6E4A7295_8CE0_4D28_ABEF_D38EBAE7C204_.wvu.PrintArea" hidden="1" oldHidden="1">
    <formula>'на 31.03.2022'!$A$1:$K$168</formula>
    <oldFormula>'на 31.03.2022'!$A$1:$K$168</oldFormula>
  </rdn>
  <rdn rId="0" localSheetId="1" customView="1" name="Z_6E4A7295_8CE0_4D28_ABEF_D38EBAE7C204_.wvu.PrintTitles" hidden="1" oldHidden="1">
    <formula>'на 31.03.2022'!$4:$7</formula>
    <oldFormula>'на 31.03.2022'!$4:$7</oldFormula>
  </rdn>
  <rdn rId="0" localSheetId="1" customView="1" name="Z_6E4A7295_8CE0_4D28_ABEF_D38EBAE7C204_.wvu.Cols" hidden="1" oldHidden="1">
    <formula>'на 31.03.2022'!$L:$L</formula>
    <oldFormula>'на 31.03.2022'!$L:$L</oldFormula>
  </rdn>
  <rdn rId="0" localSheetId="1" customView="1" name="Z_6E4A7295_8CE0_4D28_ABEF_D38EBAE7C204_.wvu.FilterData" hidden="1" oldHidden="1">
    <formula>'на 31.03.2022'!$A$6:$K$369</formula>
    <oldFormula>'на 31.03.2022'!$A$6:$K$369</oldFormula>
  </rdn>
  <rcv guid="{6E4A7295-8CE0-4D28-ABEF-D38EBAE7C204}" action="add"/>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 sId="1" odxf="1" dxf="1">
    <oc r="K22" t="inlineStr">
      <is>
        <r>
          <rPr>
            <u/>
            <sz val="16"/>
            <color rgb="FFFF0000"/>
            <rFont val="Times New Roman"/>
            <family val="2"/>
            <charset val="204"/>
          </rPr>
          <t>АГ:</t>
        </r>
        <r>
          <rPr>
            <sz val="16"/>
            <color rgb="FFFF0000"/>
            <rFont val="Times New Roman"/>
            <family val="2"/>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2022 году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ДО:
 Планируемое количество путевок детям-сиротам и детям, оставшимся без попечения родителей, в организации отдыха детей и их оздоровления на 2022 год составляет 200 шт.
ДГХ: 
В рамках подпрограммы "Поддержка семьи, материнства и детства" в 2022 году запланирован ремонт в 4 квартирах общей площадью 192,2 кв.м., в том числе: 
- пр. Ленина, д. 53, кв. 44 (45,5 кв.м.);
- пр. Пролетарский, д. 2/1, кв. 30 (50,9 кв.м.);
- ул. Аэрофлотская, д. 18/2, кв. 11 (53 кв.м.);
- ул. Северная. Д. 71, кв. 20 (42,8 кв.м.).
Проведение конкурсных процедур - 2 квартал, выполнение СМР - 3 квартал 2022.
Расходы запланированы на 2,3,4 кварталы 2022.
</t>
        </r>
        <r>
          <rPr>
            <sz val="16"/>
            <rFont val="Times New Roman"/>
            <family val="1"/>
            <charset val="204"/>
          </rPr>
          <t xml:space="preserve">
ДИиЗО: В 2022 году предусмотрены ассигнования на приобретение 80 жилых помещений для участников программы - детей-сирот и детей, оставшихся без попечения родителей, лиц из числа детей-сирот и детей, оставшихся без попечения родителей. В марте проведена 1 закупка, которая была признана несостоявшейся, в связи с отсутствием заявок на участие.</t>
        </r>
      </is>
    </oc>
    <nc r="K22" t="inlineStr">
      <is>
        <r>
          <rPr>
            <u/>
            <sz val="16"/>
            <rFont val="Times New Roman"/>
            <family val="1"/>
            <charset val="204"/>
          </rPr>
          <t>АГ:</t>
        </r>
        <r>
          <rPr>
            <sz val="16"/>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2022 году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ДО:
 Планируемое количество путевок детям-сиротам и детям, оставшимся без попечения родителей, в организации отдыха детей и их оздоровления на 2022 год составляет 200 шт.
ДГХ: 
В рамках подпрограммы "Поддержка семьи, материнства и детства" в 2022 году запланирован ремонт в 4 квартирах общей площадью 192,2 кв.м., в том числе: 
- пр. Ленина, д. 53, кв. 44 (45,5 кв.м.);
- пр. Пролетарский, д. 2/1, кв. 30 (50,9 кв.м.);
- ул. Аэрофлотская, д. 18/2, кв. 11 (53 кв.м.);
- ул. Северная. Д. 71, кв. 20 (42,8 кв.м.).
Проведение конкурсных процедур - 2 квартал, выполнение СМР - 3 квартал 2022.
Расходы запланированы на 2,3,4 кварталы 2022.
</t>
        </r>
        <r>
          <rPr>
            <sz val="16"/>
            <rFont val="Times New Roman"/>
            <family val="1"/>
            <charset val="204"/>
          </rPr>
          <t xml:space="preserve">
ДИиЗО: В 2022 году предусмотрены ассигнования на приобретение 80 жилых помещений для участников программы - детей-сирот и детей, оставшихся без попечения родителей, лиц из числа детей-сирот и детей, оставшихся без попечения родителей. В марте проведена 1 закупка, которая была признана несостоявшейся, в связи с отсутствием заявок на участие.</t>
        </r>
      </is>
    </nc>
    <odxf>
      <font>
        <sz val="16"/>
        <color rgb="FFFF0000"/>
      </font>
    </odxf>
    <ndxf>
      <font>
        <sz val="16"/>
        <color rgb="FFFF0000"/>
      </font>
    </ndxf>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K29" start="0" length="0">
    <dxf>
      <font>
        <sz val="16"/>
        <color rgb="FFFF0000"/>
      </font>
    </dxf>
  </rfmt>
  <rcc rId="71" sId="1">
    <oc r="K29" t="inlineStr">
      <is>
        <r>
          <rPr>
            <u/>
            <sz val="16"/>
            <color rgb="FFFF0000"/>
            <rFont val="Times New Roman"/>
            <family val="2"/>
            <charset val="204"/>
          </rPr>
          <t>АГ(ДК):</t>
        </r>
        <r>
          <rPr>
            <sz val="16"/>
            <color rgb="FFFF0000"/>
            <rFont val="Times New Roman"/>
            <family val="2"/>
            <charset val="204"/>
          </rPr>
          <t xml:space="preserve"> 1) В рамках реализации подпрограммы "Модернизация и развитие учреждений и организаций культуры" государственной программы заключено соглашение от 31.01.2022 №71876000-1-2022-009 о предоставлении субсидии из бюджета Ханты-Мансийского автономного округа - Югры местному бюджету. Бюджетные ассигнования запланированы на комплектование книжных фондов муниципальных общедоступных библиотек и государственных центральных библиотек субъектов Российской Федерации. Денежные средства планируется освоить в 3-4 кварталах 2022 года.                                                                                                                                                                                                                                                                                                                                                                                                                                                                                                                                                                                                                                                                                                                                                                                                                                                                                                                                                                  
2)  В рамках подпрограммы "Поддержка творческих инициатив, способствующих самореализации населения" государственной программы заключено соглашение от 31.01.2022 № 71876000-1-2022-008 о предоставлении субсидии из бюджета Ханты-Мансийского автономного округа - Югры местному бюджету. Бюджетные ассигнования запланированы на техническое оснащение детских и кукольных театров (МАУ "ТАиК "Петрушка"). Денежные средства планируется освоить в 3-4 кварталах 2022 года.         
</t>
        </r>
        <r>
          <rPr>
            <u/>
            <sz val="16"/>
            <color rgb="FFFF0000"/>
            <rFont val="Times New Roman"/>
            <family val="1"/>
            <charset val="204"/>
          </rPr>
          <t xml:space="preserve">АГ: </t>
        </r>
        <r>
          <rPr>
            <sz val="16"/>
            <color rgb="FFFF0000"/>
            <rFont val="Times New Roman"/>
            <family val="2"/>
            <charset val="204"/>
          </rPr>
          <t xml:space="preserve">В рамках переданных государственных полномочий осуществляются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Приобретены короб архивный, канцелярские товары и переплётный станок.                                                                                                    
</t>
        </r>
        <r>
          <rPr>
            <u/>
            <sz val="16"/>
            <rFont val="Times New Roman"/>
            <family val="1"/>
            <charset val="204"/>
          </rPr>
          <t/>
        </r>
      </is>
    </oc>
    <nc r="K29" t="inlineStr">
      <is>
        <r>
          <rPr>
            <u/>
            <sz val="16"/>
            <rFont val="Times New Roman"/>
            <family val="1"/>
            <charset val="204"/>
          </rPr>
          <t>АГ(ДК):</t>
        </r>
        <r>
          <rPr>
            <sz val="16"/>
            <rFont val="Times New Roman"/>
            <family val="1"/>
            <charset val="204"/>
          </rPr>
          <t xml:space="preserve"> 1) В рамках реализации подпрограммы "Модернизация и развитие учреждений и организаций культуры" государственной программы заключено соглашение от 31.01.2022 №71876000-1-2022-009 о предоставлении субсидии из бюджета Ханты-Мансийского автономного округа - Югры местному бюджету. Бюджетные ассигнования запланированы на комплектование книжных фондов муниципальных общедоступных библиотек и государственных центральных библиотек субъектов Российской Федерации. Денежные средства планируется освоить в 3-4 кварталах 2022 года.                                                                          </t>
        </r>
        <r>
          <rPr>
            <sz val="16"/>
            <color rgb="FFFF0000"/>
            <rFont val="Times New Roman"/>
            <family val="2"/>
            <charset val="204"/>
          </rPr>
          <t xml:space="preserve">                                                                                                                                                                                                                                                                                                                                                                                                                                                                                                                                                                                                                                                                                                                                                                                                                                                                                        
</t>
        </r>
        <r>
          <rPr>
            <sz val="16"/>
            <rFont val="Times New Roman"/>
            <family val="1"/>
            <charset val="204"/>
          </rPr>
          <t xml:space="preserve">2)  В рамках подпрограммы "Поддержка творческих инициатив, способствующих самореализации населения" государственной программы заключено соглашение от 31.01.2022 № 71876000-1-2022-008 о предоставлении субсидии из бюджета Ханты-Мансийского автономного округа - Югры местному бюджету. Бюджетные ассигнования запланированы на техническое оснащение детских и кукольных театров (МАУ "ТАиК "Петрушка"). Денежные средства планируется освоить в 3-4 кварталах 2022 года.         </t>
        </r>
        <r>
          <rPr>
            <sz val="16"/>
            <color rgb="FFFF0000"/>
            <rFont val="Times New Roman"/>
            <family val="2"/>
            <charset val="204"/>
          </rPr>
          <t xml:space="preserve">
</t>
        </r>
        <r>
          <rPr>
            <u/>
            <sz val="16"/>
            <color rgb="FFFF0000"/>
            <rFont val="Times New Roman"/>
            <family val="1"/>
            <charset val="204"/>
          </rPr>
          <t xml:space="preserve">АГ: </t>
        </r>
        <r>
          <rPr>
            <sz val="16"/>
            <color rgb="FFFF0000"/>
            <rFont val="Times New Roman"/>
            <family val="2"/>
            <charset val="204"/>
          </rPr>
          <t xml:space="preserve">В рамках переданных государственных полномочий осуществляются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Приобретены короб архивный, канцелярские товары и переплётный станок.                                                                                                    
</t>
        </r>
        <r>
          <rPr>
            <u/>
            <sz val="16"/>
            <rFont val="Times New Roman"/>
            <family val="1"/>
            <charset val="204"/>
          </rPr>
          <t/>
        </r>
      </is>
    </nc>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 sId="1" odxf="1" dxf="1">
    <oc r="K130" t="inlineStr">
      <is>
        <t xml:space="preserve">АГ: В рамках реализации  переданного государственного полномочия осуществляется деятельность  в сфере обращения с твердыми коммунальными отходами. Планируется произвести расходы по выплате заработной платы и начислений на выплаты по оплате труда, а также по поставке бумаги и конвертов. 
ДАиГ: в 2022 году предусмотрено строительство объекта "Участок набережной протоки Кривуля в г.Сургуте"  Ориентировочная дата получения заключения государственной экспертизы 30.04.2022. Ориентировочный срок размещения извещения на выполнение работ по строительству объекта -  июль 2022, ориентировочный срок заключения контракта - сентябрь 2022.
</t>
      </is>
    </oc>
    <nc r="K130" t="inlineStr">
      <is>
        <r>
          <rPr>
            <u/>
            <sz val="16"/>
            <rFont val="Times New Roman"/>
            <family val="1"/>
            <charset val="204"/>
          </rPr>
          <t>АГ:</t>
        </r>
        <r>
          <rPr>
            <sz val="16"/>
            <rFont val="Times New Roman"/>
            <family val="1"/>
            <charset val="204"/>
          </rPr>
          <t xml:space="preserve"> В рамках реализации  переданного государственного полномочия осуществляется деятельность  в сфере обращения с твердыми коммунальными отходами. Планируется произвести расходы по выплате заработной платы и начислений на выплаты по оплате труда, а также по поставке бумаги и конвертов. </t>
        </r>
        <r>
          <rPr>
            <sz val="16"/>
            <color rgb="FFFF0000"/>
            <rFont val="Times New Roman"/>
            <family val="2"/>
            <charset val="204"/>
          </rPr>
          <t xml:space="preserve">
</t>
        </r>
        <r>
          <rPr>
            <u/>
            <sz val="16"/>
            <color rgb="FFFF0000"/>
            <rFont val="Times New Roman"/>
            <family val="1"/>
            <charset val="204"/>
          </rPr>
          <t xml:space="preserve">ДАиГ: </t>
        </r>
        <r>
          <rPr>
            <sz val="16"/>
            <color rgb="FFFF0000"/>
            <rFont val="Times New Roman"/>
            <family val="2"/>
            <charset val="204"/>
          </rPr>
          <t xml:space="preserve">в 2022 году предусмотрено строительство объекта "Участок набережной протоки Кривуля в г.Сургуте"  Ориентировочная дата получения заключения государственной экспертизы 30.04.2022. Ориентировочный срок размещения извещения на выполнение работ по строительству объекта -  июль 2022, ориентировочный срок заключения контракта - сентябрь 2022.
</t>
        </r>
      </is>
    </nc>
    <odxf>
      <font>
        <sz val="16"/>
        <color rgb="FFFF0000"/>
      </font>
    </odxf>
    <ndxf>
      <font>
        <sz val="16"/>
        <color rgb="FFFF0000"/>
      </font>
    </ndxf>
  </rcc>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 sId="1">
    <oc r="K130" t="inlineStr">
      <is>
        <r>
          <rPr>
            <u/>
            <sz val="16"/>
            <rFont val="Times New Roman"/>
            <family val="1"/>
            <charset val="204"/>
          </rPr>
          <t>АГ:</t>
        </r>
        <r>
          <rPr>
            <sz val="16"/>
            <rFont val="Times New Roman"/>
            <family val="1"/>
            <charset val="204"/>
          </rPr>
          <t xml:space="preserve"> В рамках реализации  переданного государственного полномочия осуществляется деятельность  в сфере обращения с твердыми коммунальными отходами. Планируется произвести расходы по выплате заработной платы и начислений на выплаты по оплате труда, а также по поставке бумаги и конвертов. </t>
        </r>
        <r>
          <rPr>
            <sz val="16"/>
            <color rgb="FFFF0000"/>
            <rFont val="Times New Roman"/>
            <family val="2"/>
            <charset val="204"/>
          </rPr>
          <t xml:space="preserve">
</t>
        </r>
        <r>
          <rPr>
            <u/>
            <sz val="16"/>
            <color rgb="FFFF0000"/>
            <rFont val="Times New Roman"/>
            <family val="1"/>
            <charset val="204"/>
          </rPr>
          <t xml:space="preserve">ДАиГ: </t>
        </r>
        <r>
          <rPr>
            <sz val="16"/>
            <color rgb="FFFF0000"/>
            <rFont val="Times New Roman"/>
            <family val="2"/>
            <charset val="204"/>
          </rPr>
          <t xml:space="preserve">в 2022 году предусмотрено строительство объекта "Участок набережной протоки Кривуля в г.Сургуте"  Ориентировочная дата получения заключения государственной экспертизы 30.04.2022. Ориентировочный срок размещения извещения на выполнение работ по строительству объекта -  июль 2022, ориентировочный срок заключения контракта - сентябрь 2022.
</t>
        </r>
      </is>
    </oc>
    <nc r="K130" t="inlineStr">
      <is>
        <r>
          <rPr>
            <u/>
            <sz val="16"/>
            <rFont val="Times New Roman"/>
            <family val="1"/>
            <charset val="204"/>
          </rPr>
          <t>АГ:</t>
        </r>
        <r>
          <rPr>
            <sz val="16"/>
            <rFont val="Times New Roman"/>
            <family val="1"/>
            <charset val="204"/>
          </rPr>
          <t xml:space="preserve"> В рамках реализации  переданного государственного полномочия осуществляется деятельность  в сфере обращения с твердыми коммунальными отходами. Планируется произвести расходы по выплате заработной платы и начислений на выплаты по оплате труда, а также по поставке бумаги и конвертов. 
     На 01.04.2022 произведена выплата заработной платы за I квартал текущего года.</t>
        </r>
        <r>
          <rPr>
            <sz val="16"/>
            <color rgb="FFFF0000"/>
            <rFont val="Times New Roman"/>
            <family val="2"/>
            <charset val="204"/>
          </rPr>
          <t xml:space="preserve">
</t>
        </r>
        <r>
          <rPr>
            <u/>
            <sz val="16"/>
            <color rgb="FFFF0000"/>
            <rFont val="Times New Roman"/>
            <family val="1"/>
            <charset val="204"/>
          </rPr>
          <t xml:space="preserve">ДАиГ: </t>
        </r>
        <r>
          <rPr>
            <sz val="16"/>
            <color rgb="FFFF0000"/>
            <rFont val="Times New Roman"/>
            <family val="2"/>
            <charset val="204"/>
          </rPr>
          <t xml:space="preserve">в 2022 году предусмотрено строительство объекта "Участок набережной протоки Кривуля в г.Сургуте"  Ориентировочная дата получения заключения государственной экспертизы 30.04.2022. Ориентировочный срок размещения извещения на выполнение работ по строительству объекта -  июль 2022, ориентировочный срок заключения контракта - сентябрь 2022.
</t>
        </r>
      </is>
    </nc>
  </rcc>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 sId="1">
    <oc r="K86" t="inlineStr">
      <is>
        <t>Размещение закупки на выполнение работ по разработке проекта планировки и проекта межевания части западного планировочного района в границах улиц Аэрофлотская, 3 "ЗР", 13 "ЗР", проекта планировки и проекта межевания территории жилого квартала Пойма-1 в городе Сургуте, проекта планировки межевания территории ЦЖР в границах улиц Сергея Безверхова, Республики, Энгельса и реки Бардыковка в городе Сургуте, проекта межевания территории кварталов КК1А, КК2А, КК3А,КК2, КК1 в городе Сургуте  запланировано на 1 квартал 2022 года.
Заключен муниципальный контракт на выполнение работ по разработке проекта планировки и проекта межевания территории для размещения линейного объекта №137/2021 от 15.12.2021 с ИП Крывый В.В.. Сумма по контракту 961,80 тыс.руб. Срок выполнения работ - 180 календарных дней с даты подписания контракта. Остаток средств в размере 2 059,38 тыс.руб.- экономия в результате заключения муниципального контракта. Средства будут предложены к перераспределению.</t>
      </is>
    </oc>
    <nc r="K86" t="inlineStr">
      <is>
        <t>Размещение закупки на выполнение работ по разработке проекта планировки и проекта межевания части западного планировочного района в границах улиц Аэрофлотская, 3 "ЗР", 13 "ЗР", проекта планировки и проекта межевания территории жилого квартала Пойма-1 в городе Сургуте, проекта планировки межевания территории ЦЖР в границах улиц Сергея Безверхова, Республики, Энгельса и реки Бардыковка в городе Сургуте,  запланировано на апрель 2022 года.
Заключен муниципальный контракт на выполнение работ по разработке проекта межевания территории кварталов КК1А, КК2А, КК3А,КК2, КК1 в городе Сургуте №8/2022 от 28.03.2022 с ООО "Архивариус". Сумма пок контракту 1 300 тыс.руб. Срок выполнения работ - 7 месяцев с даты подписания контракта. Остаток средств в размере 3 700 тыс.руб. - экономия в результате заключения муниципального контракта. Средства будут предложены к перераспределению.
Заключен муниципальный контракт на выполнение работ по разработке проекта планировки и проекта межевания территории для размещения линейного объекта №137/2021 от 15.12.2021 с ИП Крывый В.В.. Сумма по контракту 961,80 тыс.руб. Срок выполнения работ - 180 календарных дней с даты подписания контракта. Остаток средств в размере 2 059,38 тыс.руб.- экономия в результате заключения муниципального контракта. Средства будут предложены к перераспределению.</t>
      </is>
    </nc>
  </rcc>
  <rfmt sheetId="1" sqref="K86:K91" start="0" length="2147483647">
    <dxf>
      <font>
        <color auto="1"/>
      </font>
    </dxf>
  </rfmt>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5" sId="1">
    <oc r="I88">
      <f>D88-G88-1832.85</f>
    </oc>
    <nc r="I88">
      <f>D88-G88-1832.85-3293</f>
    </nc>
  </rcc>
  <rcc rId="76" sId="1">
    <oc r="I89">
      <f>D89-G89-226.53</f>
    </oc>
    <nc r="I89">
      <f>D89-G89-226.53-407</f>
    </nc>
  </rcc>
  <rfmt sheetId="1" sqref="I86:J89" start="0" length="2147483647">
    <dxf>
      <font>
        <color auto="1"/>
      </font>
    </dxf>
  </rfmt>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K148:K152" start="0" length="2147483647">
    <dxf>
      <font>
        <color auto="1"/>
      </font>
    </dxf>
  </rfmt>
  <rcc rId="77" sId="1">
    <oc r="K148" t="inlineStr">
      <is>
        <r>
          <t xml:space="preserve">АГ: </t>
        </r>
        <r>
          <rPr>
            <sz val="16"/>
            <rFont val="Times New Roman"/>
            <family val="2"/>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Произведена выплата заработной платы за первую половину января 2022 года и премия по итогам работы за 2021 год.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заключенных договоров, муниципальных контрактов. 
</t>
        </r>
      </is>
    </oc>
    <nc r="K148" t="inlineStr">
      <is>
        <r>
          <t xml:space="preserve">АГ: </t>
        </r>
        <r>
          <rPr>
            <sz val="16"/>
            <rFont val="Times New Roman"/>
            <family val="2"/>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Произведена выплата заработной платы за первую половину марта 2022 года и премии по итогам работы за 2021 год.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заключенных договоров, муниципальных контрактов. 
</t>
        </r>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8:B53" start="0" length="2147483647">
    <dxf>
      <font>
        <color auto="1"/>
      </font>
    </dxf>
  </rfmt>
  <rfmt sheetId="1" sqref="C48:C51" start="0" length="2147483647">
    <dxf>
      <font>
        <color auto="1"/>
      </font>
    </dxf>
  </rfmt>
  <rfmt sheetId="1" sqref="D48:D52" start="0" length="2147483647">
    <dxf>
      <font>
        <color auto="1"/>
      </font>
    </dxf>
  </rfmt>
  <rcc rId="13" sId="1" numFmtId="4">
    <oc r="G50">
      <v>0</v>
    </oc>
    <nc r="G50">
      <v>1222.42</v>
    </nc>
  </rcc>
  <rcc rId="14" sId="1" numFmtId="4">
    <oc r="E50">
      <v>1203.6600000000001</v>
    </oc>
    <nc r="E50">
      <v>1278.7</v>
    </nc>
  </rcc>
  <rfmt sheetId="1" sqref="E48:H50" start="0" length="2147483647">
    <dxf>
      <font>
        <color auto="1"/>
      </font>
    </dxf>
  </rfmt>
  <rcc rId="15" sId="1">
    <oc r="J50">
      <f>D50-I50</f>
    </oc>
    <nc r="J50">
      <f>D50-I50</f>
    </nc>
  </rc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8" sId="1" odxf="1" dxf="1">
    <oc r="B14" t="inlineStr">
      <is>
        <r>
          <t xml:space="preserve">Государственная программа "Развитие образования"
</t>
        </r>
        <r>
          <rPr>
            <sz val="16"/>
            <color rgb="FFFF0000"/>
            <rFont val="Times New Roman"/>
            <family val="2"/>
            <charset val="204"/>
          </rPr>
          <t>1.</t>
        </r>
        <r>
          <rPr>
            <b/>
            <sz val="16"/>
            <color rgb="FFFF0000"/>
            <rFont val="Times New Roman"/>
            <family val="2"/>
            <charset val="204"/>
          </rPr>
          <t xml:space="preserve"> С</t>
        </r>
        <r>
          <rPr>
            <sz val="16"/>
            <color rgb="FFFF0000"/>
            <rFont val="Times New Roman"/>
            <family val="2"/>
            <charset val="204"/>
          </rPr>
          <t>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7.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8.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9.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10. Субсидии на создание новых мест в муниципальных общеобразовательных организациях.</t>
        </r>
      </is>
    </oc>
    <nc r="B14" t="inlineStr">
      <is>
        <r>
          <rPr>
            <b/>
            <sz val="16"/>
            <rFont val="Times New Roman"/>
            <family val="1"/>
            <charset val="204"/>
          </rPr>
          <t>Государственная программа "Развитие образования"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С</t>
        </r>
        <r>
          <rPr>
            <sz val="16"/>
            <rFont val="Times New Roman"/>
            <family val="1"/>
            <charset val="204"/>
          </rPr>
          <t>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t>
        </r>
        <r>
          <rPr>
            <sz val="16"/>
            <color rgb="FFFF0000"/>
            <rFont val="Times New Roman"/>
            <family val="2"/>
            <charset val="204"/>
          </rPr>
          <t xml:space="preserve">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7.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8.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9.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10. Субсидии на создание новых мест в муниципальных общеобразовательных организациях.</t>
        </r>
      </is>
    </nc>
    <odxf>
      <font>
        <sz val="16"/>
        <color rgb="FFFF0000"/>
      </font>
    </odxf>
    <ndxf>
      <font>
        <sz val="16"/>
        <color rgb="FFFF0000"/>
      </font>
    </ndxf>
  </rcc>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54:J56" start="0" length="2147483647">
    <dxf>
      <font>
        <color auto="1"/>
      </font>
    </dxf>
  </rfmt>
  <rfmt sheetId="1" sqref="I57:J59" start="0" length="2147483647">
    <dxf>
      <font>
        <color auto="1"/>
      </font>
    </dxf>
  </rfmt>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K35" start="0" length="0">
    <dxf>
      <font>
        <sz val="16"/>
        <color rgb="FFFF0000"/>
      </font>
    </dxf>
  </rfmt>
  <rcc rId="79" sId="1">
    <oc r="K35" t="inlineStr">
      <is>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17.01.2022 № 05-СШ/2022.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Освоение средств планируется до конца 2022 года.                                                                                                                                                                                                                                                                            1.2. О предоставлении субсидии местному бюджету из бюджета ХМАО-Югры от 01.02.2022 № 05-ШД/2022. Бюджетные ассигнования запланированы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Денежные средства планируется освоить в 2-4 кварталах 2022 года.                   
2. В рамках реализации регионального проекта "Спорт-норма жизни" государственной программы заключено дополнительное соглашение от 25.01.2022 № 71876000-1-2019-013/4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Денежные средства планируется освоить в 3-4 кварталах 2022 года.                                                                                                                                                                                                                                                     3. В соответствии с перечнем реализуемых объектов на 2022 год и плановый период 2023 и 2024 годов, включая приобретение объектов недвижимого имущества, объектов, создаваемых в соответствии с соглашениями о государственно-частном партнерстве, муниципально-частном партнерстве и концессионными соглашениями, утвержденным постановлением Правительства Ханты-Мансийского автономного округа - Югры от 31 октября 2021 г. N 471-п "О государственной программе Ханты-Мансийского автономного округа - Югры "Развитие физической культуры и спорта" в 2022 году предусмотрены финансовые средства на строительство следующих быстровозводимых спортивных сооружений: 
 - Спортивный комплекс с искусственным льдом (хоз.зона);
 - Спортивный комплекс с универсальным игровым залом 90 чел/час (мкр. 30А);
 - Спортивный комплекс с универсальным игровым залом 115 чел/час;
 - Дворец боевых искусств.     
</t>
      </is>
    </oc>
    <nc r="K35" t="inlineStr">
      <is>
        <r>
          <rPr>
            <sz val="16"/>
            <rFont val="Times New Roman"/>
            <family val="1"/>
            <charset val="204"/>
          </rPr>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t>
        </r>
        <r>
          <rPr>
            <sz val="16"/>
            <color rgb="FFFF0000"/>
            <rFont val="Times New Roman"/>
            <family val="2"/>
            <charset val="204"/>
          </rPr>
          <t xml:space="preserve">                                                                                                                                                                                                                                                                                                                                                                                                                                                         </t>
        </r>
        <r>
          <rPr>
            <sz val="16"/>
            <rFont val="Times New Roman"/>
            <family val="1"/>
            <charset val="204"/>
          </rPr>
          <t xml:space="preserve">1.1. О предоставлении субсидии местному бюджету из бюджета ХМАО-Югры от 17.01.2022 № 05-СШ/2022.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Освоение средств планируется до конца 2022 года.                                                                                                                                                       </t>
        </r>
        <r>
          <rPr>
            <sz val="16"/>
            <color rgb="FFFF0000"/>
            <rFont val="Times New Roman"/>
            <family val="2"/>
            <charset val="204"/>
          </rPr>
          <t xml:space="preserve">                                                                                                                     </t>
        </r>
        <r>
          <rPr>
            <sz val="16"/>
            <rFont val="Times New Roman"/>
            <family val="1"/>
            <charset val="204"/>
          </rPr>
          <t xml:space="preserve">1.2. О предоставлении субсидии местному бюджету из бюджета ХМАО-Югры от 01.02.2022 № 05-ШД/2022. Бюджетные ассигнования запланированы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Денежные средства планируется освоить в 2-4 кварталах 2022 года.                   </t>
        </r>
        <r>
          <rPr>
            <sz val="16"/>
            <color rgb="FFFF0000"/>
            <rFont val="Times New Roman"/>
            <family val="2"/>
            <charset val="204"/>
          </rPr>
          <t xml:space="preserve">
2. В рамках реализации регионального проекта "Спорт-норма жизни" государственной программы заключено дополнительное соглашение от 25.01.2022 № 71876000-1-2019-013/4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Денежные средства планируется освоить в 3-4 кварталах 2022 года.                                                                                                                                                                                                                                                     3. В соответствии с перечнем реализуемых объектов на 2022 год и плановый период 2023 и 2024 годов, включая приобретение объектов недвижимого имущества, объектов, создаваемых в соответствии с соглашениями о государственно-частном партнерстве, муниципально-частном партнерстве и концессионными соглашениями, утвержденным постановлением Правительства Ханты-Мансийского автономного округа - Югры от 31 октября 2021 г. N 471-п "О государственной программе Ханты-Мансийского автономного округа - Югры "Развитие физической культуры и спорта" в 2022 году предусмотрены финансовые средства на строительство следующих быстровозводимых спортивных сооружений: 
 - Спортивный комплекс с искусственным льдом (хоз.зона);
 - Спортивный комплекс с универсальным игровым залом 90 чел/час (мкр. 30А);
 - Спортивный комплекс с универсальным игровым залом 115 чел/час;
 - Дворец боевых искусств.     
</t>
        </r>
      </is>
    </nc>
  </rcc>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4:B16" start="0" length="2147483647">
    <dxf>
      <font>
        <color auto="1"/>
      </font>
    </dxf>
  </rfmt>
  <rcv guid="{3EEA7E1A-5F2B-4408-A34C-1F0223B5B245}" action="delete"/>
  <rdn rId="0" localSheetId="1" customView="1" name="Z_3EEA7E1A_5F2B_4408_A34C_1F0223B5B245_.wvu.FilterData" hidden="1" oldHidden="1">
    <formula>'на 31.03.2022'!$A$6:$K$369</formula>
    <oldFormula>'на 31.03.2022'!$A$6:$K$369</oldFormula>
  </rdn>
  <rcv guid="{3EEA7E1A-5F2B-4408-A34C-1F0223B5B245}" action="add"/>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1" sId="1">
    <oc r="K35" t="inlineStr">
      <is>
        <r>
          <rPr>
            <sz val="16"/>
            <rFont val="Times New Roman"/>
            <family val="1"/>
            <charset val="204"/>
          </rPr>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t>
        </r>
        <r>
          <rPr>
            <sz val="16"/>
            <color rgb="FFFF0000"/>
            <rFont val="Times New Roman"/>
            <family val="2"/>
            <charset val="204"/>
          </rPr>
          <t xml:space="preserve">                                                                                                                                                                                                                                                                                                                                                                                                                                                         </t>
        </r>
        <r>
          <rPr>
            <sz val="16"/>
            <rFont val="Times New Roman"/>
            <family val="1"/>
            <charset val="204"/>
          </rPr>
          <t xml:space="preserve">1.1. О предоставлении субсидии местному бюджету из бюджета ХМАО-Югры от 17.01.2022 № 05-СШ/2022.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Освоение средств планируется до конца 2022 года.                                                                                                                                                       </t>
        </r>
        <r>
          <rPr>
            <sz val="16"/>
            <color rgb="FFFF0000"/>
            <rFont val="Times New Roman"/>
            <family val="2"/>
            <charset val="204"/>
          </rPr>
          <t xml:space="preserve">                                                                                                                     </t>
        </r>
        <r>
          <rPr>
            <sz val="16"/>
            <rFont val="Times New Roman"/>
            <family val="1"/>
            <charset val="204"/>
          </rPr>
          <t xml:space="preserve">1.2. О предоставлении субсидии местному бюджету из бюджета ХМАО-Югры от 01.02.2022 № 05-ШД/2022. Бюджетные ассигнования запланированы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Денежные средства планируется освоить в 2-4 кварталах 2022 года.                   </t>
        </r>
        <r>
          <rPr>
            <sz val="16"/>
            <color rgb="FFFF0000"/>
            <rFont val="Times New Roman"/>
            <family val="2"/>
            <charset val="204"/>
          </rPr>
          <t xml:space="preserve">
2. В рамках реализации регионального проекта "Спорт-норма жизни" государственной программы заключено дополнительное соглашение от 25.01.2022 № 71876000-1-2019-013/4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Денежные средства планируется освоить в 3-4 кварталах 2022 года.                                                                                                                                                                                                                                                     3. В соответствии с перечнем реализуемых объектов на 2022 год и плановый период 2023 и 2024 годов, включая приобретение объектов недвижимого имущества, объектов, создаваемых в соответствии с соглашениями о государственно-частном партнерстве, муниципально-частном партнерстве и концессионными соглашениями, утвержденным постановлением Правительства Ханты-Мансийского автономного округа - Югры от 31 октября 2021 г. N 471-п "О государственной программе Ханты-Мансийского автономного округа - Югры "Развитие физической культуры и спорта" в 2022 году предусмотрены финансовые средства на строительство следующих быстровозводимых спортивных сооружений: 
 - Спортивный комплекс с искусственным льдом (хоз.зона);
 - Спортивный комплекс с универсальным игровым залом 90 чел/час (мкр. 30А);
 - Спортивный комплекс с универсальным игровым залом 115 чел/час;
 - Дворец боевых искусств.     
</t>
        </r>
      </is>
    </oc>
    <nc r="K35" t="inlineStr">
      <is>
        <r>
          <rPr>
            <sz val="16"/>
            <rFont val="Times New Roman"/>
            <family val="1"/>
            <charset val="204"/>
          </rPr>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t>
        </r>
        <r>
          <rPr>
            <sz val="16"/>
            <color rgb="FFFF0000"/>
            <rFont val="Times New Roman"/>
            <family val="2"/>
            <charset val="204"/>
          </rPr>
          <t xml:space="preserve">                                                                                                                                                                                                                                                                                                                                                                                                                                                         </t>
        </r>
        <r>
          <rPr>
            <sz val="16"/>
            <rFont val="Times New Roman"/>
            <family val="1"/>
            <charset val="204"/>
          </rPr>
          <t xml:space="preserve">1.1. О предоставлении субсидии местному бюджету из бюджета ХМАО-Югры от 17.01.2022 № 05-СШ/2022.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Освоение средств планируется до конца 2022 года.                                                                                                                                                       </t>
        </r>
        <r>
          <rPr>
            <sz val="16"/>
            <color rgb="FFFF0000"/>
            <rFont val="Times New Roman"/>
            <family val="2"/>
            <charset val="204"/>
          </rPr>
          <t xml:space="preserve">                                                                                                                     </t>
        </r>
        <r>
          <rPr>
            <sz val="16"/>
            <rFont val="Times New Roman"/>
            <family val="1"/>
            <charset val="204"/>
          </rPr>
          <t xml:space="preserve">1.2. О предоставлении субсидии местному бюджету из бюджета ХМАО-Югры от 01.02.2022 № 05-ШД/2022. Бюджетные ассигнования запланированы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Денежные средства планируется освоить в 2-4 кварталах 2022 года.                   </t>
        </r>
        <r>
          <rPr>
            <sz val="16"/>
            <color rgb="FFFF0000"/>
            <rFont val="Times New Roman"/>
            <family val="2"/>
            <charset val="204"/>
          </rPr>
          <t xml:space="preserve">
</t>
        </r>
        <r>
          <rPr>
            <sz val="16"/>
            <rFont val="Times New Roman"/>
            <family val="1"/>
            <charset val="204"/>
          </rPr>
          <t xml:space="preserve">2. В рамках реализации регионального проекта "Спорт-норма жизни" государственной программы заключено дополнительное соглашение от 25.01.2022 № 71876000-1-2019-013/4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Денежные средства планируется освоить в 3-4 кварталах 2022 года.        </t>
        </r>
        <r>
          <rPr>
            <sz val="16"/>
            <color rgb="FFFF0000"/>
            <rFont val="Times New Roman"/>
            <family val="2"/>
            <charset val="204"/>
          </rPr>
          <t xml:space="preserve">                                                                                                                                                                                                                                             3. В соответствии с перечнем реализуемых объектов на 2022 год и плановый период 2023 и 2024 годов, включая приобретение объектов недвижимого имущества, объектов, создаваемых в соответствии с соглашениями о государственно-частном партнерстве, муниципально-частном партнерстве и концессионными соглашениями, утвержденным постановлением Правительства Ханты-Мансийского автономного округа - Югры от 31 октября 2021 г. N 471-п "О государственной программе Ханты-Мансийского автономного округа - Югры "Развитие физической культуры и спорта" в 2022 году предусмотрены финансовые средства на строительство следующих быстровозводимых спортивных сооружений: 
 - Спортивный комплекс с искусственным льдом (хоз.зона);
 - Спортивный комплекс с универсальным игровым залом 90 чел/час (мкр. 30А);
 - Спортивный комплекс с универсальным игровым залом 115 чел/час;
 - Дворец боевых искусств.     
</t>
        </r>
      </is>
    </nc>
  </rc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2" sId="1" odxf="1" dxf="1">
    <oc r="K14"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-31 446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- 56 627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- 8 278 человеко-услуг.</t>
        </r>
        <r>
          <rPr>
            <sz val="16"/>
            <color rgb="FFFF0000"/>
            <rFont val="Times New Roman"/>
            <family val="2"/>
            <charset val="204"/>
          </rPr>
          <t xml:space="preserve">
</t>
        </r>
        <r>
          <rPr>
            <sz val="16"/>
            <rFont val="Times New Roman"/>
            <family val="1"/>
            <charset val="204"/>
          </rPr>
          <t>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2022 год -14 075 чел.</t>
        </r>
        <r>
          <rPr>
            <sz val="16"/>
            <color rgb="FFFF0000"/>
            <rFont val="Times New Roman"/>
            <family val="2"/>
            <charset val="204"/>
          </rPr>
          <t xml:space="preserve">
</t>
        </r>
        <r>
          <rPr>
            <sz val="16"/>
            <rFont val="Times New Roman"/>
            <family val="1"/>
            <charset val="204"/>
          </rPr>
          <t>Планируемое количество путевок для детей в возрасте от 6 до 17 лет (включительно) имеющих место жительства на территории города Сургута на 2022 год - 1 859 штук. 
В соответствии с заключенным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в апреле 2022 года планируется начало функционирования объекта образования «Средняя общеобразовательная школа № 9 в микрорайоне 39 г. Сургута. Блок 2».</t>
        </r>
        <r>
          <rPr>
            <sz val="16"/>
            <color rgb="FFFF0000"/>
            <rFont val="Times New Roman"/>
            <family val="2"/>
            <charset val="204"/>
          </rPr>
          <t xml:space="preserve">
</t>
        </r>
        <r>
          <rPr>
            <u/>
            <sz val="16"/>
            <color rgb="FFFF0000"/>
            <rFont val="Times New Roman"/>
            <family val="2"/>
            <charset val="204"/>
          </rPr>
          <t>АГ(ДК):</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2022 года. Планируемый показатель "Численность детей, посетивших лагерь дневного пребывания" - 680 чел.                          
</t>
        </r>
        <r>
          <rPr>
            <u/>
            <sz val="16"/>
            <color rgb="FFFF0000"/>
            <rFont val="Times New Roman"/>
            <family val="2"/>
            <charset val="204"/>
          </rPr>
          <t xml:space="preserve">ДАиГ: </t>
        </r>
        <r>
          <rPr>
            <sz val="16"/>
            <color rgb="FFFF0000"/>
            <rFont val="Times New Roman"/>
            <family val="2"/>
            <charset val="204"/>
          </rPr>
          <t xml:space="preserve">В рамках подпрограммы "Ресурсное обеспечение системы образования, науки и молодежной политики" предусмотрено строительство следующих школ в соответствии с концессионными соглашениями:
1. "Средняя общеобразовательная школа в микрорайоне 38". 01.09.2021 заключено соглашение о прекращении действия концессионного соглашения по соглашению сторон с ООО «МОНОЛИТСТРОЙЦЕНТР.  Получено положительное заключение негосударственной экспертизы от 30.10.2020 № 86-2-1-3-054757-2020. 07.10.2021  поступила частная концессионная инициатива от ООО «ТВОРЧЕСКИЕ ТЕХНОЛОГИИ. Призма-7". 29.11.2021 Думой города Сургута согласованы условия заключения концессионного соглашения, и проект концессионного соглашения размещен на 45 суток на сайте torgi.gov для приема заявок от иных участников. 14.01.2022 подведены итоги, заявок от иных участников не поступило. Плановая дата заключения концессионного соглашения - до 15.02.2022.
2.  "Средняя общеобразовательная школа в микрорайоне 5А". Заключено концессионное соглашение от 19.08.2020  с ООО «ТВОРЧЕСКИЕ ТЕХНОЛОГИИ. СУРГУТ». Срок исполнения - 18.08.2028. Подписано дополнительное соглашение № 2 от 13.12.2021 в связи с наличием сетей инженерно-технического обеспечения на земельном участке. В связи с получением отрицательного заключения государственной экспертизы, концессионером готовится обращение на продление этапа проектирования. 22.12.2021 концессионер заключил договор на повторную экспертизу сроком до 10.02.2022, ведется работа по устранению замечаний. 
3. "Средняя общеобразовательная школа в микрорайоне 34 г. Сургута". Заключено концессионное соглашение от 26.12.2019 с  ООО «СтройИнвест». Срок исполнения - 31.12.2027.  Подписано дополнительное соглашение № 2 от 13.12.2021 в связи со сложностями в согласовании проектных решений в границах предоставленного земельного участка. 12.08.2021 ро результатам проведения государственной экспертизы проектной документации по объекту получено отрицательное заключение № 86-1-2-3-081335-2021.  В связи с нарушениями условий концессионного соглашения, 06.12.2021 Администрацией города подано исковое заявление к ООО «СтройИнвест» о расторжении концессионного соглашения в Арбитражный суд Ханты-Мансийского автономного округа – Югры. 
4. "Средняя общеобразовательная школа в микрорайоне 30А г. Сургута". Заключено концессионное соглашение от 26.12.2019  с ООО «ДомТехноСтиль». Срок исполнения - 31.12.2027. Подписано дополнительное соглашение № 2 от 08.12.2020 в связи со сложностями в согласовании проектных решений в границах предоставленного земельного участка. У Концессионера числится задолженность по договору аренды земельного участка, заключенному на основании концессионного соглашения (по состоянию на 27.01.2022 задолженность составляет 1 146 590,67 руб. и 57 987,39 руб. по пеням). 06.12.2021 Администрацией города подано исковое заявление к ООО «ДомТехноСтиль» о расторжении концессионного соглашения в Арбитражный суд Ханты-Мансийского автономного округа – Югры. 
5. "Средняя общеобразовательная школа №9 в мкр.39". Строительство объекта ведется без нарушений сроков. Строительная готовность объекта - 97%.
 </t>
        </r>
      </is>
    </oc>
    <nc r="K14"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-31 446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- 56 627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- 8 278 человеко-услуг.</t>
        </r>
        <r>
          <rPr>
            <sz val="16"/>
            <color rgb="FFFF0000"/>
            <rFont val="Times New Roman"/>
            <family val="2"/>
            <charset val="204"/>
          </rPr>
          <t xml:space="preserve">
</t>
        </r>
        <r>
          <rPr>
            <sz val="16"/>
            <rFont val="Times New Roman"/>
            <family val="1"/>
            <charset val="204"/>
          </rPr>
          <t>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2022 год -14 075 чел.</t>
        </r>
        <r>
          <rPr>
            <sz val="16"/>
            <color rgb="FFFF0000"/>
            <rFont val="Times New Roman"/>
            <family val="2"/>
            <charset val="204"/>
          </rPr>
          <t xml:space="preserve">
</t>
        </r>
        <r>
          <rPr>
            <sz val="16"/>
            <rFont val="Times New Roman"/>
            <family val="1"/>
            <charset val="204"/>
          </rPr>
          <t>Планируемое количество путевок для детей в возрасте от 6 до 17 лет (включительно) имеющих место жительства на территории города Сургута на 2022 год - 1 859 штук. 
В соответствии с заключенным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в апреле 2022 года планируется начало функционирования объекта образования «Средняя общеобразовательная школа № 9 в микрорайоне 39 г. Сургута. Блок 2».</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2022 года. Планируемый показатель "Численность детей, посетивших лагерь дневного пребывания" - 680 чел.     </t>
        </r>
        <r>
          <rPr>
            <sz val="16"/>
            <color rgb="FFFF0000"/>
            <rFont val="Times New Roman"/>
            <family val="2"/>
            <charset val="204"/>
          </rPr>
          <t xml:space="preserve">                     
</t>
        </r>
        <r>
          <rPr>
            <u/>
            <sz val="16"/>
            <color rgb="FFFF0000"/>
            <rFont val="Times New Roman"/>
            <family val="2"/>
            <charset val="204"/>
          </rPr>
          <t xml:space="preserve">ДАиГ: </t>
        </r>
        <r>
          <rPr>
            <sz val="16"/>
            <color rgb="FFFF0000"/>
            <rFont val="Times New Roman"/>
            <family val="2"/>
            <charset val="204"/>
          </rPr>
          <t xml:space="preserve">В рамках подпрограммы "Ресурсное обеспечение системы образования, науки и молодежной политики" предусмотрено строительство следующих школ в соответствии с концессионными соглашениями:
1. "Средняя общеобразовательная школа в микрорайоне 38". 01.09.2021 заключено соглашение о прекращении действия концессионного соглашения по соглашению сторон с ООО «МОНОЛИТСТРОЙЦЕНТР.  Получено положительное заключение негосударственной экспертизы от 30.10.2020 № 86-2-1-3-054757-2020. 07.10.2021  поступила частная концессионная инициатива от ООО «ТВОРЧЕСКИЕ ТЕХНОЛОГИИ. Призма-7". 29.11.2021 Думой города Сургута согласованы условия заключения концессионного соглашения, и проект концессионного соглашения размещен на 45 суток на сайте torgi.gov для приема заявок от иных участников. 14.01.2022 подведены итоги, заявок от иных участников не поступило. Плановая дата заключения концессионного соглашения - до 15.02.2022.
2.  "Средняя общеобразовательная школа в микрорайоне 5А". Заключено концессионное соглашение от 19.08.2020  с ООО «ТВОРЧЕСКИЕ ТЕХНОЛОГИИ. СУРГУТ». Срок исполнения - 18.08.2028. Подписано дополнительное соглашение № 2 от 13.12.2021 в связи с наличием сетей инженерно-технического обеспечения на земельном участке. В связи с получением отрицательного заключения государственной экспертизы, концессионером готовится обращение на продление этапа проектирования. 22.12.2021 концессионер заключил договор на повторную экспертизу сроком до 10.02.2022, ведется работа по устранению замечаний. 
3. "Средняя общеобразовательная школа в микрорайоне 34 г. Сургута". Заключено концессионное соглашение от 26.12.2019 с  ООО «СтройИнвест». Срок исполнения - 31.12.2027.  Подписано дополнительное соглашение № 2 от 13.12.2021 в связи со сложностями в согласовании проектных решений в границах предоставленного земельного участка. 12.08.2021 ро результатам проведения государственной экспертизы проектной документации по объекту получено отрицательное заключение № 86-1-2-3-081335-2021.  В связи с нарушениями условий концессионного соглашения, 06.12.2021 Администрацией города подано исковое заявление к ООО «СтройИнвест» о расторжении концессионного соглашения в Арбитражный суд Ханты-Мансийского автономного округа – Югры. 
4. "Средняя общеобразовательная школа в микрорайоне 30А г. Сургута". Заключено концессионное соглашение от 26.12.2019  с ООО «ДомТехноСтиль». Срок исполнения - 31.12.2027. Подписано дополнительное соглашение № 2 от 08.12.2020 в связи со сложностями в согласовании проектных решений в границах предоставленного земельного участка. У Концессионера числится задолженность по договору аренды земельного участка, заключенному на основании концессионного соглашения (по состоянию на 27.01.2022 задолженность составляет 1 146 590,67 руб. и 57 987,39 руб. по пеням). 06.12.2021 Администрацией города подано исковое заявление к ООО «ДомТехноСтиль» о расторжении концессионного соглашения в Арбитражный суд Ханты-Мансийского автономного округа – Югры. 
5. "Средняя общеобразовательная школа №9 в мкр.39". Строительство объекта ведется без нарушений сроков. Строительная готовность объекта - 97%.
 </t>
        </r>
      </is>
    </nc>
    <odxf>
      <font>
        <sz val="16"/>
        <color rgb="FFFF0000"/>
      </font>
    </odxf>
    <ndxf>
      <font>
        <sz val="16"/>
        <color rgb="FFFF0000"/>
      </font>
    </ndxf>
  </rcc>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K130" start="0" length="0">
    <dxf>
      <font>
        <sz val="16"/>
        <color rgb="FFFF0000"/>
      </font>
    </dxf>
  </rfmt>
  <rfmt sheetId="1" sqref="K130:K135" start="0" length="2147483647">
    <dxf>
      <font>
        <color auto="1"/>
      </font>
    </dxf>
  </rfmt>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61" start="0" length="2147483647">
    <dxf>
      <font>
        <color auto="1"/>
      </font>
    </dxf>
  </rfmt>
  <rcc rId="83" sId="1" odxf="1" dxf="1">
    <oc r="B161" t="inlineStr">
      <is>
        <r>
          <t>Государственная программа "Реализация государственной национальной политики и профилактика экстремизма"
(</t>
        </r>
        <r>
          <rPr>
            <sz val="16"/>
            <color rgb="FFFF0000"/>
            <rFont val="Times New Roman"/>
            <family val="2"/>
            <charset val="204"/>
          </rPr>
          <t xml:space="preserve">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t>
        </r>
        <r>
          <rPr>
            <sz val="16"/>
            <color rgb="FFFF0000"/>
            <rFont val="Times New Roman"/>
            <family val="1"/>
            <charset val="204"/>
          </rPr>
          <t/>
        </r>
      </is>
    </oc>
    <nc r="B161" t="inlineStr">
      <is>
        <r>
          <rPr>
            <b/>
            <sz val="16"/>
            <rFont val="Times New Roman"/>
            <family val="1"/>
            <charset val="204"/>
          </rPr>
          <t>Государственная программа "Реализация государственной национальной политики и профилактика экстремизма"
(</t>
        </r>
        <r>
          <rPr>
            <sz val="16"/>
            <rFont val="Times New Roman"/>
            <family val="1"/>
            <charset val="204"/>
          </rPr>
          <t xml:space="preserve">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t>
        </r>
        <r>
          <rPr>
            <sz val="16"/>
            <color rgb="FFFF0000"/>
            <rFont val="Times New Roman"/>
            <family val="1"/>
            <charset val="204"/>
          </rPr>
          <t/>
        </r>
      </is>
    </nc>
    <odxf>
      <font>
        <sz val="16"/>
        <color rgb="FFFF0000"/>
      </font>
    </odxf>
    <ndxf>
      <font>
        <sz val="16"/>
        <color rgb="FFFF0000"/>
      </font>
    </ndxf>
  </rcc>
  <rfmt sheetId="1" sqref="B162:B166" start="0" length="2147483647">
    <dxf>
      <font>
        <color auto="1"/>
      </font>
    </dxf>
  </rfmt>
  <rfmt sheetId="1" sqref="C163:D163" start="0" length="2147483647">
    <dxf>
      <font>
        <color auto="1"/>
      </font>
    </dxf>
  </rfmt>
  <rfmt sheetId="1" sqref="C164:D164" start="0" length="2147483647">
    <dxf>
      <font>
        <color auto="1"/>
      </font>
    </dxf>
  </rfmt>
  <rfmt sheetId="1" sqref="C161:D161" start="0" length="2147483647">
    <dxf>
      <font>
        <color auto="1"/>
      </font>
    </dxf>
  </rfmt>
  <rfmt sheetId="1" sqref="I161:I164" start="0" length="2147483647">
    <dxf>
      <font>
        <color auto="1"/>
      </font>
    </dxf>
  </rfmt>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4" sId="1" odxf="1" dxf="1">
    <oc r="K14"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-31 446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- 56 627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- 8 278 человеко-услуг.</t>
        </r>
        <r>
          <rPr>
            <sz val="16"/>
            <color rgb="FFFF0000"/>
            <rFont val="Times New Roman"/>
            <family val="2"/>
            <charset val="204"/>
          </rPr>
          <t xml:space="preserve">
</t>
        </r>
        <r>
          <rPr>
            <sz val="16"/>
            <rFont val="Times New Roman"/>
            <family val="1"/>
            <charset val="204"/>
          </rPr>
          <t>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2022 год -14 075 чел.</t>
        </r>
        <r>
          <rPr>
            <sz val="16"/>
            <color rgb="FFFF0000"/>
            <rFont val="Times New Roman"/>
            <family val="2"/>
            <charset val="204"/>
          </rPr>
          <t xml:space="preserve">
</t>
        </r>
        <r>
          <rPr>
            <sz val="16"/>
            <rFont val="Times New Roman"/>
            <family val="1"/>
            <charset val="204"/>
          </rPr>
          <t>Планируемое количество путевок для детей в возрасте от 6 до 17 лет (включительно) имеющих место жительства на территории города Сургута на 2022 год - 1 859 штук. 
В соответствии с заключенным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в апреле 2022 года планируется начало функционирования объекта образования «Средняя общеобразовательная школа № 9 в микрорайоне 39 г. Сургута. Блок 2».</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2022 года. Планируемый показатель "Численность детей, посетивших лагерь дневного пребывания" - 680 чел.     </t>
        </r>
        <r>
          <rPr>
            <sz val="16"/>
            <color rgb="FFFF0000"/>
            <rFont val="Times New Roman"/>
            <family val="2"/>
            <charset val="204"/>
          </rPr>
          <t xml:space="preserve">                     
</t>
        </r>
        <r>
          <rPr>
            <u/>
            <sz val="16"/>
            <color rgb="FFFF0000"/>
            <rFont val="Times New Roman"/>
            <family val="2"/>
            <charset val="204"/>
          </rPr>
          <t xml:space="preserve">ДАиГ: </t>
        </r>
        <r>
          <rPr>
            <sz val="16"/>
            <color rgb="FFFF0000"/>
            <rFont val="Times New Roman"/>
            <family val="2"/>
            <charset val="204"/>
          </rPr>
          <t xml:space="preserve">В рамках подпрограммы "Ресурсное обеспечение системы образования, науки и молодежной политики" предусмотрено строительство следующих школ в соответствии с концессионными соглашениями:
1. "Средняя общеобразовательная школа в микрорайоне 38". 01.09.2021 заключено соглашение о прекращении действия концессионного соглашения по соглашению сторон с ООО «МОНОЛИТСТРОЙЦЕНТР.  Получено положительное заключение негосударственной экспертизы от 30.10.2020 № 86-2-1-3-054757-2020. 07.10.2021  поступила частная концессионная инициатива от ООО «ТВОРЧЕСКИЕ ТЕХНОЛОГИИ. Призма-7". 29.11.2021 Думой города Сургута согласованы условия заключения концессионного соглашения, и проект концессионного соглашения размещен на 45 суток на сайте torgi.gov для приема заявок от иных участников. 14.01.2022 подведены итоги, заявок от иных участников не поступило. Плановая дата заключения концессионного соглашения - до 15.02.2022.
2.  "Средняя общеобразовательная школа в микрорайоне 5А". Заключено концессионное соглашение от 19.08.2020  с ООО «ТВОРЧЕСКИЕ ТЕХНОЛОГИИ. СУРГУТ». Срок исполнения - 18.08.2028. Подписано дополнительное соглашение № 2 от 13.12.2021 в связи с наличием сетей инженерно-технического обеспечения на земельном участке. В связи с получением отрицательного заключения государственной экспертизы, концессионером готовится обращение на продление этапа проектирования. 22.12.2021 концессионер заключил договор на повторную экспертизу сроком до 10.02.2022, ведется работа по устранению замечаний. 
3. "Средняя общеобразовательная школа в микрорайоне 34 г. Сургута". Заключено концессионное соглашение от 26.12.2019 с  ООО «СтройИнвест». Срок исполнения - 31.12.2027.  Подписано дополнительное соглашение № 2 от 13.12.2021 в связи со сложностями в согласовании проектных решений в границах предоставленного земельного участка. 12.08.2021 ро результатам проведения государственной экспертизы проектной документации по объекту получено отрицательное заключение № 86-1-2-3-081335-2021.  В связи с нарушениями условий концессионного соглашения, 06.12.2021 Администрацией города подано исковое заявление к ООО «СтройИнвест» о расторжении концессионного соглашения в Арбитражный суд Ханты-Мансийского автономного округа – Югры. 
4. "Средняя общеобразовательная школа в микрорайоне 30А г. Сургута". Заключено концессионное соглашение от 26.12.2019  с ООО «ДомТехноСтиль». Срок исполнения - 31.12.2027. Подписано дополнительное соглашение № 2 от 08.12.2020 в связи со сложностями в согласовании проектных решений в границах предоставленного земельного участка. У Концессионера числится задолженность по договору аренды земельного участка, заключенному на основании концессионного соглашения (по состоянию на 27.01.2022 задолженность составляет 1 146 590,67 руб. и 57 987,39 руб. по пеням). 06.12.2021 Администрацией города подано исковое заявление к ООО «ДомТехноСтиль» о расторжении концессионного соглашения в Арбитражный суд Ханты-Мансийского автономного округа – Югры. 
5. "Средняя общеобразовательная школа №9 в мкр.39". Строительство объекта ведется без нарушений сроков. Строительная готовность объекта - 97%.
 </t>
        </r>
      </is>
    </oc>
    <nc r="K14"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-31 446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- 56 627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- 8 278 человеко-услуг.</t>
        </r>
        <r>
          <rPr>
            <sz val="16"/>
            <color rgb="FFFF0000"/>
            <rFont val="Times New Roman"/>
            <family val="2"/>
            <charset val="204"/>
          </rPr>
          <t xml:space="preserve">
</t>
        </r>
        <r>
          <rPr>
            <sz val="16"/>
            <rFont val="Times New Roman"/>
            <family val="1"/>
            <charset val="204"/>
          </rPr>
          <t>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2022 год -14 075 чел.</t>
        </r>
        <r>
          <rPr>
            <sz val="16"/>
            <color rgb="FFFF0000"/>
            <rFont val="Times New Roman"/>
            <family val="2"/>
            <charset val="204"/>
          </rPr>
          <t xml:space="preserve">
</t>
        </r>
        <r>
          <rPr>
            <sz val="16"/>
            <rFont val="Times New Roman"/>
            <family val="1"/>
            <charset val="204"/>
          </rPr>
          <t>Планируемое количество путевок для детей в возрасте от 6 до 17 лет (включительно) имеющих место жительства на территории города Сургута на 2022 год - 1 859 штук. 
В соответствии с заключенным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в апреле 2022 года планируется начало функционирования объекта образования «Средняя общеобразовательная школа № 9 в микрорайоне 39 г. Сургута. Блок 2».</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2022 года. Планируемый показатель "Численность детей, посетивших лагерь дневного пребывания" - 680 чел.     </t>
        </r>
        <r>
          <rPr>
            <sz val="16"/>
            <color rgb="FFFF0000"/>
            <rFont val="Times New Roman"/>
            <family val="2"/>
            <charset val="204"/>
          </rPr>
          <t xml:space="preserve">                     
</t>
        </r>
        <r>
          <rPr>
            <u/>
            <sz val="16"/>
            <color rgb="FFFF0000"/>
            <rFont val="Times New Roman"/>
            <family val="2"/>
            <charset val="204"/>
          </rPr>
          <t xml:space="preserve">ДАиГ: </t>
        </r>
        <r>
          <rPr>
            <sz val="16"/>
            <color rgb="FFFF0000"/>
            <rFont val="Times New Roman"/>
            <family val="2"/>
            <charset val="204"/>
          </rPr>
          <t xml:space="preserve">В рамках подпрограммы "Ресурсное обеспечение системы образования, науки и молодежной политики" предусмотрено строительство следующих школ в соответствии с концессионными соглашениями:
1. "Средняя общеобразовательная школа в микрорайоне 38". 01.09.2021 заключено соглашение о прекращении действия концессионного соглашения по соглашению сторон с ООО «МОНОЛИТСТРОЙЦЕНТР.  Получено положительное заключение негосударственной экспертизы от 30.10.2020 № 86-2-1-3-054757-2020. Заключено концессионное соглашение  №01-12-35/2 от 18.02.2022 с ООО "Творческие технологии. Призма 7".
2.  "Средняя общеобразовательная школа в микрорайоне 5А". Заключено концессионное соглашение от 19.08.2020  с ООО «ТВОРЧЕСКИЕ ТЕХНОЛОГИИ. СУРГУТ». Срок исполнения - 18.08.2028. Подписано дополнительное соглашение № 2 от 13.12.2021 в связи с наличием сетей инженерно-технического обеспечения на земельном участке. В связи с получением отрицательного заключения государственной экспертизы, концессионером готовится обращение на продление этапа проектирования. 22.12.2021 концессионер заключил договор на повторную экспертизу сроком до 10.03.2022, ведется работа по устранению замечаний. Заключение госэкспертизы будет получено до 08.04.2022.
3. "Средняя общеобразовательная школа в микрорайоне 34 г. Сургута". Заключено концессионное соглашение от 26.12.2019 с  ООО «СтройИнвест». Срок исполнения - 31.12.2027.  Подписано дополнительное соглашение № 2 от 13.12.2021 в связи со сложностями в согласовании проектных решений в границах предоставленного земельного участка. 12.08.2021 ро результатам проведения государственной экспертизы проектной документации по объекту получено отрицательное заключение № 86-1-2-3-081335-2021.  В связи с нарушениями условий концессионного соглашения, 06.12.2021 Администрацией города подано исковое заявление к ООО «СтройИнвест» о расторжении концессионного соглашения в Арбитражный суд Ханты-Мансийского автономного округа – Югры. 
4. "Средняя общеобразовательная школа в микрорайоне 30А г. Сургута". Заключено концессионное соглашение от 26.12.2019  с ООО «ДомТехноСтиль». Срок исполнения - 31.12.2027. Подписано дополнительное соглашение № 2 от 08.12.2020 в связи со сложностями в согласовании проектных решений в границах предоставленного земельного участка. У Концессионера числится задолженность по договору аренды земельного участка, заключенному на основании концессионного соглашения (по состоянию на 27.01.2022 задолженность составляет 1 146 590,67 руб. и 57 987,39 руб. по пеням). 06.12.2021 Администрацией города подано исковое заявление к ООО «ДомТехноСтиль» о расторжении концессионного соглашения в Арбитражный суд Ханты-Мансийского автономного округа – Югры. 
5. "Средняя общеобразовательная школа №9 в мкр.39". 31.03.2022 получено разрешение на ввод объекта в эксплуатацию.
 </t>
        </r>
      </is>
    </nc>
    <odxf>
      <font>
        <sz val="16"/>
        <color rgb="FFFF0000"/>
      </font>
    </odxf>
    <ndxf>
      <font>
        <sz val="16"/>
        <color rgb="FFFF0000"/>
      </font>
    </ndxf>
  </rcc>
  <rfmt sheetId="1" sqref="K14:K21" start="0" length="2147483647">
    <dxf>
      <font>
        <color auto="1"/>
      </font>
    </dxf>
  </rfmt>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5" sId="1" odxf="1" dxf="1">
    <oc r="K161" t="inlineStr">
      <is>
        <r>
          <rPr>
            <u/>
            <sz val="16"/>
            <color rgb="FFFF0000"/>
            <rFont val="Times New Roman"/>
            <family val="2"/>
            <charset val="204"/>
          </rPr>
          <t>АГ(ДК):</t>
        </r>
        <r>
          <rPr>
            <sz val="16"/>
            <color rgb="FFFF0000"/>
            <rFont val="Times New Roman"/>
            <family val="2"/>
            <charset val="204"/>
          </rPr>
          <t xml:space="preserve"> В рамках реализации подпрограммы  "Гармонизация межнациональных и межконфессиональных отношений" государственной программы заключено соглашение от 13.01.2022 № ДВП-30-02 о предоставлении субсидии местному бюджету  из бюджета ХМАО-Югры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Бюджетные ассигнования запланированы на организацию и проведение фестиваля национальных культур "Соцветие" (МБУ ИКЦ "Старый Сургут"). Денежные средства планируется освоить во 2 квартале 2022 года.                                                  </t>
        </r>
      </is>
    </oc>
    <nc r="K161" t="inlineStr">
      <is>
        <r>
          <rPr>
            <u/>
            <sz val="16"/>
            <rFont val="Times New Roman"/>
            <family val="1"/>
            <charset val="204"/>
          </rPr>
          <t>АГ(ДК):</t>
        </r>
        <r>
          <rPr>
            <sz val="16"/>
            <rFont val="Times New Roman"/>
            <family val="1"/>
            <charset val="204"/>
          </rPr>
          <t xml:space="preserve"> В рамках реализации подпрограммы  "Гармонизация межнациональных и межконфессиональных отношений" государственной программы заключено соглашение от 13.01.2022 № ДВП-30-02 о предоставлении субсидии местному бюджету  из бюджета ХМАО-Югры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Бюджетные ассигнования запланированы на организацию и проведение фестиваля национальных культур "Соцветие" (МБУ ИКЦ "Старый Сургут"). Денежные средства планируется освоить во 2 квартале 2022 года.                   </t>
        </r>
        <r>
          <rPr>
            <sz val="16"/>
            <color rgb="FFFF0000"/>
            <rFont val="Times New Roman"/>
            <family val="2"/>
            <charset val="204"/>
          </rPr>
          <t xml:space="preserve">                               </t>
        </r>
      </is>
    </nc>
    <odxf>
      <font>
        <sz val="16"/>
        <color rgb="FFFF0000"/>
      </font>
    </odxf>
    <ndxf>
      <font>
        <sz val="16"/>
        <color rgb="FFFF0000"/>
      </font>
    </ndxf>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22:B129" start="0" length="2147483647">
    <dxf>
      <font>
        <color auto="1"/>
      </font>
    </dxf>
  </rfmt>
  <rcc rId="16" sId="1" numFmtId="4">
    <oc r="D125">
      <v>34416.199999999997</v>
    </oc>
    <nc r="D125">
      <v>34416.18</v>
    </nc>
  </rcc>
  <rfmt sheetId="1" sqref="C125:D125" start="0" length="2147483647">
    <dxf>
      <font>
        <color auto="1"/>
      </font>
    </dxf>
  </rfmt>
  <rfmt sheetId="1" sqref="C125:D125" start="0" length="2147483647">
    <dxf>
      <font/>
    </dxf>
  </rfmt>
  <rcc rId="17" sId="1" numFmtId="4">
    <oc r="D126">
      <v>1817143.1</v>
    </oc>
    <nc r="D126">
      <v>1817143.19</v>
    </nc>
  </rcc>
  <rfmt sheetId="1" sqref="C126:D126" start="0" length="2147483647">
    <dxf>
      <font>
        <color auto="1"/>
      </font>
    </dxf>
  </rfmt>
  <rcc rId="18" sId="1" numFmtId="4">
    <oc r="C127">
      <v>133268.66</v>
    </oc>
    <nc r="C127">
      <v>131872.57</v>
    </nc>
  </rcc>
  <rcc rId="19" sId="1" numFmtId="4">
    <oc r="D127">
      <v>133268.66</v>
    </oc>
    <nc r="D127">
      <v>131872.57999999999</v>
    </nc>
  </rcc>
  <rcc rId="20" sId="1" numFmtId="4">
    <oc r="G127">
      <v>0</v>
    </oc>
    <nc r="G127">
      <v>35.25</v>
    </nc>
  </rcc>
  <rfmt sheetId="1" sqref="C127:G127" start="0" length="2147483647">
    <dxf>
      <font>
        <color auto="1"/>
      </font>
    </dxf>
  </rfmt>
  <rfmt sheetId="1" sqref="C122:H124" start="0" length="2147483647">
    <dxf>
      <font>
        <color auto="1"/>
      </font>
    </dxf>
  </rfmt>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K74:K79" start="0" length="2147483647">
    <dxf>
      <font>
        <color auto="1"/>
      </font>
    </dxf>
  </rfmt>
  <rfmt sheetId="1" sqref="K110:K115" start="0" length="2147483647">
    <dxf>
      <font>
        <color auto="1"/>
      </font>
    </dxf>
  </rfmt>
  <rfmt sheetId="1" sqref="K116" start="0" length="0">
    <dxf>
      <font>
        <sz val="16"/>
        <color rgb="FFFF0000"/>
      </font>
    </dxf>
  </rfmt>
  <rcc rId="86" sId="1" odxf="1" dxf="1">
    <oc r="K116" t="inlineStr">
      <is>
        <t xml:space="preserve">ДИиЗО: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на 01.01.2020 числится 297 человек.
       Согласно выписке из списка граждан-получателей субсидии в 2022 году, утвержденного приказом Департамента строительства Ханты-Мансийского автономного округа - Югры от 19.01.2022 № 15, в список получателей субсидии включено 13 человек. В 2022 году планируется предоставить субсидии всем льготополучателям, включенным в список, подтвердившим право на обеспечение жильем за счет средств федерального бюджета.  
</t>
      </is>
    </oc>
    <nc r="K116" t="inlineStr">
      <is>
        <t xml:space="preserve">ДИиЗО: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на 01.01.2020 числится 297 человек.
       Согласно выписке из списка граждан-получателей субсидии в 2022 году, утвержденного приказом Департамента строительства Ханты-Мансийского автономного округа - Югры от 19.01.2022 № 15, в список получателей субсидии включено 13 человек. В 2022 году планируется предоставить субсидии всем льготополучателям, включенным в список, подтвердившим право на обеспечение жильем за счет средств федерального бюджета.  
На 01.04.2022 по результатам рассмотрения представленных документов и сведений, полученных в порядке межведомственного взаимодействия: 
- 3 льготополучателям выданы гарантийные письма на общую сумму 4,0 тыс. рублей (граждане находятся в стадии приобретения жилых помещений);
- 1 льготополучателю отказано в выдаче гарантийного письма по причине отсутствия нуждаемости в улучшении жилищных условий. 
По состоянию на 01.01.2022 на учете в качестве нуждающейся в предоставлении жилого помещения по договору социального найма за счет средств федерального  бюджета состоит 1 вдова инвалида войны. Формой обеспечения заявителем выбрана единовременная денежная выплата. 28.03.2022 вдове инвалида войны выдано Гарантийное письмо о праве на получение единовременной денежной выплаты на общую сумму 3,5 тыс. рублей. </t>
      </is>
    </nc>
    <ndxf>
      <font>
        <sz val="16"/>
        <color auto="1"/>
      </font>
    </ndxf>
  </rcc>
  <rdn rId="0" localSheetId="1" customView="1" name="Z_CCF533A2_322B_40E2_88B2_065E6D1D35B4_.wvu.Rows" hidden="1" oldHidden="1">
    <oldFormula>'на 31.03.2022'!$66:$67,'на 31.03.2022'!$72:$73,'на 31.03.2022'!$78:$79,'на 31.03.2022'!$84:$85,'на 31.03.2022'!$102:$103,'на 31.03.2022'!$108:$109,'на 31.03.2022'!$113:$115,'на 31.03.2022'!$120:$121</oldFormula>
  </rdn>
  <rcv guid="{CCF533A2-322B-40E2-88B2-065E6D1D35B4}" action="delete"/>
  <rdn rId="0" localSheetId="1" customView="1" name="Z_CCF533A2_322B_40E2_88B2_065E6D1D35B4_.wvu.PrintArea" hidden="1" oldHidden="1">
    <formula>'на 31.03.2022'!$A$1:$K$168</formula>
    <oldFormula>'на 31.03.2022'!$A$1:$K$168</oldFormula>
  </rdn>
  <rdn rId="0" localSheetId="1" customView="1" name="Z_CCF533A2_322B_40E2_88B2_065E6D1D35B4_.wvu.PrintTitles" hidden="1" oldHidden="1">
    <formula>'на 31.03.2022'!$4:$7</formula>
    <oldFormula>'на 31.03.2022'!$4:$7</oldFormula>
  </rdn>
  <rdn rId="0" localSheetId="1" customView="1" name="Z_CCF533A2_322B_40E2_88B2_065E6D1D35B4_.wvu.FilterData" hidden="1" oldHidden="1">
    <formula>'на 31.03.2022'!$A$6:$K$369</formula>
    <oldFormula>'на 31.03.2022'!$A$6:$K$369</oldFormula>
  </rdn>
  <rcv guid="{CCF533A2-322B-40E2-88B2-065E6D1D35B4}" action="add"/>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1" sId="1">
    <oc r="K153"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первую половину марта и премии по итогам работы за 2021 год,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2"/>
            <charset val="204"/>
          </rPr>
          <t xml:space="preserve">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бумаги и услуги СМИ по печати. 
         3. В рамках реализации государственной программы заключено соглашение между Департаментом внутренней политики ХМАО-Югры  и Администрацией города от 14.01.2022 № ДВП-29-02 о предоставлении субсидии в 2022 году на создание условий для деятельности народных дружин. 
        Финансовые средства будут направлены на материальное стимулирование народных дружинников, приобретение форменной одежды, удостоверений народного дружинника и вкладышей к удостоверению народного дружинника, страхование народных дружинников.
          </t>
        </r>
      </is>
    </oc>
    <nc r="K153"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первую половину марта и премии по итогам работы за 2021 год,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2"/>
            <charset val="204"/>
          </rPr>
          <t xml:space="preserve">
       </t>
        </r>
        <r>
          <rPr>
            <sz val="16"/>
            <rFont val="Times New Roman"/>
            <family val="1"/>
            <charset val="204"/>
          </rPr>
          <t xml:space="preserve">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t>
        </r>
        <r>
          <rPr>
            <sz val="16"/>
            <color rgb="FFFF0000"/>
            <rFont val="Times New Roman"/>
            <family val="2"/>
            <charset val="204"/>
          </rPr>
          <t xml:space="preserve">, поставку конвертов, бумаги и </t>
        </r>
        <r>
          <rPr>
            <sz val="16"/>
            <rFont val="Times New Roman"/>
            <family val="1"/>
            <charset val="204"/>
          </rPr>
          <t xml:space="preserve">услуги СМИ по печати. </t>
        </r>
        <r>
          <rPr>
            <sz val="16"/>
            <color rgb="FFFF0000"/>
            <rFont val="Times New Roman"/>
            <family val="2"/>
            <charset val="204"/>
          </rPr>
          <t xml:space="preserve">
       </t>
        </r>
        <r>
          <rPr>
            <sz val="16"/>
            <rFont val="Times New Roman"/>
            <family val="1"/>
            <charset val="204"/>
          </rPr>
          <t xml:space="preserve">  3. В рамках реализации государственной программы заключено соглашение между Департаментом внутренней политики ХМАО-Югры  и Администрацией города от 14.01.2022 № ДВП-29-02 о предоставлении субсидии в 2022 году на создание условий для деятельности народных дружин. 
        Финансовые средства будут направлены на материальное стимулирование народных дружинников, приобретение форменной одежды, </t>
        </r>
        <r>
          <rPr>
            <sz val="16"/>
            <color rgb="FFFF0000"/>
            <rFont val="Times New Roman"/>
            <family val="2"/>
            <charset val="204"/>
          </rPr>
          <t xml:space="preserve">удостоверений народного дружинника и вкладышей к удостоверению народного дружинника, </t>
        </r>
        <r>
          <rPr>
            <sz val="16"/>
            <rFont val="Times New Roman"/>
            <family val="1"/>
            <charset val="204"/>
          </rPr>
          <t>страхование народных дружинников.</t>
        </r>
        <r>
          <rPr>
            <sz val="16"/>
            <color rgb="FFFF0000"/>
            <rFont val="Times New Roman"/>
            <family val="2"/>
            <charset val="204"/>
          </rPr>
          <t xml:space="preserve">
          </t>
        </r>
      </is>
    </nc>
  </rcc>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2" sId="1" odxf="1" dxf="1">
    <oc r="K14"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-31 446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- 56 627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- 8 278 человеко-услуг.</t>
        </r>
        <r>
          <rPr>
            <sz val="16"/>
            <rFont val="Times New Roman"/>
            <family val="2"/>
            <charset val="204"/>
          </rPr>
          <t xml:space="preserve">
</t>
        </r>
        <r>
          <rPr>
            <sz val="16"/>
            <rFont val="Times New Roman"/>
            <family val="1"/>
            <charset val="204"/>
          </rPr>
          <t>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2022 год -14 075 чел.</t>
        </r>
        <r>
          <rPr>
            <sz val="16"/>
            <rFont val="Times New Roman"/>
            <family val="2"/>
            <charset val="204"/>
          </rPr>
          <t xml:space="preserve">
</t>
        </r>
        <r>
          <rPr>
            <sz val="16"/>
            <rFont val="Times New Roman"/>
            <family val="1"/>
            <charset val="204"/>
          </rPr>
          <t>Планируемое количество путевок для детей в возрасте от 6 до 17 лет (включительно) имеющих место жительства на территории города Сургута на 2022 год - 1 859 штук. 
В соответствии с заключенным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в апреле 2022 года планируется начало функционирования объекта образования «Средняя общеобразовательная школа № 9 в микрорайоне 39 г. Сургута. Блок 2».</t>
        </r>
        <r>
          <rPr>
            <sz val="16"/>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2022 года. Планируемый показатель "Численность детей, посетивших лагерь дневного пребывания" - 680 чел.     </t>
        </r>
        <r>
          <rPr>
            <sz val="16"/>
            <rFont val="Times New Roman"/>
            <family val="2"/>
            <charset val="204"/>
          </rPr>
          <t xml:space="preserve">                     
</t>
        </r>
        <r>
          <rPr>
            <u/>
            <sz val="16"/>
            <rFont val="Times New Roman"/>
            <family val="2"/>
            <charset val="204"/>
          </rPr>
          <t xml:space="preserve">ДАиГ: </t>
        </r>
        <r>
          <rPr>
            <sz val="16"/>
            <rFont val="Times New Roman"/>
            <family val="2"/>
            <charset val="204"/>
          </rPr>
          <t xml:space="preserve">В рамках подпрограммы "Ресурсное обеспечение системы образования, науки и молодежной политики" предусмотрено строительство следующих школ в соответствии с концессионными соглашениями:
1. "Средняя общеобразовательная школа в микрорайоне 38". 01.09.2021 заключено соглашение о прекращении действия концессионного соглашения по соглашению сторон с ООО «МОНОЛИТСТРОЙЦЕНТР.  Получено положительное заключение негосударственной экспертизы от 30.10.2020 № 86-2-1-3-054757-2020. Заключено концессионное соглашение  №01-12-35/2 от 18.02.2022 с ООО "Творческие технологии. Призма 7".
2.  "Средняя общеобразовательная школа в микрорайоне 5А". Заключено концессионное соглашение от 19.08.2020  с ООО «ТВОРЧЕСКИЕ ТЕХНОЛОГИИ. СУРГУТ». Срок исполнения - 18.08.2028. Подписано дополнительное соглашение № 2 от 13.12.2021 в связи с наличием сетей инженерно-технического обеспечения на земельном участке. В связи с получением отрицательного заключения государственной экспертизы, концессионером готовится обращение на продление этапа проектирования. 22.12.2021 концессионер заключил договор на повторную экспертизу сроком до 10.03.2022, ведется работа по устранению замечаний. Заключение госэкспертизы будет получено до 08.04.2022.
3. "Средняя общеобразовательная школа в микрорайоне 34 г. Сургута". Заключено концессионное соглашение от 26.12.2019 с  ООО «СтройИнвест». Срок исполнения - 31.12.2027.  Подписано дополнительное соглашение № 2 от 13.12.2021 в связи со сложностями в согласовании проектных решений в границах предоставленного земельного участка. 12.08.2021 ро результатам проведения государственной экспертизы проектной документации по объекту получено отрицательное заключение № 86-1-2-3-081335-2021.  В связи с нарушениями условий концессионного соглашения, 06.12.2021 Администрацией города подано исковое заявление к ООО «СтройИнвест» о расторжении концессионного соглашения в Арбитражный суд Ханты-Мансийского автономного округа – Югры. 
4. "Средняя общеобразовательная школа в микрорайоне 30А г. Сургута". Заключено концессионное соглашение от 26.12.2019  с ООО «ДомТехноСтиль». Срок исполнения - 31.12.2027. Подписано дополнительное соглашение № 2 от 08.12.2020 в связи со сложностями в согласовании проектных решений в границах предоставленного земельного участка. У Концессионера числится задолженность по договору аренды земельного участка, заключенному на основании концессионного соглашения (по состоянию на 27.01.2022 задолженность составляет 1 146 590,67 руб. и 57 987,39 руб. по пеням). 06.12.2021 Администрацией города подано исковое заявление к ООО «ДомТехноСтиль» о расторжении концессионного соглашения в Арбитражный суд Ханты-Мансийского автономного округа – Югры. 
5. "Средняя общеобразовательная школа №9 в мкр.39". 31.03.2022 получено разрешение на ввод объекта в эксплуатацию.
 </t>
        </r>
      </is>
    </oc>
    <nc r="K14"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-31 446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- 56 627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- 8 278 человеко-услуг.</t>
        </r>
        <r>
          <rPr>
            <sz val="16"/>
            <rFont val="Times New Roman"/>
            <family val="2"/>
            <charset val="204"/>
          </rPr>
          <t xml:space="preserve">
</t>
        </r>
        <r>
          <rPr>
            <sz val="16"/>
            <rFont val="Times New Roman"/>
            <family val="1"/>
            <charset val="204"/>
          </rPr>
          <t>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2022 год -14 075 чел.  В период весенних каникул организовано 23 лагеря с дневным пребыванием детей на базе 19-и образовательных учреждений для 3 040 детей.</t>
        </r>
        <r>
          <rPr>
            <sz val="16"/>
            <rFont val="Times New Roman"/>
            <family val="2"/>
            <charset val="204"/>
          </rPr>
          <t xml:space="preserve">
</t>
        </r>
        <r>
          <rPr>
            <sz val="16"/>
            <rFont val="Times New Roman"/>
            <family val="1"/>
            <charset val="204"/>
          </rPr>
          <t>Планируемое количество путевок для детей в возрасте от 6 до 17 лет (включительно) имеющих место жительства на территории города Сургута на 2022 год - 1 859 штук. 
В соответствии с заключенным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в апреле 2022 года планируется начало функционирования объекта образования «Средняя общеобразовательная школа № 9 в микрорайоне 39 г. Сургута. Блок 2».</t>
        </r>
        <r>
          <rPr>
            <sz val="16"/>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2022 года. Планируемый показатель "Численность детей, посетивших лагерь дневного пребывания" - 680 чел.     </t>
        </r>
        <r>
          <rPr>
            <sz val="16"/>
            <rFont val="Times New Roman"/>
            <family val="2"/>
            <charset val="204"/>
          </rPr>
          <t xml:space="preserve">                     
</t>
        </r>
        <r>
          <rPr>
            <u/>
            <sz val="16"/>
            <rFont val="Times New Roman"/>
            <family val="2"/>
            <charset val="204"/>
          </rPr>
          <t xml:space="preserve">ДАиГ: </t>
        </r>
        <r>
          <rPr>
            <sz val="16"/>
            <rFont val="Times New Roman"/>
            <family val="2"/>
            <charset val="204"/>
          </rPr>
          <t xml:space="preserve">В рамках подпрограммы "Ресурсное обеспечение системы образования, науки и молодежной политики" предусмотрено строительство следующих школ в соответствии с концессионными соглашениями:
1. "Средняя общеобразовательная школа в микрорайоне 38". 01.09.2021 заключено соглашение о прекращении действия концессионного соглашения по соглашению сторон с ООО «МОНОЛИТСТРОЙЦЕНТР.  Получено положительное заключение негосударственной экспертизы от 30.10.2020 № 86-2-1-3-054757-2020. Заключено концессионное соглашение  №01-12-35/2 от 18.02.2022 с ООО "Творческие технологии. Призма 7".
2.  "Средняя общеобразовательная школа в микрорайоне 5А". Заключено концессионное соглашение от 19.08.2020  с ООО «ТВОРЧЕСКИЕ ТЕХНОЛОГИИ. СУРГУТ». Срок исполнения - 18.08.2028. Подписано дополнительное соглашение № 2 от 13.12.2021 в связи с наличием сетей инженерно-технического обеспечения на земельном участке. В связи с получением отрицательного заключения государственной экспертизы, концессионером готовится обращение на продление этапа проектирования. 22.12.2021 концессионер заключил договор на повторную экспертизу сроком до 10.03.2022, ведется работа по устранению замечаний. Заключение госэкспертизы будет получено до 08.04.2022.
3. "Средняя общеобразовательная школа в микрорайоне 34 г. Сургута". Заключено концессионное соглашение от 26.12.2019 с  ООО «СтройИнвест». Срок исполнения - 31.12.2027.  Подписано дополнительное соглашение № 2 от 13.12.2021 в связи со сложностями в согласовании проектных решений в границах предоставленного земельного участка. 12.08.2021 ро результатам проведения государственной экспертизы проектной документации по объекту получено отрицательное заключение № 86-1-2-3-081335-2021.  В связи с нарушениями условий концессионного соглашения, 06.12.2021 Администрацией города подано исковое заявление к ООО «СтройИнвест» о расторжении концессионного соглашения в Арбитражный суд Ханты-Мансийского автономного округа – Югры. 
4. "Средняя общеобразовательная школа в микрорайоне 30А г. Сургута". Заключено концессионное соглашение от 26.12.2019  с ООО «ДомТехноСтиль». Срок исполнения - 31.12.2027. Подписано дополнительное соглашение № 2 от 08.12.2020 в связи со сложностями в согласовании проектных решений в границах предоставленного земельного участка. У Концессионера числится задолженность по договору аренды земельного участка, заключенному на основании концессионного соглашения (по состоянию на 27.01.2022 задолженность составляет 1 146 590,67 руб. и 57 987,39 руб. по пеням). 06.12.2021 Администрацией города подано исковое заявление к ООО «ДомТехноСтиль» о расторжении концессионного соглашения в Арбитражный суд Ханты-Мансийского автономного округа – Югры. 
5. "Средняя общеобразовательная школа №9 в мкр.39". 31.03.2022 получено разрешение на ввод объекта в эксплуатацию.
 </t>
        </r>
      </is>
    </nc>
    <odxf>
      <font>
        <sz val="16"/>
        <color auto="1"/>
      </font>
    </odxf>
    <ndxf>
      <font>
        <sz val="16"/>
        <color auto="1"/>
      </font>
    </ndxf>
  </rcc>
  <rcv guid="{3EEA7E1A-5F2B-4408-A34C-1F0223B5B245}" action="delete"/>
  <rdn rId="0" localSheetId="1" customView="1" name="Z_3EEA7E1A_5F2B_4408_A34C_1F0223B5B245_.wvu.FilterData" hidden="1" oldHidden="1">
    <formula>'на 31.03.2022'!$A$6:$K$369</formula>
    <oldFormula>'на 31.03.2022'!$A$6:$K$369</oldFormula>
  </rdn>
  <rcv guid="{3EEA7E1A-5F2B-4408-A34C-1F0223B5B245}" action="add"/>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FilterData" hidden="1" oldHidden="1">
    <formula>'на 31.03.2022'!$A$6:$K$369</formula>
    <oldFormula>'на 31.03.2022'!$A$6:$K$369</oldFormula>
  </rdn>
  <rcv guid="{3EEA7E1A-5F2B-4408-A34C-1F0223B5B245}" action="add"/>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5" sId="1" odxf="1" dxf="1">
    <oc r="K22" t="inlineStr">
      <is>
        <r>
          <rPr>
            <u/>
            <sz val="16"/>
            <rFont val="Times New Roman"/>
            <family val="1"/>
            <charset val="204"/>
          </rPr>
          <t>АГ:</t>
        </r>
        <r>
          <rPr>
            <sz val="16"/>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2022 году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ДО:
 Планируемое количество путевок детям-сиротам и детям, оставшимся без попечения родителей, в организации отдыха детей и их оздоровления на 2022 год составляет 200 шт.
ДГХ: 
В рамках подпрограммы "Поддержка семьи, материнства и детства" в 2022 году запланирован ремонт в 4 квартирах общей площадью 192,2 кв.м., в том числе: 
- пр. Ленина, д. 53, кв. 44 (45,5 кв.м.);
- пр. Пролетарский, д. 2/1, кв. 30 (50,9 кв.м.);
- ул. Аэрофлотская, д. 18/2, кв. 11 (53 кв.м.);
- ул. Северная. Д. 71, кв. 20 (42,8 кв.м.).
Проведение конкурсных процедур - 2 квартал, выполнение СМР - 3 квартал 2022.
Расходы запланированы на 2,3,4 кварталы 2022.
</t>
        </r>
        <r>
          <rPr>
            <sz val="16"/>
            <rFont val="Times New Roman"/>
            <family val="1"/>
            <charset val="204"/>
          </rPr>
          <t xml:space="preserve">
ДИиЗО: В 2022 году предусмотрены ассигнования на приобретение 80 жилых помещений для участников программы - детей-сирот и детей, оставшихся без попечения родителей, лиц из числа детей-сирот и детей, оставшихся без попечения родителей. В марте проведена 1 закупка, которая была признана несостоявшейся, в связи с отсутствием заявок на участие.</t>
        </r>
      </is>
    </oc>
    <nc r="K22" t="inlineStr">
      <is>
        <r>
          <rPr>
            <u/>
            <sz val="16"/>
            <rFont val="Times New Roman"/>
            <family val="1"/>
            <charset val="204"/>
          </rPr>
          <t>АГ:</t>
        </r>
        <r>
          <rPr>
            <sz val="16"/>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2022 году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sz val="16"/>
            <rFont val="Times New Roman"/>
            <family val="1"/>
            <charset val="204"/>
          </rPr>
          <t>ДО:
 Планируемое количество путевок детям-сиротам и детям, оставшимся без попечения родителей, в организации отдыха детей и их оздоровления на 2022 год составляет 200 шт.</t>
        </r>
        <r>
          <rPr>
            <sz val="16"/>
            <color rgb="FFFF0000"/>
            <rFont val="Times New Roman"/>
            <family val="2"/>
            <charset val="204"/>
          </rPr>
          <t xml:space="preserve">
ДГХ: 
В рамках подпрограммы "Поддержка семьи, материнства и детства" в 2022 году запланирован ремонт в 4 квартирах общей площадью 192,2 кв.м., в том числе: 
- пр. Ленина, д. 53, кв. 44 (45,5 кв.м.);
- пр. Пролетарский, д. 2/1, кв. 30 (50,9 кв.м.);
- ул. Аэрофлотская, д. 18/2, кв. 11 (53 кв.м.);
- ул. Северная. Д. 71, кв. 20 (42,8 кв.м.).
Проведение конкурсных процедур - 2 квартал, выполнение СМР - 3 квартал 2022.
Расходы запланированы на 2,3,4 кварталы 2022.
</t>
        </r>
        <r>
          <rPr>
            <sz val="16"/>
            <rFont val="Times New Roman"/>
            <family val="1"/>
            <charset val="204"/>
          </rPr>
          <t xml:space="preserve">
ДИиЗО: В 2022 году предусмотрены ассигнования на приобретение 80 жилых помещений для участников программы - детей-сирот и детей, оставшихся без попечения родителей, лиц из числа детей-сирот и детей, оставшихся без попечения родителей. В марте проведена 1 закупка, которая была признана несостоявшейся, в связи с отсутствием заявок на участие.</t>
        </r>
      </is>
    </nc>
    <odxf>
      <font>
        <sz val="16"/>
        <color rgb="FFFF0000"/>
      </font>
    </odxf>
    <ndxf>
      <font>
        <sz val="16"/>
        <color rgb="FFFF0000"/>
      </font>
    </ndxf>
  </rcc>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10:I114" start="0" length="2147483647">
    <dxf>
      <font>
        <color auto="1"/>
      </font>
    </dxf>
  </rfmt>
  <rfmt sheetId="1" sqref="I104:I108" start="0" length="2147483647">
    <dxf>
      <font>
        <color auto="1"/>
      </font>
    </dxf>
  </rfmt>
  <rfmt sheetId="1" sqref="I116:I118" start="0" length="2147483647">
    <dxf>
      <font>
        <color auto="1"/>
      </font>
    </dxf>
  </rfmt>
  <rfmt sheetId="1" sqref="I98:I103" start="0" length="2147483647">
    <dxf>
      <font>
        <color auto="1"/>
      </font>
    </dxf>
  </rfmt>
  <rfmt sheetId="1" sqref="I92:J95" start="0" length="2147483647">
    <dxf>
      <font>
        <color auto="1"/>
      </font>
    </dxf>
  </rfmt>
  <rfmt sheetId="1" sqref="I74:I77" start="0" length="2147483647">
    <dxf>
      <font>
        <color auto="1"/>
      </font>
    </dxf>
  </rfmt>
  <rcc rId="96" sId="1" odxf="1" dxf="1">
    <oc r="K104" t="inlineStr">
      <is>
        <t xml:space="preserve">ДИиЗО:  На 01.02.2022 участниками мероприятия числится 15 молодых семей.  Соглашение между Департаментом строительства ХМАО - Югры и Администрацией города о предоставлении в 2022 году субсидии на софинансирование расходных обязательств муниципального образования город Сургут на предоставление социальных выплат молодым семьям  в стадии заключения.
</t>
      </is>
    </oc>
    <nc r="K104" t="inlineStr">
      <is>
        <t xml:space="preserve">ДИиЗО:  На 01.04.2022 участниками мероприятия числится 15 молодых семей.  
В рамках соглашения о предоставлении в 2022 году субсидии из бюджета субъекта Российской Федерации местному бюджету заключенного 03.02.2022 между Департаментом строительства ХМАО - Югры и Администрацией города, социальную выплату на приобретение (строительство) жилья планируется предоставить 6 молодым семьям. По состоянию на 01.04.2022 участникам мероприятия выданы Свидетельства о праве на получение социальной выплаты. По 3 молодым семьям согласно Порядка реализации мероприятия в Администрацию города поступили заявки из банка на перечисление социальной выплаты. Соответствующая информация о необходимости финансирования по фактическую потребность направлена в Депстрой. </t>
      </is>
    </nc>
    <odxf>
      <font>
        <sz val="16"/>
        <color rgb="FFFF0000"/>
      </font>
    </odxf>
    <ndxf>
      <font>
        <sz val="16"/>
        <color auto="1"/>
      </font>
    </ndxf>
  </rcc>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7" sId="1" odxf="1" dxf="1">
    <oc r="K42" t="inlineStr">
      <is>
        <r>
          <rPr>
            <sz val="16"/>
            <rFont val="Times New Roman"/>
            <family val="1"/>
            <charset val="204"/>
          </rPr>
          <t xml:space="preserve">АГ: В рамках переданных полномочий осуществляется деятельность в сфере трудовых отношений государственного управления охраной труда. По состоянию на 01.04.2022 произведена выплата заработной платы за первую половину марта 2022 года.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заключаемых договоров, муниципальных контрактов.  </t>
        </r>
        <r>
          <rPr>
            <sz val="16"/>
            <color rgb="FFFF0000"/>
            <rFont val="Times New Roman"/>
            <family val="2"/>
            <charset val="204"/>
          </rPr>
          <t xml:space="preserve">
ДФ: Иные межбюджетные трансферты на реализацию  мероприятий по содействию трудоустройству граждан зарезервированы в составе утвержденных бюджетных ассигнований до определения исполнителей.
</t>
        </r>
      </is>
    </oc>
    <nc r="K42" t="inlineStr">
      <is>
        <r>
          <rPr>
            <sz val="16"/>
            <rFont val="Times New Roman"/>
            <family val="1"/>
            <charset val="204"/>
          </rPr>
          <t xml:space="preserve">АГ: В рамках переданных полномочий осуществляется деятельность в сфере трудовых отношений государственного управления охраной труда. По состоянию на 01.04.2022 произведена выплата заработной платы за первую половину марта 2022 года.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заключаемых договоров, муниципальных контрактов.  </t>
        </r>
        <r>
          <rPr>
            <sz val="16"/>
            <color rgb="FFFF0000"/>
            <rFont val="Times New Roman"/>
            <family val="2"/>
            <charset val="204"/>
          </rPr>
          <t xml:space="preserve">
</t>
        </r>
      </is>
    </nc>
    <odxf>
      <font>
        <sz val="16"/>
        <color rgb="FFFF0000"/>
      </font>
    </odxf>
    <ndxf>
      <font>
        <sz val="16"/>
        <color rgb="FFFF0000"/>
      </font>
    </ndxf>
  </rcc>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8" sId="1" numFmtId="4">
    <oc r="I44">
      <v>23095.8</v>
    </oc>
    <nc r="I44">
      <f>72.7</f>
    </nc>
  </rcc>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9" sId="1">
    <oc r="I44">
      <f>72.7</f>
    </oc>
    <nc r="I44">
      <f>72.7+14808.2+8214.9</f>
    </nc>
  </rcc>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 sId="1">
    <oc r="K42" t="inlineStr">
      <is>
        <r>
          <rPr>
            <sz val="16"/>
            <rFont val="Times New Roman"/>
            <family val="1"/>
            <charset val="204"/>
          </rPr>
          <t xml:space="preserve">АГ: В рамках переданных полномочий осуществляется деятельность в сфере трудовых отношений государственного управления охраной труда. По состоянию на 01.04.2022 произведена выплата заработной платы за первую половину марта 2022 года.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заключаемых договоров, муниципальных контрактов.  </t>
        </r>
        <r>
          <rPr>
            <sz val="16"/>
            <color rgb="FFFF0000"/>
            <rFont val="Times New Roman"/>
            <family val="2"/>
            <charset val="204"/>
          </rPr>
          <t xml:space="preserve">
</t>
        </r>
      </is>
    </oc>
    <nc r="K42" t="inlineStr">
      <is>
        <r>
          <rPr>
            <sz val="16"/>
            <rFont val="Times New Roman"/>
            <family val="1"/>
            <charset val="204"/>
          </rPr>
          <t xml:space="preserve">АГ: В рамках переданных полномочий осуществляется деятельность в сфере трудовых отношений государственного управления охраной труда. По состоянию на 01.04.2022 произведена выплата заработной платы за первую половину марта 2022 года.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заключаемых договоров, муниципальных контрактов.  
ДО: В соответствии с письмом КУ ХМАО-Югры "Сургутский центр занятости населения" 2 образовательных учреждения, подведомственных департаменту образования, участвуют в реализации мероприятия государственной программы:
- содействие улучшению положения на рынке труда не занятых трудовой деятельностью и безработных граждан.
Между КУ ХМАО-Югры «Сургутский центр занятости населения» и образовательными учреждениями заключены 2 договора, в соответствии с которыми временно трудоустроены 4 человека. 
- 36,62 тыс. руб. экономия, сложившаяся по факту заключенных договоров на трудоутройство граждан по причине отсутствия кандидатов .
</t>
        </r>
        <r>
          <rPr>
            <sz val="16"/>
            <color rgb="FFFF0000"/>
            <rFont val="Times New Roman"/>
            <family val="2"/>
            <charset val="204"/>
          </rPr>
          <t xml:space="preserve">
</t>
        </r>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 sId="1" numFmtId="4">
    <oc r="E132">
      <v>0</v>
    </oc>
    <nc r="E132">
      <v>52.29</v>
    </nc>
  </rcc>
  <rcc rId="22" sId="1" numFmtId="4">
    <oc r="G132">
      <v>0</v>
    </oc>
    <nc r="G132">
      <v>28.2</v>
    </nc>
  </rcc>
  <rfmt sheetId="1" sqref="C130:H134" start="0" length="2147483647">
    <dxf>
      <font>
        <color auto="1"/>
      </font>
    </dxf>
  </rfmt>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1" sId="1">
    <oc r="K92" t="inlineStr">
      <is>
        <t xml:space="preserve">ДИиЗО: В рамках программы "Адресная подпрограммы по переселению граждан из аварийного жилищного фонда на 2019-2025 годы" на 2022 год запланированы:
- выплата выкупной цены за 116 изымаемых жилых помещений собственникам жилых помещений;
- приобретение 210 благоустроенных жилых помещений для переселения граждан проживающих в непригодном жилищном фонде.
По состоянию на 01.04.2022 подписано 4 постановления Администрации города на выплату возмещения за изымаемые жилые помещения  на сумму 13 906,6 тыс. руб.,  из них выплата перечислена 4 семьям, на сумму 10 791,6 тыс. руб.
</t>
      </is>
    </oc>
    <nc r="K92" t="inlineStr">
      <is>
        <t>ДИиЗО: В рамках программы "Адресная подпрограммы по переселению граждан из аварийного жилищного фонда на 2019-2025 годы" на 2022 год запланированы:
- выплата выкупной цены за 116 изымаемых жилых помещений собственникам жилых помещений;
- приобретение 210 благоустроенных жилых помещений для переселения граждан проживающих в непригодном жилищном фонде.
По состоянию на 01.04.2022 подписано 4 постановления Администрации города на выплату возмещения за изымаемые жилые помещения  на сумму 13 906,6 тыс. руб.,  из них выплата перечислена 4 семьям, на сумму 10 791,6 тыс. руб.
ДГХ:
Выплачена выкупная цена за изымаемое жилое помещение (пос.Кедровый-2, д.3, кв.1) Мунаварову Н.О.  в сумме 2 580,00 тыс.руб. по исполнительному листу от 10.01.2022 ФС № 040865186.</t>
      </is>
    </nc>
  </rcc>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2" sId="1">
    <oc r="K42" t="inlineStr">
      <is>
        <r>
          <rPr>
            <sz val="16"/>
            <rFont val="Times New Roman"/>
            <family val="1"/>
            <charset val="204"/>
          </rPr>
          <t xml:space="preserve">АГ: В рамках переданных полномочий осуществляется деятельность в сфере трудовых отношений государственного управления охраной труда. По состоянию на 01.04.2022 произведена выплата заработной платы за первую половину марта 2022 года.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заключаемых договоров, муниципальных контрактов.  
ДО: В соответствии с письмом КУ ХМАО-Югры "Сургутский центр занятости населения" 2 образовательных учреждения, подведомственных департаменту образования, участвуют в реализации мероприятия государственной программы:
- содействие улучшению положения на рынке труда не занятых трудовой деятельностью и безработных граждан.
Между КУ ХМАО-Югры «Сургутский центр занятости населения» и образовательными учреждениями заключены 2 договора, в соответствии с которыми временно трудоустроены 4 человека. 
- 36,62 тыс. руб. экономия, сложившаяся по факту заключенных договоров на трудоутройство граждан по причине отсутствия кандидатов .
</t>
        </r>
        <r>
          <rPr>
            <sz val="16"/>
            <color rgb="FFFF0000"/>
            <rFont val="Times New Roman"/>
            <family val="2"/>
            <charset val="204"/>
          </rPr>
          <t xml:space="preserve">
</t>
        </r>
      </is>
    </oc>
    <nc r="K42" t="inlineStr">
      <is>
        <r>
          <rPr>
            <sz val="16"/>
            <rFont val="Times New Roman"/>
            <family val="1"/>
            <charset val="204"/>
          </rPr>
          <t xml:space="preserve">АГ: В рамках переданных полномочий осуществляется деятельность в сфере трудовых отношений государственного управления охраной труда. По состоянию на 01.04.2022 произведена выплата заработной платы за первую половину марта 2022 года.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заключаемых договоров, муниципальных контрактов.  
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мероприятия государственной программы:
- содействие улучшению положения на рынке труда не занятых трудовой деятельностью и безработных граждан.
</t>
        </r>
        <r>
          <rPr>
            <sz val="16"/>
            <color rgb="FFFF0000"/>
            <rFont val="Times New Roman"/>
            <family val="2"/>
            <charset val="204"/>
          </rPr>
          <t xml:space="preserve">
</t>
        </r>
      </is>
    </nc>
  </rcc>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3" sId="1" odxf="1" dxf="1">
    <oc r="K22" t="inlineStr">
      <is>
        <r>
          <rPr>
            <u/>
            <sz val="16"/>
            <rFont val="Times New Roman"/>
            <family val="1"/>
            <charset val="204"/>
          </rPr>
          <t>АГ:</t>
        </r>
        <r>
          <rPr>
            <sz val="16"/>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2022 году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sz val="16"/>
            <rFont val="Times New Roman"/>
            <family val="1"/>
            <charset val="204"/>
          </rPr>
          <t>ДО:
 Планируемое количество путевок детям-сиротам и детям, оставшимся без попечения родителей, в организации отдыха детей и их оздоровления на 2022 год составляет 200 шт.</t>
        </r>
        <r>
          <rPr>
            <sz val="16"/>
            <color rgb="FFFF0000"/>
            <rFont val="Times New Roman"/>
            <family val="2"/>
            <charset val="204"/>
          </rPr>
          <t xml:space="preserve">
ДГХ: 
В рамках подпрограммы "Поддержка семьи, материнства и детства" в 2022 году запланирован ремонт в 4 квартирах общей площадью 192,2 кв.м., в том числе: 
- пр. Ленина, д. 53, кв. 44 (45,5 кв.м.);
- пр. Пролетарский, д. 2/1, кв. 30 (50,9 кв.м.);
- ул. Аэрофлотская, д. 18/2, кв. 11 (53 кв.м.);
- ул. Северная. Д. 71, кв. 20 (42,8 кв.м.).
Проведение конкурсных процедур - 2 квартал, выполнение СМР - 3 квартал 2022.
Расходы запланированы на 2,3,4 кварталы 2022.
</t>
        </r>
        <r>
          <rPr>
            <sz val="16"/>
            <rFont val="Times New Roman"/>
            <family val="1"/>
            <charset val="204"/>
          </rPr>
          <t xml:space="preserve">
ДИиЗО: В 2022 году предусмотрены ассигнования на приобретение 80 жилых помещений для участников программы - детей-сирот и детей, оставшихся без попечения родителей, лиц из числа детей-сирот и детей, оставшихся без попечения родителей. В марте проведена 1 закупка, которая была признана несостоявшейся, в связи с отсутствием заявок на участие.</t>
        </r>
      </is>
    </oc>
    <nc r="K22" t="inlineStr">
      <is>
        <r>
          <rPr>
            <u/>
            <sz val="16"/>
            <rFont val="Times New Roman"/>
            <family val="1"/>
            <charset val="204"/>
          </rPr>
          <t>АГ:</t>
        </r>
        <r>
          <rPr>
            <sz val="16"/>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2022 году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sz val="16"/>
            <rFont val="Times New Roman"/>
            <family val="1"/>
            <charset val="204"/>
          </rPr>
          <t>ДО:
 Планируемое количество путевок детям-сиротам и детям, оставшимся без попечения родителей, в организации отдыха детей и их оздоровления на 2022 год составляет 200 шт.</t>
        </r>
        <r>
          <rPr>
            <sz val="16"/>
            <color rgb="FFFF0000"/>
            <rFont val="Times New Roman"/>
            <family val="2"/>
            <charset val="204"/>
          </rPr>
          <t xml:space="preserve">
</t>
        </r>
        <r>
          <rPr>
            <sz val="16"/>
            <rFont val="Times New Roman"/>
            <family val="1"/>
            <charset val="204"/>
          </rPr>
          <t>ДГХ: 
В рамках подпрограммы "Поддержка семьи, материнства и детства" в 2022 году запланирован ремонт в 4 квартирах общей площадью 192,2 кв.м., в том числе: 
- пр. Ленина, д. 53, кв. 44 (45,5 кв.м.);
- пр. Пролетарский, д. 2/1, кв. 30 (50,9 кв.м.);
- ул. Аэрофлотская, д. 18/2, кв. 11 (53 кв.м.);
- ул. Северная. Д. 71, кв. 20 (42,8 кв.м.).
Проведение конкурсных процедур - 2 квартал, выполнение СМР - 3 квартал 2022.
Расходы запланированы на 2,3,4 кварталы 2022.
По состоянию на 01.04.2022 заключен договор с ООО "Югорский экспертный центр" на оказание услуг по проведению проверки (негосударственной экспертизы) достоверности определения сметной стоимости "Ремонт жилого помещения, расположенного по адресу: проспект Ленина, дом 53, квартира 44 (для детей-сирот и детей, оставшихся без попечения родителей)"  на сумму 5,0 тыс.руб., срок оказания услуг - 29.03.2022. Услуги оказаны, оплата буде произведена в следующем месяце.</t>
        </r>
        <r>
          <rPr>
            <sz val="16"/>
            <color rgb="FFFF0000"/>
            <rFont val="Times New Roman"/>
            <family val="2"/>
            <charset val="204"/>
          </rPr>
          <t xml:space="preserve">
</t>
        </r>
        <r>
          <rPr>
            <sz val="16"/>
            <rFont val="Times New Roman"/>
            <family val="1"/>
            <charset val="204"/>
          </rPr>
          <t xml:space="preserve">
ДИиЗО: В 2022 году предусмотрены ассигнования на приобретение 80 жилых помещений для участников программы - детей-сирот и детей, оставшихся без попечения родителей, лиц из числа детей-сирот и детей, оставшихся без попечения родителей. В марте проведена 1 закупка, которая была признана несостоявшейся, в связи с отсутствием заявок на участие.</t>
        </r>
      </is>
    </nc>
    <odxf>
      <font>
        <sz val="16"/>
        <color rgb="FFFF0000"/>
      </font>
    </odxf>
    <ndxf>
      <font>
        <sz val="16"/>
        <color rgb="FFFF0000"/>
      </font>
    </ndxf>
  </rcc>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4" sId="1">
    <oc r="K42" t="inlineStr">
      <is>
        <r>
          <rPr>
            <sz val="16"/>
            <rFont val="Times New Roman"/>
            <family val="1"/>
            <charset val="204"/>
          </rPr>
          <t xml:space="preserve">АГ: В рамках переданных полномочий осуществляется деятельность в сфере трудовых отношений государственного управления охраной труда. По состоянию на 01.04.2022 произведена выплата заработной платы за первую половину марта 2022 года.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заключаемых договоров, муниципальных контрактов.  
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мероприятия государственной программы:
- содействие улучшению положения на рынке труда не занятых трудовой деятельностью и безработных граждан.
</t>
        </r>
        <r>
          <rPr>
            <sz val="16"/>
            <color rgb="FFFF0000"/>
            <rFont val="Times New Roman"/>
            <family val="2"/>
            <charset val="204"/>
          </rPr>
          <t xml:space="preserve">
</t>
        </r>
      </is>
    </oc>
    <nc r="K42" t="inlineStr">
      <is>
        <r>
          <rPr>
            <sz val="16"/>
            <rFont val="Times New Roman"/>
            <family val="1"/>
            <charset val="204"/>
          </rPr>
          <t>АГ: В рамках переданных полномочий осуществляется деятельность в сфере трудовых отношений государственного управления охраной труда. По состоянию на 01.04.2022 произведена выплата заработной платы за первую половину марта 2022 года.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заключаемых договоров, муниципальных контрактов.  
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мероприятия государственной программы:
- оказание комплексной помощи и сопровождения при трудоустройстве инвалидов, детям-инвалидам в возрасте от 14 до 18 лет, обратившимся в органы службы занятости.</t>
        </r>
        <r>
          <rPr>
            <sz val="16"/>
            <color rgb="FFFF0000"/>
            <rFont val="Times New Roman"/>
            <family val="2"/>
            <charset val="204"/>
          </rPr>
          <t xml:space="preserve">
</t>
        </r>
      </is>
    </nc>
  </rcc>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5" sId="1">
    <oc r="K48" t="inlineStr">
      <is>
        <r>
          <rPr>
            <sz val="16"/>
            <rFont val="Times New Roman"/>
            <family val="1"/>
            <charset val="204"/>
          </rPr>
          <t xml:space="preserve">ДИЗО: В рамках реализации программы в 2022 году предусмотрено предоставление  субсидии на повышение эффективности использования и развитие ресурсного потенциала рыбохозяйственного комплекса и субсидии на поддержку животноводства и малых форм хозяйствования, на развитие материально-технической базы (за исключением личных подсобных хозяйств), в целях возмещения недополученных доходов и (или) финансового обеспечения (возмещения) затрат.  Расходы запланированы в течение 2022 года. </t>
        </r>
        <r>
          <rPr>
            <sz val="16"/>
            <color rgb="FFFF0000"/>
            <rFont val="Times New Roman"/>
            <family val="2"/>
            <charset val="204"/>
          </rPr>
          <t xml:space="preserve">
ДГХ: В рамках реализации мероприятий программы заключен муниципальный контракт  на выполнение работ по осуществлению деятельности по обращению  с животными без владельцев на сумму  23 715,98 тыс.руб., из них рамках государственной программы 1 203,66 тыс.руб. Расходы запланированы на 1 квартал 2022 года.
УБУиО: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Расходы запланированы в течение 2022 года. 
</t>
        </r>
      </is>
    </oc>
    <nc r="K48" t="inlineStr">
      <is>
        <r>
          <rPr>
            <sz val="16"/>
            <rFont val="Times New Roman"/>
            <family val="1"/>
            <charset val="204"/>
          </rPr>
          <t xml:space="preserve">ДИЗО: В рамках реализации программы в 2022 году предусмотрено предоставление  субсидии на повышение эффективности использования и развитие ресурсного потенциала рыбохозяйственного комплекса и субсидии на поддержку животноводства и малых форм хозяйствования, на развитие материально-технической базы (за исключением личных подсобных хозяйств), в целях возмещения недополученных доходов и (или) финансового обеспечения (возмещения) затрат.  Расходы запланированы в течение 2022 года. </t>
        </r>
        <r>
          <rPr>
            <sz val="16"/>
            <color rgb="FFFF0000"/>
            <rFont val="Times New Roman"/>
            <family val="2"/>
            <charset val="204"/>
          </rPr>
          <t xml:space="preserve">
</t>
        </r>
        <r>
          <rPr>
            <sz val="16"/>
            <rFont val="Times New Roman"/>
            <family val="1"/>
            <charset val="204"/>
          </rPr>
          <t>ДГХ: В рамках реализации мероприятий программы заключен муниципальный контракт  на выполнение работ по осуществлению деятельности по обращению  с животными без владельцев на сумму  23 715,98 тыс.руб., из них рамках государственной программы 1 203,66 тыс.руб. На 01.04.2022 за счет средств окружного бюджета оплачены работы по отлову и содержанию животных без владельцев на сумму 1 203,66 тыс.руб., отловлено 98 голов.</t>
        </r>
        <r>
          <rPr>
            <sz val="16"/>
            <color rgb="FFFF0000"/>
            <rFont val="Times New Roman"/>
            <family val="2"/>
            <charset val="204"/>
          </rPr>
          <t xml:space="preserve">
</t>
        </r>
        <r>
          <rPr>
            <sz val="16"/>
            <rFont val="Times New Roman"/>
            <family val="1"/>
            <charset val="204"/>
          </rPr>
          <t>УБУиО: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Расходы запланированы в течение 2022 года. На 01.04.2022 оплата произведена в размере 18,76 тыс.рублей.</t>
        </r>
        <r>
          <rPr>
            <sz val="16"/>
            <color rgb="FFFF0000"/>
            <rFont val="Times New Roman"/>
            <family val="2"/>
            <charset val="204"/>
          </rPr>
          <t xml:space="preserve">
</t>
        </r>
      </is>
    </nc>
  </rcc>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 sId="1">
    <oc r="K153"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первую половину марта и премии по итогам работы за 2021 год,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2"/>
            <charset val="204"/>
          </rPr>
          <t xml:space="preserve">
       </t>
        </r>
        <r>
          <rPr>
            <sz val="16"/>
            <rFont val="Times New Roman"/>
            <family val="1"/>
            <charset val="204"/>
          </rPr>
          <t xml:space="preserve">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t>
        </r>
        <r>
          <rPr>
            <sz val="16"/>
            <color rgb="FFFF0000"/>
            <rFont val="Times New Roman"/>
            <family val="2"/>
            <charset val="204"/>
          </rPr>
          <t xml:space="preserve">, поставку конвертов, бумаги и </t>
        </r>
        <r>
          <rPr>
            <sz val="16"/>
            <rFont val="Times New Roman"/>
            <family val="1"/>
            <charset val="204"/>
          </rPr>
          <t xml:space="preserve">услуги СМИ по печати. </t>
        </r>
        <r>
          <rPr>
            <sz val="16"/>
            <color rgb="FFFF0000"/>
            <rFont val="Times New Roman"/>
            <family val="2"/>
            <charset val="204"/>
          </rPr>
          <t xml:space="preserve">
       </t>
        </r>
        <r>
          <rPr>
            <sz val="16"/>
            <rFont val="Times New Roman"/>
            <family val="1"/>
            <charset val="204"/>
          </rPr>
          <t xml:space="preserve">  3. В рамках реализации государственной программы заключено соглашение между Департаментом внутренней политики ХМАО-Югры  и Администрацией города от 14.01.2022 № ДВП-29-02 о предоставлении субсидии в 2022 году на создание условий для деятельности народных дружин. 
        Финансовые средства будут направлены на материальное стимулирование народных дружинников, приобретение форменной одежды, </t>
        </r>
        <r>
          <rPr>
            <sz val="16"/>
            <color rgb="FFFF0000"/>
            <rFont val="Times New Roman"/>
            <family val="2"/>
            <charset val="204"/>
          </rPr>
          <t xml:space="preserve">удостоверений народного дружинника и вкладышей к удостоверению народного дружинника, </t>
        </r>
        <r>
          <rPr>
            <sz val="16"/>
            <rFont val="Times New Roman"/>
            <family val="1"/>
            <charset val="204"/>
          </rPr>
          <t>страхование народных дружинников.</t>
        </r>
        <r>
          <rPr>
            <sz val="16"/>
            <color rgb="FFFF0000"/>
            <rFont val="Times New Roman"/>
            <family val="2"/>
            <charset val="204"/>
          </rPr>
          <t xml:space="preserve">
          </t>
        </r>
      </is>
    </oc>
    <nc r="K153"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первую половину марта и премии по итогам работы за 2021 год,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2"/>
            <charset val="204"/>
          </rPr>
          <t xml:space="preserve">
       </t>
        </r>
        <r>
          <rPr>
            <sz val="16"/>
            <rFont val="Times New Roman"/>
            <family val="1"/>
            <charset val="204"/>
          </rPr>
          <t xml:space="preserve">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t>
        </r>
        <r>
          <rPr>
            <sz val="16"/>
            <color rgb="FFFF0000"/>
            <rFont val="Times New Roman"/>
            <family val="2"/>
            <charset val="204"/>
          </rPr>
          <t xml:space="preserve">, поставку конвертов, бумаги и </t>
        </r>
        <r>
          <rPr>
            <sz val="16"/>
            <rFont val="Times New Roman"/>
            <family val="1"/>
            <charset val="204"/>
          </rPr>
          <t xml:space="preserve">услуги СМИ по печати. </t>
        </r>
        <r>
          <rPr>
            <sz val="16"/>
            <color rgb="FFFF0000"/>
            <rFont val="Times New Roman"/>
            <family val="2"/>
            <charset val="204"/>
          </rPr>
          <t xml:space="preserve">
       </t>
        </r>
        <r>
          <rPr>
            <sz val="16"/>
            <rFont val="Times New Roman"/>
            <family val="1"/>
            <charset val="204"/>
          </rPr>
          <t xml:space="preserve">  3. В рамках реализации государственной программы заключено соглашение между Департаментом внутренней политики ХМАО-Югры  и Администрацией города от 14.01.2022 № ДВП-29-02 о предоставлении субсидии в 2022 году на создание условий для деятельности народных дружин. 
        Финансовые средства будут направлены на материальное стимулирование народных дружинников, приобретение форменной одежды, </t>
        </r>
        <r>
          <rPr>
            <sz val="16"/>
            <rFont val="Times New Roman"/>
            <family val="1"/>
            <charset val="204"/>
          </rPr>
          <t>страхование народных дружинников.</t>
        </r>
        <r>
          <rPr>
            <sz val="16"/>
            <color rgb="FFFF0000"/>
            <rFont val="Times New Roman"/>
            <family val="2"/>
            <charset val="204"/>
          </rPr>
          <t xml:space="preserve">
          </t>
        </r>
      </is>
    </nc>
  </rcc>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 sId="1">
    <oc r="K42" t="inlineStr">
      <is>
        <r>
          <rPr>
            <sz val="16"/>
            <rFont val="Times New Roman"/>
            <family val="1"/>
            <charset val="204"/>
          </rPr>
          <t>АГ: В рамках переданных полномочий осуществляется деятельность в сфере трудовых отношений государственного управления охраной труда. По состоянию на 01.04.2022 произведена выплата заработной платы за первую половину марта 2022 года.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заключаемых договоров, муниципальных контрактов.  
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мероприятия государственной программы:
- оказание комплексной помощи и сопровождения при трудоустройстве инвалидов, детям-инвалидам в возрасте от 14 до 18 лет, обратившимся в органы службы занятости.</t>
        </r>
        <r>
          <rPr>
            <sz val="16"/>
            <color rgb="FFFF0000"/>
            <rFont val="Times New Roman"/>
            <family val="2"/>
            <charset val="204"/>
          </rPr>
          <t xml:space="preserve">
</t>
        </r>
      </is>
    </oc>
    <nc r="K42" t="inlineStr">
      <is>
        <r>
          <rPr>
            <sz val="16"/>
            <rFont val="Times New Roman"/>
            <family val="1"/>
            <charset val="204"/>
          </rPr>
          <t xml:space="preserve">АГ: В рамках переданных полномочий осуществляется деятельность в сфере трудовых отношений государственного управления охраной труда. По состоянию на 01.04.2022 произведена выплата заработной платы за первую половину марта 2022 года.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заключаемых договоров, муниципальных контрактов.  
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мероприятия государственной программы:
- оказание комплексной помощи и сопровождения при трудоустройстве инвалидов, детям-инвалидам в возрасте от 14 до 18 лет, обратившимся в органы службы занятости.
Для обеспечения реализации вышеуказанного мероприятия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образовательное учреждение, подведомственное департаменту образования. </t>
        </r>
        <r>
          <rPr>
            <sz val="16"/>
            <color rgb="FFFF0000"/>
            <rFont val="Times New Roman"/>
            <family val="2"/>
            <charset val="204"/>
          </rPr>
          <t xml:space="preserve">
</t>
        </r>
      </is>
    </nc>
  </rcc>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92:J95" start="0" length="2147483647">
    <dxf>
      <font>
        <color auto="1"/>
      </font>
    </dxf>
  </rfmt>
  <rfmt sheetId="1" sqref="I98:I101" start="0" length="2147483647">
    <dxf>
      <font>
        <color auto="1"/>
      </font>
    </dxf>
  </rfmt>
  <rfmt sheetId="1" sqref="K142:K147" start="0" length="2147483647">
    <dxf>
      <font>
        <sz val="12"/>
      </font>
    </dxf>
  </rfmt>
  <rcc rId="108" sId="1">
    <oc r="K142" t="inlineStr">
      <is>
        <r>
          <rPr>
            <u/>
            <sz val="16"/>
            <color rgb="FFFF0000"/>
            <rFont val="Times New Roman"/>
            <family val="2"/>
            <charset val="204"/>
          </rPr>
          <t>ДГХ:</t>
        </r>
        <r>
          <rPr>
            <sz val="16"/>
            <color rgb="FFFF0000"/>
            <rFont val="Times New Roman"/>
            <family val="2"/>
            <charset val="204"/>
          </rPr>
          <t xml:space="preserve">
1. В рамках реализации национального проекта "Безопасные и качественные автомобильные дороги" подпрограммы "Дорожное хозяйство" запланирован ремонт автомобильных дорог по 6 объектам, в том числе:
- улица Быстринская – 0,746 км.
- улица Пионерная (от В. Васильева до дороги на п. Финский) -  0,733 км;
- Автомобильная дорога по Югорскому тракту (от ул. Энергетиков до ул. Мелик-Карамова) - 2,405км;
- улица Крылова (от ул. Грибоедова до ул. Толстого) – 0,909 км;
- улица Бажова (от пр. Мира до ул. Бахилова) – 0,740 км;
- улица Привокзальная – 1,732 км. 
Общая протяженность ремонта в рамках национального проекта «Безопасные качественные дороги» в 2022 году составит 7,256 км.
Контрактацию объектов дорожных работ 2022 года планируется завершить до 31.03.2022.
По итогам ремонтной кампании 2022 года планируется достичь значение показателя «Доля дорожной сети городской агломерации, соответствующая нормативным требованиям, %» - 83,22%.
расходы запланированы в течение года.
ДАиГ:  в 2022 году предусмотрено строительство объектов: 
- "Магистральная дорога на участках: ул. 16 «ЮР» от ул. 3 «ЮР» до примыкания к ул. Никольская; ул. 3 «ЮР» от ул. 16 «ЮР» до ул. 18 «ЮР»; ул. 18 «ЮР» от 3 «ЮР» до примыкания к ул. Энгельса в г. Сургуте". Ориентировочная дата получения заключения государственной экспертизы 30.04.2022. Ориентировочный срок размещения извещения на выполнение работ по строительству объекта -  июль 2022, ориентировочный срок заключения контракта - сентябрь 2022.
- "Автомобильная дорога от Югорского тракта до ХСТО «Волна» и ПЛГК «Нептун» в пойменной части протоки Кривуля, г. Сургуте." Проектно-сметная документация разработана, получено положительное заключение повторной государственной экспертизы № 86-1-1-3-053692 от 21.09.2021. Ориентировочный срок размещения извещения на выполнение работ по строительству объекта -  февраль 2022, ориентировочный срок заключения контракта - апрель 2022.
2. В рамках подпрограммы "Безопасность дорожного движения" 
ДГХ: в 2022 году планируется модернизация 10 светофорных объектов и внедрение модулей систем управления интеллектуальных транспортных систем.
В планах внедрение следующих модулей:
1. Управления и мониторинга дорожной техники (диспетчеризация);
2. Управления движением общественного транспорта (диспетчеризация):
- Управление маршрутами общественного транспорта;
- Подсистема управления умными остановками.
В данном модуле планируется создание диспетчерского центра управления и контроля движением общественного транспорта всех перевозчиков. Также рассматривается возможность внедрения Модуля централизованного информирования участников движения (дорожно-информационного табло) и (знаков переменной информации).
По данным модулям получены коммерческие предложения, готовятся проектные документы для осуществления закупочных процедур. 
Расходы запланированы на 4 квартал 2022.
</t>
        </r>
        <r>
          <rPr>
            <u/>
            <sz val="16"/>
            <rFont val="Times New Roman"/>
            <family val="1"/>
            <charset val="204"/>
          </rPr>
          <t xml:space="preserve">АГ:  </t>
        </r>
        <r>
          <rPr>
            <sz val="16"/>
            <rFont val="Times New Roman"/>
            <family val="1"/>
            <charset val="204"/>
          </rPr>
          <t xml:space="preserve">  В рамках реализации мероприятий программы в 2022 году планируется строительство систем видеонаблюдения и фотовидеофиксации на 3 объектах АПК "Безопасный город":
- Тюменский тракт, 9 км + 900 м - 10 км + 500 м (в районе поворота на пос. Белый Яр);
- ул. Ленина, в районе домов 54 и 56;
- ул. Игоря Киртбая, в районе дома № 9.
         На 01.04.2022 заключен контракт на работы по проектированию объектов системы фотовидеофиксации АПК «Безопасный город», срок исполнения работ по контракту 30.04.2022.</t>
        </r>
      </is>
    </oc>
    <nc r="K142" t="inlineStr">
      <is>
        <r>
          <rPr>
            <u/>
            <sz val="12"/>
            <color rgb="FFFF0000"/>
            <rFont val="Times New Roman"/>
            <family val="2"/>
            <charset val="204"/>
          </rPr>
          <t>ДГХ:</t>
        </r>
        <r>
          <rPr>
            <sz val="12"/>
            <color rgb="FFFF0000"/>
            <rFont val="Times New Roman"/>
            <family val="2"/>
            <charset val="204"/>
          </rPr>
          <t xml:space="preserve">
1. В рамках реализации национального проекта "Безопасные и качественные автомобильные дороги" подпрограммы "Дорожное хозяйство" запланирован ремонт автомобильных дорог по 6 объектам, в том числе:
- улица Быстринская – 0,746 км.
- улица Пионерная (от В. Васильева до дороги на п. Финский) -  0,733 км;
- Автомобильная дорога по Югорскому тракту (от ул. Энергетиков до ул. Мелик-Карамова) - 2,405км;
- улица Крылова (от ул. Грибоедова до ул. Толстого) – 0,909 км;
- улица Бажова (от пр. Мира до ул. Бахилова) – 0,740 км;
- улица Привокзальная – 1,732 км. 
Общая протяженность ремонта в рамках национального проекта «Безопасные качественные дороги» в 2022 году составит 7,256 км.
Контрактацию объектов дорожных работ 2022 года планируется завершить до 31.03.2022.
По итогам ремонтной кампании 2022 года планируется достичь значение показателя «Доля дорожной сети городской агломерации, соответствующая нормативным требованиям, %» - 83,22%.
расходы запланированы в течение года.
</t>
        </r>
        <r>
          <rPr>
            <sz val="12"/>
            <rFont val="Times New Roman"/>
            <family val="1"/>
            <charset val="204"/>
          </rPr>
          <t>ДАиГ:  в 2022 году предусмотрено строительство объектов: 
- "Магистральная дорога на участках: ул. 16 «ЮР» от ул. 3 «ЮР» до примыкания к ул. Никольская; ул. 3 «ЮР» от ул. 16 «ЮР» до ул. 18 «ЮР»; ул. 18 «ЮР» от 3 «ЮР» до примыкания к ул. Энгельса в г. Сургуте". Ориентировочная дата получения заключения государственной экспертизы 30.04.2022. Ориентировочный срок размещения извещения на выполнение работ по строительству объекта -  июнь 2022, ориентировочный срок заключения контракта - июль 2022.
- "Автомобильная дорога от Югорского тракта до ХСТО «Волна» и ПЛГК «Нептун» в пойменной части протоки Кривуля, г. Сургуте." Проектно-сметная документация разработана, получено положительное заключение повторной государственной экспертизы № 86-1-1-3-053692 от 21.09.2021. Извещение на выполнение работ по строительству объекта размещено 15 марта 2022, ориентировочный срок заключения контракта - апрель 2022.</t>
        </r>
        <r>
          <rPr>
            <sz val="12"/>
            <color rgb="FFFF0000"/>
            <rFont val="Times New Roman"/>
            <family val="2"/>
            <charset val="204"/>
          </rPr>
          <t xml:space="preserve">
2. В рамках подпрограммы "Безопасность дорожного движения" 
ДГХ: в 2022 году планируется модернизация 10 светофорных объектов и внедрение модулей систем управления интеллектуальных транспортных систем.
В планах внедрение следующих модулей:
1. Управления и мониторинга дорожной техники (диспетчеризация);
2. Управления движением общественного транспорта (диспетчеризация):
- Управление маршрутами общественного транспорта;
- Подсистема управления умными остановками.
В данном модуле планируется создание диспетчерского центра управления и контроля движением общественного транспорта всех перевозчиков. Также рассматривается возможность внедрения Модуля централизованного информирования участников движения (дорожно-информационного табло) и (знаков переменной информации).
По данным модулям получены коммерческие предложения, готовятся проектные документы для осуществления закупочных процедур. 
Расходы запланированы на 4 квартал 2022.
</t>
        </r>
        <r>
          <rPr>
            <u/>
            <sz val="12"/>
            <rFont val="Times New Roman"/>
            <family val="2"/>
            <charset val="204"/>
          </rPr>
          <t xml:space="preserve">АГ:  </t>
        </r>
        <r>
          <rPr>
            <sz val="12"/>
            <rFont val="Times New Roman"/>
            <family val="2"/>
            <charset val="204"/>
          </rPr>
          <t xml:space="preserve">  В рамках реализации мероприятий программы в 2022 году планируется строительство систем видеонаблюдения и фотовидеофиксации на 3 объектах АПК "Безопасный город":
- Тюменский тракт, 9 км + 900 м - 10 км + 500 м (в районе поворота на пос. Белый Яр);
- ул. Ленина, в районе домов 54 и 56;
- ул. Игоря Киртбая, в районе дома № 9.
         На 01.04.2022 заключен контракт на работы по проектированию объектов системы фотовидеофиксации АПК «Безопасный город», срок исполнения работ по контракту 30.04.2022.</t>
        </r>
      </is>
    </nc>
  </rcc>
  <rfmt sheetId="1" sqref="K142:K147" start="0" length="2147483647">
    <dxf>
      <font>
        <sz val="16"/>
      </font>
    </dxf>
  </rfmt>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9" sId="1">
    <oc r="K42" t="inlineStr">
      <is>
        <r>
          <rPr>
            <sz val="16"/>
            <rFont val="Times New Roman"/>
            <family val="1"/>
            <charset val="204"/>
          </rPr>
          <t xml:space="preserve">АГ: В рамках переданных полномочий осуществляется деятельность в сфере трудовых отношений государственного управления охраной труда. По состоянию на 01.04.2022 произведена выплата заработной платы за первую половину марта 2022 года.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заключаемых договоров, муниципальных контрактов.  
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мероприятия государственной программы:
- оказание комплексной помощи и сопровождения при трудоустройстве инвалидов, детям-инвалидам в возрасте от 14 до 18 лет, обратившимся в органы службы занятости.
Для обеспечения реализации вышеуказанного мероприятия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образовательное учреждение, подведомственное департаменту образования. </t>
        </r>
        <r>
          <rPr>
            <sz val="16"/>
            <color rgb="FFFF0000"/>
            <rFont val="Times New Roman"/>
            <family val="2"/>
            <charset val="204"/>
          </rPr>
          <t xml:space="preserve">
</t>
        </r>
      </is>
    </oc>
    <nc r="K42" t="inlineStr">
      <is>
        <r>
          <rPr>
            <sz val="16"/>
            <rFont val="Times New Roman"/>
            <family val="1"/>
            <charset val="204"/>
          </rPr>
          <t xml:space="preserve">АГ: В рамках переданных полномочий осуществляется деятельность в сфере трудовых отношений государственного управления охраной труда. По состоянию на 01.04.2022 произведена выплата заработной платы за первую половину марта 2022 года.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заключаемых договоров, муниципальных контрактов.  
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мероприятия государственной программы:
- оказание комплексной помощи и сопровождения при трудоустройстве инвалидов, детям-инвалидам в возрасте от 14 до 18 лет, обратившимся в органы службы занятости.
Для обеспечения реализации вышеуказанного мероприятия государственной программы КУ ХМАО-Югры «Сургутский центр занятости населения» проводит работу по поиску кандидата для трудоустройства в образовательное учреждение, подведомственное департаменту образования. </t>
        </r>
        <r>
          <rPr>
            <sz val="16"/>
            <color rgb="FFFF0000"/>
            <rFont val="Times New Roman"/>
            <family val="2"/>
            <charset val="204"/>
          </rPr>
          <t xml:space="preserve">
</t>
        </r>
      </is>
    </nc>
  </rcc>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 sId="1">
    <oc r="K142" t="inlineStr">
      <is>
        <r>
          <rPr>
            <u/>
            <sz val="16"/>
            <color rgb="FFFF0000"/>
            <rFont val="Times New Roman"/>
            <family val="2"/>
            <charset val="204"/>
          </rPr>
          <t>ДГХ:</t>
        </r>
        <r>
          <rPr>
            <sz val="16"/>
            <color rgb="FFFF0000"/>
            <rFont val="Times New Roman"/>
            <family val="2"/>
            <charset val="204"/>
          </rPr>
          <t xml:space="preserve">
1. В рамках реализации национального проекта "Безопасные и качественные автомобильные дороги" подпрограммы "Дорожное хозяйство" запланирован ремонт автомобильных дорог по 6 объектам, в том числе:
- улица Быстринская – 0,746 км.
- улица Пионерная (от В. Васильева до дороги на п. Финский) -  0,733 км;
- Автомобильная дорога по Югорскому тракту (от ул. Энергетиков до ул. Мелик-Карамова) - 2,405км;
- улица Крылова (от ул. Грибоедова до ул. Толстого) – 0,909 км;
- улица Бажова (от пр. Мира до ул. Бахилова) – 0,740 км;
- улица Привокзальная – 1,732 км. 
Общая протяженность ремонта в рамках национального проекта «Безопасные качественные дороги» в 2022 году составит 7,256 км.
Контрактацию объектов дорожных работ 2022 года планируется завершить до 31.03.2022.
По итогам ремонтной кампании 2022 года планируется достичь значение показателя «Доля дорожной сети городской агломерации, соответствующая нормативным требованиям, %» - 83,22%.
расходы запланированы в течение года.
ДАиГ:  в 2022 году предусмотрено строительство объектов: 
- "Магистральная дорога на участках: ул. 16 «ЮР» от ул. 3 «ЮР» до примыкания к ул. Никольская; ул. 3 «ЮР» от ул. 16 «ЮР» до ул. 18 «ЮР»; ул. 18 «ЮР» от 3 «ЮР» до примыкания к ул. Энгельса в г. Сургуте". Ориентировочная дата получения заключения государственной экспертизы 30.04.2022. Ориентировочный срок размещения извещения на выполнение работ по строительству объекта -  июль 2022, ориентировочный срок заключения контракта - сентябрь 2022.
- "Автомобильная дорога от Югорского тракта до ХСТО «Волна» и ПЛГК «Нептун» в пойменной части протоки Кривуля, г. Сургуте." Проектно-сметная документация разработана, получено положительное заключение повторной государственной экспертизы № 86-1-1-3-053692 от 21.09.2021. Ориентировочный срок размещения извещения на выполнение работ по строительству объекта -  февраль 2022, ориентировочный срок заключения контракта - апрель 2022.
2. В рамках подпрограммы "Безопасность дорожного движения" 
ДГХ: в 2022 году планируется модернизация 10 светофорных объектов и внедрение модулей систем управления интеллектуальных транспортных систем.
В планах внедрение следующих модулей:
1. Управления и мониторинга дорожной техники (диспетчеризация);
2. Управления движением общественного транспорта (диспетчеризация):
- Управление маршрутами общественного транспорта;
- Подсистема управления умными остановками.
В данном модуле планируется создание диспетчерского центра управления и контроля движением общественного транспорта всех перевозчиков. Также рассматривается возможность внедрения Модуля централизованного информирования участников движения (дорожно-информационного табло) и (знаков переменной информации).
По данным модулям получены коммерческие предложения, готовятся проектные документы для осуществления закупочных процедур. 
Расходы запланированы на 4 квартал 2022.
</t>
        </r>
        <r>
          <rPr>
            <u/>
            <sz val="16"/>
            <rFont val="Times New Roman"/>
            <family val="1"/>
            <charset val="204"/>
          </rPr>
          <t xml:space="preserve">АГ:  </t>
        </r>
        <r>
          <rPr>
            <sz val="16"/>
            <rFont val="Times New Roman"/>
            <family val="1"/>
            <charset val="204"/>
          </rPr>
          <t xml:space="preserve">  В рамках реализации мероприятий программы в 2022 году планируется строительство систем видеонаблюдения и фотовидеофиксации на 3 объектах АПК "Безопасный город":
- Тюменский тракт, 9 км + 900 м - 10 км + 500 м (в районе поворота на пос. Белый Яр);
- ул. Ленина, в районе домов 54 и 56;
- ул. Игоря Киртбая, в районе дома № 9.
         На 01.04.2022 заключен контракт на работы по проектированию объектов системы фотовидеофиксации АПК «Безопасный город», срок исполнения работ по контракту 30.04.2022.</t>
        </r>
      </is>
    </oc>
    <nc r="K142" t="inlineStr">
      <is>
        <r>
          <rPr>
            <u/>
            <sz val="16"/>
            <color rgb="FFFF0000"/>
            <rFont val="Times New Roman"/>
            <family val="2"/>
            <charset val="204"/>
          </rPr>
          <t>ДГХ:</t>
        </r>
        <r>
          <rPr>
            <sz val="16"/>
            <color rgb="FFFF0000"/>
            <rFont val="Times New Roman"/>
            <family val="2"/>
            <charset val="204"/>
          </rPr>
          <t xml:space="preserve">
1. В рамках реализации национального проекта "Безопасные и качественные автомобильные дороги" подпрограммы "Дорожное хозяйство" запланирован ремонт автомобильных дорог по 6 объектам, в том числе:
</t>
        </r>
        <r>
          <rPr>
            <sz val="16"/>
            <rFont val="Times New Roman"/>
            <family val="1"/>
            <charset val="204"/>
          </rPr>
          <t>- улица Быстринская – 0,746 км.</t>
        </r>
        <r>
          <rPr>
            <sz val="16"/>
            <color rgb="FFFF0000"/>
            <rFont val="Times New Roman"/>
            <family val="2"/>
            <charset val="204"/>
          </rPr>
          <t xml:space="preserve">
- улица Пионерная (от В. Васильева до дороги на п. Финский) -  0,733 км;
</t>
        </r>
        <r>
          <rPr>
            <sz val="16"/>
            <rFont val="Times New Roman"/>
            <family val="1"/>
            <charset val="204"/>
          </rPr>
          <t>- Автомобильная дорога по Югорскому тракту (от ул. Энергетиков до ул. Мелик-Карамова) - 2,405км;</t>
        </r>
        <r>
          <rPr>
            <sz val="16"/>
            <color rgb="FFFF0000"/>
            <rFont val="Times New Roman"/>
            <family val="2"/>
            <charset val="204"/>
          </rPr>
          <t xml:space="preserve">
</t>
        </r>
        <r>
          <rPr>
            <sz val="16"/>
            <rFont val="Times New Roman"/>
            <family val="1"/>
            <charset val="204"/>
          </rPr>
          <t>- улица Крылова (от ул. Грибоедова до ул. Толстого) – 0,909 км;</t>
        </r>
        <r>
          <rPr>
            <sz val="16"/>
            <color rgb="FFFF0000"/>
            <rFont val="Times New Roman"/>
            <family val="2"/>
            <charset val="204"/>
          </rPr>
          <t xml:space="preserve">
- улица Бажова (от пр. Мира до ул. Бахилова) – 0,740 км;
</t>
        </r>
        <r>
          <rPr>
            <sz val="16"/>
            <rFont val="Times New Roman"/>
            <family val="1"/>
            <charset val="204"/>
          </rPr>
          <t>- улица Привокзальная – 1,732 км, из них в 2022 году - 0,6 км;</t>
        </r>
        <r>
          <rPr>
            <sz val="16"/>
            <color rgb="FFFF0000"/>
            <rFont val="Times New Roman"/>
            <family val="2"/>
            <charset val="204"/>
          </rPr>
          <t xml:space="preserve">
Общая протяженность ремонта в рамках национального проекта «Безопасные качественные дороги» в 2022 году составит 7,256 км.
Контрактацию объектов дорожных работ 2022 года планируется завершить до 31.03.2022.
</t>
        </r>
        <r>
          <rPr>
            <sz val="16"/>
            <rFont val="Times New Roman"/>
            <family val="1"/>
            <charset val="204"/>
          </rPr>
          <t>По итогам ремонтной кампании 2022 года планируется достичь значение показателя «Доля дорожной сети городской агломерации, соответствующая нормативным требованиям, %» - 83,22%.
расходы запланированы в течение года.</t>
        </r>
        <r>
          <rPr>
            <sz val="16"/>
            <color rgb="FFFF0000"/>
            <rFont val="Times New Roman"/>
            <family val="2"/>
            <charset val="204"/>
          </rPr>
          <t xml:space="preserve">
</t>
        </r>
        <r>
          <rPr>
            <sz val="16"/>
            <rFont val="Times New Roman"/>
            <family val="1"/>
            <charset val="204"/>
          </rPr>
          <t xml:space="preserve">ДАиГ:  в 2022 году предусмотрено строительство объектов: 
- "Магистральная дорога на участках: ул. 16 «ЮР» от ул. 3 «ЮР» до примыкания к ул. Никольская; ул. 3 «ЮР» от ул. 16 «ЮР» до ул. 18 «ЮР»; ул. 18 «ЮР» от 3 «ЮР» до примыкания к ул. Энгельса в г. Сургуте". Ориентировочная дата получения заключения государственной экспертизы 30.04.2022. Ориентировочный срок размещения извещения на выполнение работ по строительству объекта -  июль 2022, ориентировочный срок заключения контракта - сентябрь 2022.
- "Автомобильная дорога от Югорского тракта до ХСТО «Волна» и ПЛГК «Нептун» в пойменной части протоки Кривуля, г. Сургуте." Проектно-сметная документация разработана, получено положительное заключение повторной государственной экспертизы № 86-1-1-3-053692 от 21.09.2021. Извещение на выполнение работ по строительству объекта размещено 15.03.2022, подведение итогов- 05.04.2022. Ориентировочный срок заключения контракта - апрель 2022. 
2. В рамках подпрограммы "Безопасность дорожного движения" 
ДГХ: в 2022 году планируется модернизация 10 светофорных объектов и внедрение модулей систем управления интеллектуальных транспортных систем.
В планах внедрение следующих модулей:
1. Управления и мониторинга дорожной техники (диспетчеризация);
2. Управления движением общественного транспорта (диспетчеризация):
- Управление маршрутами общественного транспорта;
- Подсистема управления умными остановками.
В данном модуле планируется создание диспетчерского центра управления и контроля движением общественного транспорта всех перевозчиков. Также рассматривается возможность внедрения Модуля централизованного информирования участников движения (дорожно-информационного табло) и (знаков переменной информации).
По данным модулям получены коммерческие предложения, готовятся проектные документы для осуществления закупочных процедур. 
Расходы запланированы на 4 квартал 2022.
</t>
        </r>
        <r>
          <rPr>
            <u/>
            <sz val="16"/>
            <rFont val="Times New Roman"/>
            <family val="1"/>
            <charset val="204"/>
          </rPr>
          <t xml:space="preserve">АГ:  </t>
        </r>
        <r>
          <rPr>
            <sz val="16"/>
            <rFont val="Times New Roman"/>
            <family val="1"/>
            <charset val="204"/>
          </rPr>
          <t xml:space="preserve">  В рамках реализации мероприятий программы в 2022 году планируется строительство систем видеонаблюдения и фотовидеофиксации на 3 объектах АПК "Безопасный город":
- Тюменский тракт, 9 км + 900 м - 10 км + 500 м (в районе поворота на пос. Белый Яр);
- ул. Ленина, в районе домов 54 и 56;
- ул. Игоря Киртбая, в районе дома № 9.
         На 01.04.2022 заключен контракт на работы по проектированию объектов системы фотовидеофиксации АПК «Безопасный город», срок исполнения работ по контракту 30.04.2022.</t>
        </r>
      </is>
    </nc>
  </rcc>
  <rcft rId="108" sheetId="1"/>
  <rcv guid="{CCF533A2-322B-40E2-88B2-065E6D1D35B4}" action="delete"/>
  <rdn rId="0" localSheetId="1" customView="1" name="Z_CCF533A2_322B_40E2_88B2_065E6D1D35B4_.wvu.PrintArea" hidden="1" oldHidden="1">
    <formula>'на 31.03.2022'!$A$1:$K$168</formula>
    <oldFormula>'на 31.03.2022'!$A$1:$K$168</oldFormula>
  </rdn>
  <rdn rId="0" localSheetId="1" customView="1" name="Z_CCF533A2_322B_40E2_88B2_065E6D1D35B4_.wvu.PrintTitles" hidden="1" oldHidden="1">
    <formula>'на 31.03.2022'!$4:$7</formula>
    <oldFormula>'на 31.03.2022'!$4:$7</oldFormula>
  </rdn>
  <rdn rId="0" localSheetId="1" customView="1" name="Z_CCF533A2_322B_40E2_88B2_065E6D1D35B4_.wvu.FilterData" hidden="1" oldHidden="1">
    <formula>'на 31.03.2022'!$A$6:$K$369</formula>
    <oldFormula>'на 31.03.2022'!$A$6:$K$369</oldFormula>
  </rdn>
  <rcv guid="{CCF533A2-322B-40E2-88B2-065E6D1D35B4}"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42:B143" start="0" length="2147483647">
    <dxf>
      <font>
        <color auto="1"/>
      </font>
    </dxf>
  </rfmt>
  <rfmt sheetId="1" sqref="B144" start="0" length="2147483647">
    <dxf>
      <font>
        <color auto="1"/>
      </font>
    </dxf>
  </rfmt>
  <rfmt sheetId="1" sqref="B145:B147" start="0" length="2147483647">
    <dxf>
      <font>
        <color auto="1"/>
      </font>
    </dxf>
  </rfmt>
  <rcc rId="23" sId="1" numFmtId="4">
    <oc r="D145">
      <v>119703.03999999999</v>
    </oc>
    <nc r="D145">
      <v>119703.1</v>
    </nc>
  </rcc>
  <rfmt sheetId="1" sqref="C145:D145" start="0" length="2147483647">
    <dxf>
      <font>
        <color auto="1"/>
      </font>
    </dxf>
  </rfmt>
  <rfmt sheetId="1" sqref="C144" start="0" length="2147483647">
    <dxf>
      <font>
        <color auto="1"/>
      </font>
    </dxf>
  </rfmt>
  <rfmt sheetId="1" sqref="D144" start="0" length="2147483647">
    <dxf>
      <font>
        <color auto="1"/>
      </font>
    </dxf>
  </rfmt>
  <rfmt sheetId="1" sqref="C143:D143" start="0" length="2147483647">
    <dxf>
      <font>
        <color auto="1"/>
      </font>
    </dxf>
  </rfmt>
  <rfmt sheetId="1" sqref="C142:D142" start="0" length="2147483647">
    <dxf>
      <font>
        <color auto="1"/>
      </font>
    </dxf>
  </rfmt>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 sId="1">
    <oc r="K42" t="inlineStr">
      <is>
        <r>
          <rPr>
            <sz val="16"/>
            <rFont val="Times New Roman"/>
            <family val="1"/>
            <charset val="204"/>
          </rPr>
          <t xml:space="preserve">АГ: В рамках переданных полномочий осуществляется деятельность в сфере трудовых отношений государственного управления охраной труда. По состоянию на 01.04.2022 произведена выплата заработной платы за первую половину марта 2022 года.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заключаемых договоров, муниципальных контрактов.  
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мероприятия государственной программы:
- оказание комплексной помощи и сопровождения при трудоустройстве инвалидов, детям-инвалидам в возрасте от 14 до 18 лет, обратившимся в органы службы занятости.
Для обеспечения реализации вышеуказанного мероприятия государственной программы КУ ХМАО-Югры «Сургутский центр занятости населения» проводит работу по поиску кандидата для трудоустройства в образовательное учреждение, подведомственное департаменту образования. </t>
        </r>
        <r>
          <rPr>
            <sz val="16"/>
            <color rgb="FFFF0000"/>
            <rFont val="Times New Roman"/>
            <family val="2"/>
            <charset val="204"/>
          </rPr>
          <t xml:space="preserve">
</t>
        </r>
      </is>
    </oc>
    <nc r="K42" t="inlineStr">
      <is>
        <r>
          <rPr>
            <sz val="16"/>
            <rFont val="Times New Roman"/>
            <family val="1"/>
            <charset val="204"/>
          </rPr>
          <t xml:space="preserve">АГ: В рамках переданных полномочий осуществляется деятельность в сфере трудовых отношений государственного управления охраной труда. По состоянию на 01.04.2022 произведена выплата заработной платы за первую половину марта 2022 года.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заключаемых договоров, муниципальных контрактов.  
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мероприятия государственной программы:
- оказание комплексной помощи и сопровождения при трудоустройстве инвалидов, детям-инвалидам в возрасте от 14 до 18 лет, обратившимся в органы службы занятости.
Для обеспечения реализации вышеуказанного мероприятия государственной программы КУ ХМАО-Югры «Сургутский центр занятости населения» проводит работу по поиску кандидата для трудоустройства в образовательное учреждение, подведомственное департаменту образования. </t>
        </r>
        <r>
          <rPr>
            <sz val="16"/>
            <color rgb="FFFF0000"/>
            <rFont val="Times New Roman"/>
            <family val="2"/>
            <charset val="204"/>
          </rPr>
          <t xml:space="preserve">
АГ (ДК): В соответствии с письмом КУ ХМАО-Югры "Сургутский центр занятости населения" 1 учреждение управления физической культуры и спорта (МБУ СП СШОР "Югория") и 1 учреждение молодежной политики (МАУ ПРСМ "Наше время"), курируемое Администрацией города участвуют в реализации мероприятий:                                                                                                                                                                                                                                                                                                                                                                                                                                                                                                                              - содействие трудоустройству граждан с инвалидностью и их адаптпция на рынке труда;                                                                                                                                                                                                                                                  - содействие улучшению положения на рынке труда не занятых трудовой деятельностью и безработных граждан.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is>
    </nc>
  </rcc>
  <rcv guid="{13BE7114-35DF-4699-8779-61985C68F6C3}" action="delete"/>
  <rdn rId="0" localSheetId="1" customView="1" name="Z_13BE7114_35DF_4699_8779_61985C68F6C3_.wvu.PrintTitles" hidden="1" oldHidden="1">
    <formula>'на 31.03.2022'!$4:$7</formula>
    <oldFormula>'на 31.03.2022'!$4:$7</oldFormula>
  </rdn>
  <rdn rId="0" localSheetId="1" customView="1" name="Z_13BE7114_35DF_4699_8779_61985C68F6C3_.wvu.FilterData" hidden="1" oldHidden="1">
    <formula>'на 31.03.2022'!$A$6:$K$369</formula>
    <oldFormula>'на 31.03.2022'!$A$6:$K$369</oldFormula>
  </rdn>
  <rcv guid="{13BE7114-35DF-4699-8779-61985C68F6C3}" action="add"/>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30:B135" start="0" length="2147483647">
    <dxf>
      <font>
        <color auto="1"/>
      </font>
    </dxf>
  </rfmt>
  <rfmt sheetId="1" sqref="K122" start="0" length="0">
    <dxf>
      <font>
        <sz val="16"/>
        <color rgb="FFFF0000"/>
      </font>
    </dxf>
  </rfmt>
  <rcc rId="117" sId="1">
    <oc r="K122" t="inlineStr">
      <is>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объекта "Водовод от 8 пром/узла до ВК-25 ул. 50 лет ВЛКСМ. Участок от ВК (Нефтеюганского шоссе) до ВК (ул.Маяковского, д.42)" протяженностью 0,258 км.
Расходы запланированы на 3 квартал 2022. На 01.02.2022 заключено соглашение о предоставлении субсидии местному бюджету из бюджета ХМАО-Югры  № 05-ОЗП-2022 от 25.01.2022.
2. "Создание условий для обеспечения качественными коммунальными услугами" запланировано выполнить реконструкцию объекта "Очистные сооружения канализационных сточных вод (КОС) г. Сургут производительностью 150 000 м3/сут". Расходы запланированы на 3,4 кварталы 2022. На 01.02.2022 со стороны муниципального образования подписано соглашение о предоставлении субсидии местному бюджету из бюджета ХМАО-Югры № 05-АИП-2022.
3. "Обеспечение равных прав потребителей на получение энергетических ресурсов" запланировано:
1)  Возмещение недополученных доходов организациям, осуществляющим реализацию населению сжиженного газа по социально ориентированным розничным ценам
ДГХ: предоставление субсидии осуществляется органом местного самоуправления путем отбора юридических лиц. Срок проведения отбора - до 01.03.2022 года.
УБУиО: расходы на выплату заработной платы и оплату начислений на выплаты по оплате труда  для осуществления переданного государственного полномочия. Расходы запланированы на 4 квартал 2022 года.
4. "Повышение энергоэффективности в отраслях экономики":
МКУ "ДЭАЗиИС" запланировано:
-  ремонт системы теплоснабжения  в МБДОУ детский сад № 22 "Сказка", срок заключения контракта - май,  ожидаемое исполнение - 3 квартал  2022 года;
-  выполнение работ по замене светильников в МБОУ НШ № 46, срок заключения контракта - июль,  ожидаемое исполнение - 3 квартал  2022 года;
-  выполнение работ по установке приборов учета расхода тепловой энергии в  4-х муниципальных  учреждениях, срок заключения контракта - июль,  ожидаемое исполнение - 3 квартал  2022 года.
МКУ "КГХ" запланировано:
 - выполнение работ по поверке индивидуальных приборов учета коммунальных ресурсов ИПУ ХВС ( 95 шт.) в жилых помещениях муниципальной собственности в наёмном доме социального использования по адресу: ул. Ивана Захарова, д. 12 на сумму 63 650,00 руб. Срок выполнения работ – II квартал 2022 г.  
- выполнение работ по замене индивидуальных приборов учета коммунальных ресурсов ИПУ ХГВС (225 шт.) в муниципальных жилых помещениях  на сумму 287 604,40 руб. запланировано на IV квартал 2022 года.
МКУ "ХЭУ": в 2022 году запланированы работы по замене оконных блоков в здании по ул. Энгельса, 8. Срок размещения закупки на поставку оконных блоков (10 шт.) планируется на июнь 2022 года,  срок заключения контракта - июль 2022 года.,  ожидаемое исполнение - сентябрь 2022 года.
Предприятиями города запланированы работы  по  реконструкции уличных водопроводных сетей протяженностью 1,71 км.,  по техперевооружению магистральных тепловых сетей протяженностью 133,3 пог.м. Проведение конкурса - 2,3 кварталы 2022 года, выполнение - 3,4 кварталы 2022 года.
ДАиГ: в рамках подпрограммы "Создание условий для обеспечения качественными коммунальными услугами" в 2022 году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Проводится проверка достоверности сметной стоимости строительства объекта. Ориентировочная дата получения заключения государственной экспертизы 28.02.2022.
Ориентировочный срок размещения извещения на выполнение работ по строительству объекта - апрель 2022, ориентировочный срок заключения контракта - июнь 2022.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Проводится проверка достоверности сметной стоимости строительства объекта. Ориентировочная дата получения заключения государственной экспертизы 28.02.2022. Ориентировочный срок размещения извещения на выполнение работ по строительству объекта - апрель 2022, ориентировочный срок заключения контракта - июнь 2022. 
3."Канализационная насосная станция с устройством трубопроводов до территории канализационно-очистных сооружений. Территория Пойма-2 г.Сургут" Проводится входной контроль документации АУ "ГЭ". Ориентировочная дата получения заключения государственной экспертизы 30.04.2022. Ориентировочный срок размещения извещения на выполнение работ по строительству объекта - июнь 2022, ориентировочный срок заключения контракта - июль 2022.
В рамках подпрограммы "Благоустройство общественных территорий" в 2022 году предусмотрено выполнение работ по благоустройству объектов: 1.Экопарк "За Саймой".  Заключен муниципальный контракт на выполнение работ по благоустройству объекта с ООО "Горизонт" № 1/2021 от 20.01.2021. Сумма по контракту 108 524,97 тыс.руб., из них лимит на 2021 год – 34 230,08 тыс.руб., на 2022 год – 74 294,89 тыс.руб. Срок выполнения работ по объекту  «Городская набережная» по 28 февраля 2022 года.  Строительная готовность – 35%. Заключен муниципальный контракт на выполнение работ по благоустройству объекта "Дорожно-тропиночная сеть 1 этап" с ООО " ПолимедСоюзСтрой " № 116/2021 от 21.12.2021. Сумма по контракту 17 001,53 тыс.руб. Срок выполнения работ: с 01.06.2022 по 15.09.2022.                                                                                                                  
2. "Реконструкция (реновация) рекреационных территорий общественных пространств в западном жилом районе города Сургута". Заключен муниципальный контракт на выполнение работ по благоустройству объекта с ООО «ПолимедСоюзСтрой» №21/2021 от 21.04.2021 года, общая сумма по контракту 34 228,90 тыс.руб., в том числе в 2021 году – 16 999,96 тыс.руб., 2022 год – 17 228,94 тыс.руб. Срок выполнения работ – 15.07.22 г. Сформирована аукционная документация на выполнение работ по благоустройству объекта. Ориентировочный срок размещения закупки – 14.02.2022, ориентировочный срок заключения контракта – 15.03.2022. </t>
      </is>
    </oc>
    <nc r="K122" t="inlineStr">
      <is>
        <r>
          <rPr>
            <sz val="16"/>
            <rFont val="Times New Roman"/>
            <family val="1"/>
            <charset val="204"/>
          </rP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объекта "Водовод от 8 пром/узла до ВК-25 ул. 50 лет ВЛКСМ. Участок от ВК (Нефтеюганского шоссе) до ВК (ул.Маяковского, д.42)" протяженностью 0,258 км.
Расходы запланированы на 3 квартал 2022. На 01.02.2022 заключено соглашение о предоставлении субсидии местному бюджету из бюджета ХМАО-Югры  № 05-ОЗП-2022 от 25.01.2022, получено положительное заключение государственной экспертизы достоверности определения сметной стоимости от 04.02.2022 № 86-1-1-2-005991-2022, осуществляется подготовка конкурсной документации.</t>
        </r>
        <r>
          <rPr>
            <sz val="16"/>
            <color rgb="FFFF0000"/>
            <rFont val="Times New Roman"/>
            <family val="2"/>
            <charset val="204"/>
          </rPr>
          <t xml:space="preserve">
</t>
        </r>
        <r>
          <rPr>
            <sz val="16"/>
            <rFont val="Times New Roman"/>
            <family val="1"/>
            <charset val="204"/>
          </rPr>
          <t>2. "Создание условий для обеспечения качественными коммунальными услугами" запланировано выполнить реконструкцию объекта "Очистные сооружения канализационных сточных вод (КОС) г. Сургут производительностью 150 000 м3/сут". Расходы запланированы на 3,4 кварталы 2022. На 01.04.2022 со стороны муниципального образования подписано соглашение о предоставлении субсидии местному бюджету из бюджета ХМАО-Югры № 05-АИП-2022, сметная документация проектной организацией подготовлена в полном объеме и направлена в Управление государственной экспертизы для проверки достоверности сметной стоимости.</t>
        </r>
        <r>
          <rPr>
            <sz val="16"/>
            <color rgb="FFFF0000"/>
            <rFont val="Times New Roman"/>
            <family val="2"/>
            <charset val="204"/>
          </rPr>
          <t xml:space="preserve">
</t>
        </r>
        <r>
          <rPr>
            <sz val="16"/>
            <rFont val="Times New Roman"/>
            <family val="1"/>
            <charset val="204"/>
          </rPr>
          <t>3. "Обеспечение равных прав потребителей на получение энергетических ресурсов" запланировано:
1)  Возмещение недополученных доходов организациям, осуществляющим реализацию населению сжиженного газа по социально ориентированным розничным ценам
ДГХ: предоставление субсидии осуществляется органом местного самоуправления путем отбора юридических лиц. Заключено соглашение с АО "Сжиженный газ Север" 18.03.2022 № 5, плановое количество реализации сжиженного газа населению - 8 524 кг.
УБУиО: расходы на выплату заработной платы и оплату начислений на выплаты по оплате труда  для осуществления переданного государственного полномочия. Расходы запланированы на 4 квартал 2022 года.
4. "Повышение энергоэффективности в отраслях экономики":
МКУ "ДЭАЗиИС" запланировано:
-  ремонт системы теплоснабжения  в МБДОУ детский сад № 22 "Сказка", срок заключения контракта - май,  ожидаемое исполнение - 3 квартал  2022 года;
-  выполнение работ по замене светильников в МБОУ НШ № 46, срок заключения контракта - июль,  ожидаемое исполнение - 3 квартал  2022 года. По состоянию на 01.04.2022 проведены закупки и заключены 2 муниципальных контракта на оказание услуг по составлению и проведению проверки (негосударственной экспертизы) достоверности определения сметной стоимости работ на сумму 16,75 тыс.руб., работы выполнены и оплачены в полном объеме;</t>
        </r>
        <r>
          <rPr>
            <sz val="16"/>
            <color rgb="FFFF0000"/>
            <rFont val="Times New Roman"/>
            <family val="2"/>
            <charset val="204"/>
          </rPr>
          <t xml:space="preserve">
-  выполнение работ по установке приборов учета расхода тепловой энергии в  4-х муниципальных  учреждениях, срок заключения контракта - июль,  ожидаемое исполнение - 3 квартал  2022 года.
МКУ "КГХ" запланировано:
 - выполнение работ по поверке индивидуальных приборов учета коммунальных ресурсов ИПУ ХВС ( 95 шт.) в жилых помещениях муниципальной собственности в наёмном доме социального использования по адресу: ул. Ивана Захарова, д. 12 на сумму 63 650,00 руб. Срок выполнения работ – II квартал 2022 г.  
- выполнение работ по замене индивидуальных приборов учета коммунальных ресурсов ИПУ ХГВС (225 шт.) в муниципальных жилых помещениях  на сумму 287 604,40 руб. запланировано на IV квартал 2022 года.
МКУ "ХЭУ": в 2022 году запланированы работы по замене оконных блоков в здании по ул. Энгельса, 8. Срок размещения закупки на поставку оконных блоков (10 шт.) планируется на июнь 2022 года,  срок заключения контракта - июль 2022 года.,  ожидаемое исполнение - сентябрь 2022 года.
Предприятиями города запланированы работы  по  реконструкции уличных водопроводных сетей протяженностью 1,71 км.,  по техперевооружению магистральных тепловых сетей протяженностью 133,3 пог.м. Проведение конкурса - 2,3 кварталы 2022 года, выполнение - 3,4 кварталы 2022 года.
ДАиГ: в рамках подпрограммы "Создание условий для обеспечения качественными коммунальными услугами" в 2022 году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Проводится проверка достоверности сметной стоимости строительства объекта. Ориентировочная дата получения заключения государственной экспертизы 28.02.2022.
Ориентировочный срок размещения извещения на выполнение работ по строительству объекта - апрель 2022, ориентировочный срок заключения контракта - июнь 2022.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Проводится проверка достоверности сметной стоимости строительства объекта. Ориентировочная дата получения заключения государственной экспертизы 28.02.2022. Ориентировочный срок размещения извещения на выполнение работ по строительству объекта - апрель 2022, ориентировочный срок заключения контракта - июнь 2022. 
3."Канализационная насосная станция с устройством трубопроводов до территории канализационно-очистных сооружений. Территория Пойма-2 г.Сургут" Проводится входной контроль документации АУ "ГЭ". Ориентировочная дата получения заключения государственной экспертизы 30.04.2022. Ориентировочный срок размещения извещения на выполнение работ по строительству объекта - июнь 2022, ориентировочный срок заключения контракта - июль 2022.
В рамках подпрограммы "Благоустройство общественных территорий" в 2022 году предусмотрено выполнение работ по благоустройству объектов: 1.Экопарк "За Саймой".  Заключен муниципальный контракт на выполнение работ по благоустройству объекта с ООО "Горизонт" № 1/2021 от 20.01.2021. Сумма по контракту 108 524,97 тыс.руб., из них лимит на 2021 год – 34 230,08 тыс.руб., на 2022 год – 74 294,89 тыс.руб. Срок выполнения работ по объекту  «Городская набережная» по 28 февраля 2022 года.  Строительная готовность – 35%. Заключен муниципальный контракт на выполнение работ по благоустройству объекта "Дорожно-тропиночная сеть 1 этап" с ООО " ПолимедСоюзСтрой " № 116/2021 от 21.12.2021. Сумма по контракту 17 001,53 тыс.руб. Срок выполнения работ: с 01.06.2022 по 15.09.2022.                                                                                                                  
2. "Реконструкция (реновация) рекреационных территорий общественных пространств в западном жилом районе города Сургута". Заключен муниципальный контракт на выполнение работ по благоустройству объекта с ООО «ПолимедСоюзСтрой» №21/2021 от 21.04.2021 года, общая сумма по контракту 34 228,90 тыс.руб., в том числе в 2021 году – 16 999,96 тыс.руб., 2022 год – 17 228,94 тыс.руб. Срок выполнения работ – 15.07.22 г. Сформирована аукционная документация на выполнение работ по благоустройству объекта. Ориентировочный срок размещения закупки – 14.02.2022, ориентировочный срок заключения контракта – 15.03.2022. </t>
        </r>
      </is>
    </nc>
  </rcc>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8" sId="1">
    <oc r="K42" t="inlineStr">
      <is>
        <r>
          <rPr>
            <sz val="16"/>
            <rFont val="Times New Roman"/>
            <family val="1"/>
            <charset val="204"/>
          </rPr>
          <t xml:space="preserve">АГ: В рамках переданных полномочий осуществляется деятельность в сфере трудовых отношений государственного управления охраной труда. По состоянию на 01.04.2022 произведена выплата заработной платы за первую половину марта 2022 года.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заключаемых договоров, муниципальных контрактов.  
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мероприятия государственной программы:
- оказание комплексной помощи и сопровождения при трудоустройстве инвалидов, детям-инвалидам в возрасте от 14 до 18 лет, обратившимся в органы службы занятости.
Для обеспечения реализации вышеуказанного мероприятия государственной программы КУ ХМАО-Югры «Сургутский центр занятости населения» проводит работу по поиску кандидата для трудоустройства в образовательное учреждение, подведомственное департаменту образования. </t>
        </r>
        <r>
          <rPr>
            <sz val="16"/>
            <color rgb="FFFF0000"/>
            <rFont val="Times New Roman"/>
            <family val="2"/>
            <charset val="204"/>
          </rPr>
          <t xml:space="preserve">
АГ (ДК): В соответствии с письмом КУ ХМАО-Югры "Сургутский центр занятости населения" 1 учреждение управления физической культуры и спорта (МБУ СП СШОР "Югория") и 1 учреждение молодежной политики (МАУ ПРСМ "Наше время"), курируемое Администрацией города участвуют в реализации мероприятий:                                                                                                                                                                                                                                                                                                                                                                                                                                                                                                                              - содействие трудоустройству граждан с инвалидностью и их адаптпция на рынке труда;                                                                                                                                                                                                                                                  - содействие улучшению положения на рынке труда не занятых трудовой деятельностью и безработных граждан.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is>
    </oc>
    <nc r="K42" t="inlineStr">
      <is>
        <r>
          <rPr>
            <sz val="16"/>
            <rFont val="Times New Roman"/>
            <family val="1"/>
            <charset val="204"/>
          </rPr>
          <t xml:space="preserve">АГ: В рамках переданных полномочий осуществляется деятельность в сфере трудовых отношений государственного управления охраной труда. По состоянию на 01.04.2022 произведена выплата заработной платы за первую половину марта 2022 года.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заключаемых договоров, муниципальных контрактов.  
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мероприятия государственной программы:
- оказание комплексной помощи и сопровождения при трудоустройстве инвалидов, детям-инвалидам в возрасте от 14 до 18 лет, обратившимся в органы службы занятости.
Для обеспечения реализации вышеуказанного мероприятия государственной программы КУ ХМАО-Югры «Сургутский центр занятости населения» проводит работу по поиску кандидата для трудоустройства в образовательное учреждение, подведомственное департаменту образования. </t>
        </r>
        <r>
          <rPr>
            <sz val="16"/>
            <color rgb="FFFF0000"/>
            <rFont val="Times New Roman"/>
            <family val="2"/>
            <charset val="204"/>
          </rPr>
          <t xml:space="preserve">
</t>
        </r>
        <r>
          <rPr>
            <sz val="16"/>
            <rFont val="Times New Roman"/>
            <family val="1"/>
            <charset val="204"/>
          </rPr>
          <t xml:space="preserve">АГ (ДК): В соответствии с письмом КУ ХМАО-Югры "Сургутский центр занятости населения" 1 учреждение управления физической культуры и спорта (МБУ СП СШОР "Югория" им. А.А. Пилояна) и 1 учреждение отдела молодежной политики (МАУ ПРСМ "Наше время"), курируемое Администрацией города участвуют в реализации мероприятий:           </t>
        </r>
        <r>
          <rPr>
            <sz val="16"/>
            <color rgb="FFFF0000"/>
            <rFont val="Times New Roman"/>
            <family val="2"/>
            <charset val="204"/>
          </rPr>
          <t xml:space="preserve">                                                                                                                                                                                                                                                                                                                                                                                                       </t>
        </r>
        <r>
          <rPr>
            <sz val="16"/>
            <rFont val="Times New Roman"/>
            <family val="1"/>
            <charset val="204"/>
          </rPr>
          <t xml:space="preserve">- оказание комплексной помощи и сопровождения при трудоустройстве инвалидов, детям-инвалидам в возрасте от 14 до 18 лет, обратившимся в органы службы занятости;       </t>
        </r>
        <r>
          <rPr>
            <sz val="16"/>
            <color rgb="FFFF0000"/>
            <rFont val="Times New Roman"/>
            <family val="2"/>
            <charset val="204"/>
          </rPr>
          <t xml:space="preserve">                                                                                                                                                                                                </t>
        </r>
        <r>
          <rPr>
            <sz val="16"/>
            <rFont val="Times New Roman"/>
            <family val="1"/>
            <charset val="204"/>
          </rPr>
          <t xml:space="preserve">-  содействие занятости молодежи;    </t>
        </r>
        <r>
          <rPr>
            <sz val="16"/>
            <color rgb="FFFF0000"/>
            <rFont val="Times New Roman"/>
            <family val="2"/>
            <charset val="204"/>
          </rPr>
          <t xml:space="preserve">                                                                                                                                                                                                                                                                                                                                                                                                                                                                                                                                                                                                                                                                                                                  </t>
        </r>
        <r>
          <rPr>
            <sz val="16"/>
            <rFont val="Times New Roman"/>
            <family val="1"/>
            <charset val="204"/>
          </rPr>
          <t>- содействие улучшению положения на рынке труда не занятых трудовой деятельностью и безработных граждан.</t>
        </r>
        <r>
          <rPr>
            <sz val="16"/>
            <color rgb="FFFF0000"/>
            <rFont val="Times New Roman"/>
            <family val="2"/>
            <charset val="204"/>
          </rPr>
          <t xml:space="preserve">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is>
    </nc>
  </rcc>
  <rcv guid="{13BE7114-35DF-4699-8779-61985C68F6C3}" action="delete"/>
  <rdn rId="0" localSheetId="1" customView="1" name="Z_13BE7114_35DF_4699_8779_61985C68F6C3_.wvu.PrintTitles" hidden="1" oldHidden="1">
    <formula>'на 31.03.2022'!$4:$7</formula>
    <oldFormula>'на 31.03.2022'!$4:$7</oldFormula>
  </rdn>
  <rdn rId="0" localSheetId="1" customView="1" name="Z_13BE7114_35DF_4699_8779_61985C68F6C3_.wvu.FilterData" hidden="1" oldHidden="1">
    <formula>'на 31.03.2022'!$A$6:$K$369</formula>
    <oldFormula>'на 31.03.2022'!$A$6:$K$369</oldFormula>
  </rdn>
  <rcv guid="{13BE7114-35DF-4699-8779-61985C68F6C3}" action="add"/>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 sId="1">
    <oc r="K122" t="inlineStr">
      <is>
        <r>
          <rPr>
            <sz val="16"/>
            <rFont val="Times New Roman"/>
            <family val="1"/>
            <charset val="204"/>
          </rP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объекта "Водовод от 8 пром/узла до ВК-25 ул. 50 лет ВЛКСМ. Участок от ВК (Нефтеюганского шоссе) до ВК (ул.Маяковского, д.42)" протяженностью 0,258 км.
Расходы запланированы на 3 квартал 2022. На 01.02.2022 заключено соглашение о предоставлении субсидии местному бюджету из бюджета ХМАО-Югры  № 05-ОЗП-2022 от 25.01.2022, получено положительное заключение государственной экспертизы достоверности определения сметной стоимости от 04.02.2022 № 86-1-1-2-005991-2022, осуществляется подготовка конкурсной документации.</t>
        </r>
        <r>
          <rPr>
            <sz val="16"/>
            <color rgb="FFFF0000"/>
            <rFont val="Times New Roman"/>
            <family val="2"/>
            <charset val="204"/>
          </rPr>
          <t xml:space="preserve">
</t>
        </r>
        <r>
          <rPr>
            <sz val="16"/>
            <rFont val="Times New Roman"/>
            <family val="1"/>
            <charset val="204"/>
          </rPr>
          <t>2. "Создание условий для обеспечения качественными коммунальными услугами" запланировано выполнить реконструкцию объекта "Очистные сооружения канализационных сточных вод (КОС) г. Сургут производительностью 150 000 м3/сут". Расходы запланированы на 3,4 кварталы 2022. На 01.04.2022 со стороны муниципального образования подписано соглашение о предоставлении субсидии местному бюджету из бюджета ХМАО-Югры № 05-АИП-2022, сметная документация проектной организацией подготовлена в полном объеме и направлена в Управление государственной экспертизы для проверки достоверности сметной стоимости.</t>
        </r>
        <r>
          <rPr>
            <sz val="16"/>
            <color rgb="FFFF0000"/>
            <rFont val="Times New Roman"/>
            <family val="2"/>
            <charset val="204"/>
          </rPr>
          <t xml:space="preserve">
</t>
        </r>
        <r>
          <rPr>
            <sz val="16"/>
            <rFont val="Times New Roman"/>
            <family val="1"/>
            <charset val="204"/>
          </rPr>
          <t>3. "Обеспечение равных прав потребителей на получение энергетических ресурсов" запланировано:
1)  Возмещение недополученных доходов организациям, осуществляющим реализацию населению сжиженного газа по социально ориентированным розничным ценам
ДГХ: предоставление субсидии осуществляется органом местного самоуправления путем отбора юридических лиц. Заключено соглашение с АО "Сжиженный газ Север" 18.03.2022 № 5, плановое количество реализации сжиженного газа населению - 8 524 кг.
УБУиО: расходы на выплату заработной платы и оплату начислений на выплаты по оплате труда  для осуществления переданного государственного полномочия. Расходы запланированы на 4 квартал 2022 года.
4. "Повышение энергоэффективности в отраслях экономики":
МКУ "ДЭАЗиИС" запланировано:
-  ремонт системы теплоснабжения  в МБДОУ детский сад № 22 "Сказка", срок заключения контракта - май,  ожидаемое исполнение - 3 квартал  2022 года;
-  выполнение работ по замене светильников в МБОУ НШ № 46, срок заключения контракта - июль,  ожидаемое исполнение - 3 квартал  2022 года. По состоянию на 01.04.2022 проведены закупки и заключены 2 муниципальных контракта на оказание услуг по составлению и проведению проверки (негосударственной экспертизы) достоверности определения сметной стоимости работ на сумму 16,75 тыс.руб., работы выполнены и оплачены в полном объеме;</t>
        </r>
        <r>
          <rPr>
            <sz val="16"/>
            <color rgb="FFFF0000"/>
            <rFont val="Times New Roman"/>
            <family val="2"/>
            <charset val="204"/>
          </rPr>
          <t xml:space="preserve">
-  выполнение работ по установке приборов учета расхода тепловой энергии в  4-х муниципальных  учреждениях, срок заключения контракта - июль,  ожидаемое исполнение - 3 квартал  2022 года.
МКУ "КГХ" запланировано:
 - выполнение работ по поверке индивидуальных приборов учета коммунальных ресурсов ИПУ ХВС ( 95 шт.) в жилых помещениях муниципальной собственности в наёмном доме социального использования по адресу: ул. Ивана Захарова, д. 12 на сумму 63 650,00 руб. Срок выполнения работ – II квартал 2022 г.  
- выполнение работ по замене индивидуальных приборов учета коммунальных ресурсов ИПУ ХГВС (225 шт.) в муниципальных жилых помещениях  на сумму 287 604,40 руб. запланировано на IV квартал 2022 года.
МКУ "ХЭУ": в 2022 году запланированы работы по замене оконных блоков в здании по ул. Энгельса, 8. Срок размещения закупки на поставку оконных блоков (10 шт.) планируется на июнь 2022 года,  срок заключения контракта - июль 2022 года.,  ожидаемое исполнение - сентябрь 2022 года.
Предприятиями города запланированы работы  по  реконструкции уличных водопроводных сетей протяженностью 1,71 км.,  по техперевооружению магистральных тепловых сетей протяженностью 133,3 пог.м. Проведение конкурса - 2,3 кварталы 2022 года, выполнение - 3,4 кварталы 2022 года.
ДАиГ: в рамках подпрограммы "Создание условий для обеспечения качественными коммунальными услугами" в 2022 году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Проводится проверка достоверности сметной стоимости строительства объекта. Ориентировочная дата получения заключения государственной экспертизы 28.02.2022.
Ориентировочный срок размещения извещения на выполнение работ по строительству объекта - апрель 2022, ориентировочный срок заключения контракта - июнь 2022.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Проводится проверка достоверности сметной стоимости строительства объекта. Ориентировочная дата получения заключения государственной экспертизы 28.02.2022. Ориентировочный срок размещения извещения на выполнение работ по строительству объекта - апрель 2022, ориентировочный срок заключения контракта - июнь 2022. 
3."Канализационная насосная станция с устройством трубопроводов до территории канализационно-очистных сооружений. Территория Пойма-2 г.Сургут" Проводится входной контроль документации АУ "ГЭ". Ориентировочная дата получения заключения государственной экспертизы 30.04.2022. Ориентировочный срок размещения извещения на выполнение работ по строительству объекта - июнь 2022, ориентировочный срок заключения контракта - июль 2022.
В рамках подпрограммы "Благоустройство общественных территорий" в 2022 году предусмотрено выполнение работ по благоустройству объектов: 1.Экопарк "За Саймой".  Заключен муниципальный контракт на выполнение работ по благоустройству объекта с ООО "Горизонт" № 1/2021 от 20.01.2021. Сумма по контракту 108 524,97 тыс.руб., из них лимит на 2021 год – 34 230,08 тыс.руб., на 2022 год – 74 294,89 тыс.руб. Срок выполнения работ по объекту  «Городская набережная» по 28 февраля 2022 года.  Строительная готовность – 35%. Заключен муниципальный контракт на выполнение работ по благоустройству объекта "Дорожно-тропиночная сеть 1 этап" с ООО " ПолимедСоюзСтрой " № 116/2021 от 21.12.2021. Сумма по контракту 17 001,53 тыс.руб. Срок выполнения работ: с 01.06.2022 по 15.09.2022.                                                                                                                  
2. "Реконструкция (реновация) рекреационных территорий общественных пространств в западном жилом районе города Сургута". Заключен муниципальный контракт на выполнение работ по благоустройству объекта с ООО «ПолимедСоюзСтрой» №21/2021 от 21.04.2021 года, общая сумма по контракту 34 228,90 тыс.руб., в том числе в 2021 году – 16 999,96 тыс.руб., 2022 год – 17 228,94 тыс.руб. Срок выполнения работ – 15.07.22 г. Сформирована аукционная документация на выполнение работ по благоустройству объекта. Ориентировочный срок размещения закупки – 14.02.2022, ориентировочный срок заключения контракта – 15.03.2022. </t>
        </r>
      </is>
    </oc>
    <nc r="K122" t="inlineStr">
      <is>
        <r>
          <rPr>
            <sz val="16"/>
            <rFont val="Times New Roman"/>
            <family val="1"/>
            <charset val="204"/>
          </rP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объекта "Водовод от 8 пром/узла до ВК-25 ул. 50 лет ВЛКСМ. Участок от ВК (Нефтеюганского шоссе) до ВК (ул.Маяковского, д.42)" протяженностью 0,258 км.
Расходы запланированы на 3 квартал 2022. На 01.02.2022 заключено соглашение о предоставлении субсидии местному бюджету из бюджета ХМАО-Югры  № 05-ОЗП-2022 от 25.01.2022, получено положительное заключение государственной экспертизы достоверности определения сметной стоимости от 04.02.2022 № 86-1-1-2-005991-2022, осуществляется подготовка конкурсной документации.</t>
        </r>
        <r>
          <rPr>
            <sz val="16"/>
            <color rgb="FFFF0000"/>
            <rFont val="Times New Roman"/>
            <family val="2"/>
            <charset val="204"/>
          </rPr>
          <t xml:space="preserve">
</t>
        </r>
        <r>
          <rPr>
            <sz val="16"/>
            <rFont val="Times New Roman"/>
            <family val="1"/>
            <charset val="204"/>
          </rPr>
          <t>2. "Создание условий для обеспечения качественными коммунальными услугами" запланировано выполнить реконструкцию объекта "Очистные сооружения канализационных сточных вод (КОС) г. Сургут производительностью 150 000 м3/сут". Расходы запланированы на 3,4 кварталы 2022. На 01.04.2022 со стороны муниципального образования подписано соглашение о предоставлении субсидии местному бюджету из бюджета ХМАО-Югры № 05-АИП-2022, сметная документация проектной организацией подготовлена в полном объеме и направлена в Управление государственной экспертизы для проверки достоверности сметной стоимости.</t>
        </r>
        <r>
          <rPr>
            <sz val="16"/>
            <color rgb="FFFF0000"/>
            <rFont val="Times New Roman"/>
            <family val="2"/>
            <charset val="204"/>
          </rPr>
          <t xml:space="preserve">
</t>
        </r>
        <r>
          <rPr>
            <sz val="16"/>
            <rFont val="Times New Roman"/>
            <family val="1"/>
            <charset val="204"/>
          </rPr>
          <t>3. "Обеспечение равных прав потребителей на получение энергетических ресурсов" запланировано:
1)  Возмещение недополученных доходов организациям, осуществляющим реализацию населению сжиженного газа по социально ориентированным розничным ценам
ДГХ: предоставление субсидии осуществляется органом местного самоуправления путем отбора юридических лиц. Заключено соглашение с АО "Сжиженный газ Север" 18.03.2022 № 5, плановое количество реализации сжиженного газа населению - 8 524 кг.
УБУиО: расходы на выплату заработной платы и оплату начислений на выплаты по оплате труда  для осуществления переданного государственного полномочия. Расходы запланированы на 4 квартал 2022 года.
4. "Повышение энергоэффективности в отраслях экономики":
МКУ "ДЭАЗиИС" запланировано:
-  ремонт системы теплоснабжения  в МБДОУ детский сад № 22 "Сказка", срок заключения контракта - май,  ожидаемое исполнение - 3 квартал  2022 года;
-  выполнение работ по замене светильников в МБОУ НШ № 46, срок заключения контракта - июль,  ожидаемое исполнение - 3 квартал  2022 года. По состоянию на 01.04.2022 проведены закупки и заключены 2 муниципальных контракта на оказание услуг по составлению и проведению проверки (негосударственной экспертизы) достоверности определения сметной стоимости работ на сумму 16,75 тыс.руб., работы выполнены и оплачены в полном объеме;
-  выполнение работ по установке приборов учета расхода тепловой энергии в  4-х муниципальных  учреждениях, срок заключения контракта - июль,  ожидаемое исполнение - 3 квартал  2022 года.На  01.04.2022 по заключенному муниципальному контракту с ООО "СибСтройЭксперт" выполнены и оплачены в сумме 18,5 тыс.руб. работы на оказание услуг по проведению проверки (негосударственной экспертизы) достоверности определения сметной стоимости работ. Заключен муниципальный контракт с ООО "ЮГРА-Сервис" на разработку ПИР по установке приборов учета тепловой энергии в 4 муниципальных учреждениях, срок выполнения работ с момента подписания контракта по 10.04.2022.
МКУ "КГХ" запланировано:
 - выполнение работ по поверке индивидуальных приборов учета коммунальных ресурсов ИПУ ХВС ( 95 шт.) в жилых помещениях муниципальной собственности в наёмном доме социального использования по адресу: ул. Ивана Захарова, д. 12 на сумму 63 650,00 руб. На 01.04.2022 заключен договор с ИП Бобылев В.В. от 10.02.2022 № 17, срок выполнения работ – II квартал 2022 г. 
- выполнение работ по замене индивидуальных приборов учета коммунальных ресурсов ИПУ ХГВС (169 шт.) в муниципальных жилых помещениях  на сумму 290,8 тыс.руб. запланировано на II-IV квартал 2022 года.
МКУ "ХЭУ": в 2022 году запланированы работы по замене оконных блоков в здании по ул. Энгельса, 8. Срок размещения закупки на поставку оконных блоков (10 шт.) планируется на июнь 2022 года,  срок заключения контракта - июль 2022 года.,  ожидаемое исполнение - сентябрь 2022 года.
Предприятиями города запланированы работы  по  реконструкции уличных водопроводных сетей протяженностью 1,71 км.,  по техперевооружению магистральных тепловых сетей протяженностью 133,3 пог.м. Проведение конкурса - 2,3 кварталы 2022 года, выполнение - 3,4 кварталы 2022 года.</t>
        </r>
        <r>
          <rPr>
            <sz val="16"/>
            <color rgb="FFFF0000"/>
            <rFont val="Times New Roman"/>
            <family val="2"/>
            <charset val="204"/>
          </rPr>
          <t xml:space="preserve">
ДАиГ: в рамках подпрограммы "Создание условий для обеспечения качественными коммунальными услугами" в 2022 году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Проводится проверка достоверности сметной стоимости строительства объекта. Ориентировочная дата получения заключения государственной экспертизы 28.02.2022.
Ориентировочный срок размещения извещения на выполнение работ по строительству объекта - апрель 2022, ориентировочный срок заключения контракта - июнь 2022.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Проводится проверка достоверности сметной стоимости строительства объекта. Ориентировочная дата получения заключения государственной экспертизы 28.02.2022. Ориентировочный срок размещения извещения на выполнение работ по строительству объекта - апрель 2022, ориентировочный срок заключения контракта - июнь 2022. 
3."Канализационная насосная станция с устройством трубопроводов до территории канализационно-очистных сооружений. Территория Пойма-2 г.Сургут" Проводится входной контроль документации АУ "ГЭ". Ориентировочная дата получения заключения государственной экспертизы 30.04.2022. Ориентировочный срок размещения извещения на выполнение работ по строительству объекта - июнь 2022, ориентировочный срок заключения контракта - июль 2022.
В рамках подпрограммы "Благоустройство общественных территорий" в 2022 году предусмотрено выполнение работ по благоустройству объектов: 1.Экопарк "За Саймой".  Заключен муниципальный контракт на выполнение работ по благоустройству объекта с ООО "Горизонт" № 1/2021 от 20.01.2021. Сумма по контракту 108 524,97 тыс.руб., из них лимит на 2021 год – 34 230,08 тыс.руб., на 2022 год – 74 294,89 тыс.руб. Срок выполнения работ по объекту  «Городская набережная» по 28 февраля 2022 года.  Строительная готовность – 35%. Заключен муниципальный контракт на выполнение работ по благоустройству объекта "Дорожно-тропиночная сеть 1 этап" с ООО " ПолимедСоюзСтрой " № 116/2021 от 21.12.2021. Сумма по контракту 17 001,53 тыс.руб. Срок выполнения работ: с 01.06.2022 по 15.09.2022.                                                                                                                  
2. "Реконструкция (реновация) рекреационных территорий общественных пространств в западном жилом районе города Сургута". Заключен муниципальный контракт на выполнение работ по благоустройству объекта с ООО «ПолимедСоюзСтрой» №21/2021 от 21.04.2021 года, общая сумма по контракту 34 228,90 тыс.руб., в том числе в 2021 году – 16 999,96 тыс.руб., 2022 год – 17 228,94 тыс.руб. Срок выполнения работ – 15.07.22 г. Сформирована аукционная документация на выполнение работ по благоустройству объекта. Ориентировочный срок размещения закупки – 14.02.2022, ориентировочный срок заключения контракта – 15.03.2022. </t>
        </r>
      </is>
    </nc>
  </rcc>
  <rcv guid="{CCF533A2-322B-40E2-88B2-065E6D1D35B4}" action="delete"/>
  <rdn rId="0" localSheetId="1" customView="1" name="Z_CCF533A2_322B_40E2_88B2_065E6D1D35B4_.wvu.PrintArea" hidden="1" oldHidden="1">
    <formula>'на 31.03.2022'!$A$1:$K$168</formula>
    <oldFormula>'на 31.03.2022'!$A$1:$K$168</oldFormula>
  </rdn>
  <rdn rId="0" localSheetId="1" customView="1" name="Z_CCF533A2_322B_40E2_88B2_065E6D1D35B4_.wvu.PrintTitles" hidden="1" oldHidden="1">
    <formula>'на 31.03.2022'!$4:$7</formula>
    <oldFormula>'на 31.03.2022'!$4:$7</oldFormula>
  </rdn>
  <rdn rId="0" localSheetId="1" customView="1" name="Z_CCF533A2_322B_40E2_88B2_065E6D1D35B4_.wvu.FilterData" hidden="1" oldHidden="1">
    <formula>'на 31.03.2022'!$A$6:$K$369</formula>
    <oldFormula>'на 31.03.2022'!$A$6:$K$369</oldFormula>
  </rdn>
  <rcv guid="{CCF533A2-322B-40E2-88B2-065E6D1D35B4}" action="add"/>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25:J129" start="0" length="2147483647">
    <dxf>
      <font>
        <color auto="1"/>
      </font>
    </dxf>
  </rfmt>
  <rfmt sheetId="1" sqref="I122:J124" start="0" length="2147483647">
    <dxf>
      <font>
        <color auto="1"/>
      </font>
    </dxf>
  </rfmt>
  <rcc rId="125" sId="1">
    <oc r="I125">
      <f>D125-G125</f>
    </oc>
    <nc r="I125">
      <f>D125</f>
    </nc>
  </rcc>
  <rcc rId="126" sId="1">
    <oc r="I126">
      <f>D126-G126</f>
    </oc>
    <nc r="I126">
      <f>D126</f>
    </nc>
  </rcc>
  <rcc rId="127" sId="1">
    <oc r="I127">
      <f>D127-G127</f>
    </oc>
    <nc r="I127">
      <f>D127</f>
    </nc>
  </rcc>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30:J133" start="0" length="2147483647">
    <dxf>
      <font>
        <color auto="1"/>
      </font>
    </dxf>
  </rfmt>
  <rcc rId="128" sId="1">
    <oc r="I132">
      <f>D132-G132</f>
    </oc>
    <nc r="I132">
      <f>D132</f>
    </nc>
  </rcc>
  <rcc rId="129" sId="1">
    <oc r="I133">
      <f>D133-G133</f>
    </oc>
    <nc r="I133">
      <f>D133</f>
    </nc>
  </rcc>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 sId="1">
    <oc r="K42" t="inlineStr">
      <is>
        <r>
          <rPr>
            <sz val="16"/>
            <rFont val="Times New Roman"/>
            <family val="1"/>
            <charset val="204"/>
          </rPr>
          <t xml:space="preserve">АГ: В рамках переданных полномочий осуществляется деятельность в сфере трудовых отношений государственного управления охраной труда. По состоянию на 01.04.2022 произведена выплата заработной платы за первую половину марта 2022 года.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заключаемых договоров, муниципальных контрактов.  
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мероприятия государственной программы:
- оказание комплексной помощи и сопровождения при трудоустройстве инвалидов, детям-инвалидам в возрасте от 14 до 18 лет, обратившимся в органы службы занятости.
Для обеспечения реализации вышеуказанного мероприятия государственной программы КУ ХМАО-Югры «Сургутский центр занятости населения» проводит работу по поиску кандидата для трудоустройства в образовательное учреждение, подведомственное департаменту образования. </t>
        </r>
        <r>
          <rPr>
            <sz val="16"/>
            <color rgb="FFFF0000"/>
            <rFont val="Times New Roman"/>
            <family val="2"/>
            <charset val="204"/>
          </rPr>
          <t xml:space="preserve">
</t>
        </r>
        <r>
          <rPr>
            <sz val="16"/>
            <rFont val="Times New Roman"/>
            <family val="1"/>
            <charset val="204"/>
          </rPr>
          <t xml:space="preserve">АГ (ДК): В соответствии с письмом КУ ХМАО-Югры "Сургутский центр занятости населения" 1 учреждение управления физической культуры и спорта (МБУ СП СШОР "Югория" им. А.А. Пилояна) и 1 учреждение отдела молодежной политики (МАУ ПРСМ "Наше время"), курируемое Администрацией города участвуют в реализации мероприятий:           </t>
        </r>
        <r>
          <rPr>
            <sz val="16"/>
            <color rgb="FFFF0000"/>
            <rFont val="Times New Roman"/>
            <family val="2"/>
            <charset val="204"/>
          </rPr>
          <t xml:space="preserve">                                                                                                                                                                                                                                                                                                                                                                                                       </t>
        </r>
        <r>
          <rPr>
            <sz val="16"/>
            <rFont val="Times New Roman"/>
            <family val="1"/>
            <charset val="204"/>
          </rPr>
          <t xml:space="preserve">- оказание комплексной помощи и сопровождения при трудоустройстве инвалидов, детям-инвалидам в возрасте от 14 до 18 лет, обратившимся в органы службы занятости;       </t>
        </r>
        <r>
          <rPr>
            <sz val="16"/>
            <color rgb="FFFF0000"/>
            <rFont val="Times New Roman"/>
            <family val="2"/>
            <charset val="204"/>
          </rPr>
          <t xml:space="preserve">                                                                                                                                                                                                </t>
        </r>
        <r>
          <rPr>
            <sz val="16"/>
            <rFont val="Times New Roman"/>
            <family val="1"/>
            <charset val="204"/>
          </rPr>
          <t xml:space="preserve">-  содействие занятости молодежи;    </t>
        </r>
        <r>
          <rPr>
            <sz val="16"/>
            <color rgb="FFFF0000"/>
            <rFont val="Times New Roman"/>
            <family val="2"/>
            <charset val="204"/>
          </rPr>
          <t xml:space="preserve">                                                                                                                                                                                                                                                                                                                                                                                                                                                                                                                                                                                                                                                                                                                  </t>
        </r>
        <r>
          <rPr>
            <sz val="16"/>
            <rFont val="Times New Roman"/>
            <family val="1"/>
            <charset val="204"/>
          </rPr>
          <t>- содействие улучшению положения на рынке труда не занятых трудовой деятельностью и безработных граждан.</t>
        </r>
        <r>
          <rPr>
            <sz val="16"/>
            <color rgb="FFFF0000"/>
            <rFont val="Times New Roman"/>
            <family val="2"/>
            <charset val="204"/>
          </rPr>
          <t xml:space="preserve">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is>
    </oc>
    <nc r="K42" t="inlineStr">
      <is>
        <r>
          <rPr>
            <sz val="16"/>
            <rFont val="Times New Roman"/>
            <family val="1"/>
            <charset val="204"/>
          </rPr>
          <t xml:space="preserve">АГ: В рамках переданных полномочий осуществляется деятельность в сфере трудовых отношений государственного управления охраной труда. По состоянию на 01.04.2022 произведена выплата заработной платы за первую половину марта 2022 года.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заключаемых договоров, муниципальных контрактов.  
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мероприятия государственной программы:
- оказание комплексной помощи и сопровождения при трудоустройстве инвалидов, детям-инвалидам в возрасте от 14 до 18 лет, обратившимся в органы службы занятости.
Для обеспечения реализации вышеуказанного мероприятия государственной программы КУ ХМАО-Югры «Сургутский центр занятости населения» проводит работу по поиску кандидата для трудоустройства в образовательное учреждение, подведомственное департаменту образования. </t>
        </r>
        <r>
          <rPr>
            <sz val="16"/>
            <color rgb="FFFF0000"/>
            <rFont val="Times New Roman"/>
            <family val="2"/>
            <charset val="204"/>
          </rPr>
          <t xml:space="preserve">
</t>
        </r>
        <r>
          <rPr>
            <sz val="16"/>
            <rFont val="Times New Roman"/>
            <family val="1"/>
            <charset val="204"/>
          </rPr>
          <t xml:space="preserve">АГ (ДК): В соответствии с письмом КУ ХМАО-Югры "Сургутский центр занятости населения" 1 учреждение управления физической культуры и спорта (МБУ СП СШОР "Югория" им. А.А. Пилояна) и 1 учреждение отдела молодежной политики (МАУ ПРСМ "Наше время"), курируемое Администрацией города участвуют в реализации мероприятий:           </t>
        </r>
        <r>
          <rPr>
            <sz val="16"/>
            <color rgb="FFFF0000"/>
            <rFont val="Times New Roman"/>
            <family val="2"/>
            <charset val="204"/>
          </rPr>
          <t xml:space="preserve">                                                                                                                                                                                                                                                                                                                                                                                                       </t>
        </r>
        <r>
          <rPr>
            <sz val="16"/>
            <rFont val="Times New Roman"/>
            <family val="1"/>
            <charset val="204"/>
          </rPr>
          <t xml:space="preserve">- оказание комплексной помощи и сопровождения при трудоустройстве инвалидов, детям-инвалидам в возрасте от 14 до 18 лет, обратившимся в органы службы занятости;       </t>
        </r>
        <r>
          <rPr>
            <sz val="16"/>
            <color rgb="FFFF0000"/>
            <rFont val="Times New Roman"/>
            <family val="2"/>
            <charset val="204"/>
          </rPr>
          <t xml:space="preserve">                                                                                                                                                                                                </t>
        </r>
        <r>
          <rPr>
            <sz val="16"/>
            <rFont val="Times New Roman"/>
            <family val="1"/>
            <charset val="204"/>
          </rPr>
          <t xml:space="preserve">-  содействие занятости молодежи;    </t>
        </r>
        <r>
          <rPr>
            <sz val="16"/>
            <color rgb="FFFF0000"/>
            <rFont val="Times New Roman"/>
            <family val="2"/>
            <charset val="204"/>
          </rPr>
          <t xml:space="preserve">                                                                                                                                                                                                                                                                                                                                                                                                                                                                                                                                                                                                                                                                                                                  </t>
        </r>
        <r>
          <rPr>
            <sz val="16"/>
            <rFont val="Times New Roman"/>
            <family val="1"/>
            <charset val="204"/>
          </rPr>
          <t>- содействие улучшению положения на рынке труда не занятых трудовой деятельностью и безработных граждан.</t>
        </r>
        <r>
          <rPr>
            <sz val="16"/>
            <color rgb="FFFF0000"/>
            <rFont val="Times New Roman"/>
            <family val="2"/>
            <charset val="204"/>
          </rPr>
          <t xml:space="preserve">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и содействию трудоустройства незанятых инвалидов, в том числе инвалидов молодого возраста, на оборудованные (оснащенные) рабочие места.                                                                                                                                                                                                                                          
</t>
        </r>
      </is>
    </nc>
  </rcc>
  <rcv guid="{13BE7114-35DF-4699-8779-61985C68F6C3}" action="delete"/>
  <rdn rId="0" localSheetId="1" customView="1" name="Z_13BE7114_35DF_4699_8779_61985C68F6C3_.wvu.PrintTitles" hidden="1" oldHidden="1">
    <formula>'на 31.03.2022'!$4:$7</formula>
    <oldFormula>'на 31.03.2022'!$4:$7</oldFormula>
  </rdn>
  <rdn rId="0" localSheetId="1" customView="1" name="Z_13BE7114_35DF_4699_8779_61985C68F6C3_.wvu.FilterData" hidden="1" oldHidden="1">
    <formula>'на 31.03.2022'!$A$6:$K$369</formula>
    <oldFormula>'на 31.03.2022'!$A$6:$K$369</oldFormula>
  </rdn>
  <rcv guid="{13BE7114-35DF-4699-8779-61985C68F6C3}" action="add"/>
</revisions>
</file>

<file path=xl/revisions/revisionLog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3" sId="1">
    <oc r="K42" t="inlineStr">
      <is>
        <r>
          <rPr>
            <sz val="16"/>
            <rFont val="Times New Roman"/>
            <family val="1"/>
            <charset val="204"/>
          </rPr>
          <t xml:space="preserve">АГ: В рамках переданных полномочий осуществляется деятельность в сфере трудовых отношений государственного управления охраной труда. По состоянию на 01.04.2022 произведена выплата заработной платы за первую половину марта 2022 года.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заключаемых договоров, муниципальных контрактов.  
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мероприятия государственной программы:
- оказание комплексной помощи и сопровождения при трудоустройстве инвалидов, детям-инвалидам в возрасте от 14 до 18 лет, обратившимся в органы службы занятости.
Для обеспечения реализации вышеуказанного мероприятия государственной программы КУ ХМАО-Югры «Сургутский центр занятости населения» проводит работу по поиску кандидата для трудоустройства в образовательное учреждение, подведомственное департаменту образования. </t>
        </r>
        <r>
          <rPr>
            <sz val="16"/>
            <color rgb="FFFF0000"/>
            <rFont val="Times New Roman"/>
            <family val="2"/>
            <charset val="204"/>
          </rPr>
          <t xml:space="preserve">
</t>
        </r>
        <r>
          <rPr>
            <sz val="16"/>
            <rFont val="Times New Roman"/>
            <family val="1"/>
            <charset val="204"/>
          </rPr>
          <t xml:space="preserve">АГ (ДК): В соответствии с письмом КУ ХМАО-Югры "Сургутский центр занятости населения" 1 учреждение управления физической культуры и спорта (МБУ СП СШОР "Югория" им. А.А. Пилояна) и 1 учреждение отдела молодежной политики (МАУ ПРСМ "Наше время"), курируемое Администрацией города участвуют в реализации мероприятий:           </t>
        </r>
        <r>
          <rPr>
            <sz val="16"/>
            <color rgb="FFFF0000"/>
            <rFont val="Times New Roman"/>
            <family val="2"/>
            <charset val="204"/>
          </rPr>
          <t xml:space="preserve">                                                                                                                                                                                                                                                                                                                                                                                                       </t>
        </r>
        <r>
          <rPr>
            <sz val="16"/>
            <rFont val="Times New Roman"/>
            <family val="1"/>
            <charset val="204"/>
          </rPr>
          <t xml:space="preserve">- оказание комплексной помощи и сопровождения при трудоустройстве инвалидов, детям-инвалидам в возрасте от 14 до 18 лет, обратившимся в органы службы занятости;       </t>
        </r>
        <r>
          <rPr>
            <sz val="16"/>
            <color rgb="FFFF0000"/>
            <rFont val="Times New Roman"/>
            <family val="2"/>
            <charset val="204"/>
          </rPr>
          <t xml:space="preserve">                                                                                                                                                                                                </t>
        </r>
        <r>
          <rPr>
            <sz val="16"/>
            <rFont val="Times New Roman"/>
            <family val="1"/>
            <charset val="204"/>
          </rPr>
          <t xml:space="preserve">-  содействие занятости молодежи;    </t>
        </r>
        <r>
          <rPr>
            <sz val="16"/>
            <color rgb="FFFF0000"/>
            <rFont val="Times New Roman"/>
            <family val="2"/>
            <charset val="204"/>
          </rPr>
          <t xml:space="preserve">                                                                                                                                                                                                                                                                                                                                                                                                                                                                                                                                                                                                                                                                                                                  </t>
        </r>
        <r>
          <rPr>
            <sz val="16"/>
            <rFont val="Times New Roman"/>
            <family val="1"/>
            <charset val="204"/>
          </rPr>
          <t>- содействие улучшению положения на рынке труда не занятых трудовой деятельностью и безработных граждан.</t>
        </r>
        <r>
          <rPr>
            <sz val="16"/>
            <color rgb="FFFF0000"/>
            <rFont val="Times New Roman"/>
            <family val="2"/>
            <charset val="204"/>
          </rPr>
          <t xml:space="preserve">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и содействию трудоустройства незанятых инвалидов, в том числе инвалидов молодого возраста, на оборудованные (оснащенные) рабочие места.                                                                                                                                                                                                                                          
</t>
        </r>
      </is>
    </oc>
    <nc r="K42" t="inlineStr">
      <is>
        <r>
          <rPr>
            <sz val="16"/>
            <rFont val="Times New Roman"/>
            <family val="1"/>
            <charset val="204"/>
          </rPr>
          <t xml:space="preserve">АГ: В рамках переданных полномочий осуществляется деятельность в сфере трудовых отношений государственного управления охраной труда. По состоянию на 01.04.2022 произведена выплата заработной платы за первую половину марта 2022 года.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заключаемых договоров, муниципальных контрактов.  
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мероприятия государственной программы:
- оказание комплексной помощи и сопровождения при трудоустройстве инвалидов, детям-инвалидам в возрасте от 14 до 18 лет, обратившимся в органы службы занятости.
Для обеспечения реализации вышеуказанного мероприятия государственной программы КУ ХМАО-Югры «Сургутский центр занятости населения» проводит работу по поиску кандидата для трудоустройства в образовательное учреждение, подведомственное департаменту образования. </t>
        </r>
        <r>
          <rPr>
            <sz val="16"/>
            <color rgb="FFFF0000"/>
            <rFont val="Times New Roman"/>
            <family val="2"/>
            <charset val="204"/>
          </rPr>
          <t xml:space="preserve">
</t>
        </r>
        <r>
          <rPr>
            <sz val="16"/>
            <rFont val="Times New Roman"/>
            <family val="1"/>
            <charset val="204"/>
          </rPr>
          <t xml:space="preserve">АГ (ДК): В соответствии с письмом КУ ХМАО-Югры "Сургутский центр занятости населения" 1 учреждение управления физической культуры и спорта (МБУ СП СШОР "Югория" им. А.А. Пилояна) и 1 учреждение отдела молодежной политики (МАУ ПРСМ "Наше время"), курируемое Администрацией города участвуют в реализации мероприятий:           </t>
        </r>
        <r>
          <rPr>
            <sz val="16"/>
            <color rgb="FFFF0000"/>
            <rFont val="Times New Roman"/>
            <family val="2"/>
            <charset val="204"/>
          </rPr>
          <t xml:space="preserve">                                                                                                                                                                                                                                                                                                                                                                                                       </t>
        </r>
        <r>
          <rPr>
            <sz val="16"/>
            <rFont val="Times New Roman"/>
            <family val="1"/>
            <charset val="204"/>
          </rPr>
          <t xml:space="preserve">- оказание комплексной помощи и сопровождения при трудоустройстве инвалидов, детям-инвалидам в возрасте от 14 до 18 лет, обратившимся в органы службы занятости;       </t>
        </r>
        <r>
          <rPr>
            <sz val="16"/>
            <color rgb="FFFF0000"/>
            <rFont val="Times New Roman"/>
            <family val="2"/>
            <charset val="204"/>
          </rPr>
          <t xml:space="preserve">                                                                                                                                                                                                </t>
        </r>
        <r>
          <rPr>
            <sz val="16"/>
            <rFont val="Times New Roman"/>
            <family val="1"/>
            <charset val="204"/>
          </rPr>
          <t xml:space="preserve">-  содействие занятости молодежи;    </t>
        </r>
        <r>
          <rPr>
            <sz val="16"/>
            <color rgb="FFFF0000"/>
            <rFont val="Times New Roman"/>
            <family val="2"/>
            <charset val="204"/>
          </rPr>
          <t xml:space="preserve">                                                                                                                                                                                                                                                                                                                                                                                                                                                                                                                                                                                                                                                                                                                  </t>
        </r>
        <r>
          <rPr>
            <sz val="16"/>
            <rFont val="Times New Roman"/>
            <family val="1"/>
            <charset val="204"/>
          </rPr>
          <t>- содействие улучшению положения на рынке труда не занятых трудовой деятельностью и безработных граждан.</t>
        </r>
        <r>
          <rPr>
            <sz val="16"/>
            <color rgb="FFFF0000"/>
            <rFont val="Times New Roman"/>
            <family val="2"/>
            <charset val="204"/>
          </rPr>
          <t xml:space="preserve">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и содействию трудоустройству незанятых инвалидов, в том числе инвалидов молодого возраста, на оборудованные (оснащенные) рабочие места.                                                                                                                                                                                                                                          
</t>
        </r>
      </is>
    </nc>
  </rcc>
</revisions>
</file>

<file path=xl/revisions/revisionLog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4" sId="1" odxf="1" dxf="1">
    <oc r="K142" t="inlineStr">
      <is>
        <r>
          <rPr>
            <u/>
            <sz val="16"/>
            <color rgb="FFFF0000"/>
            <rFont val="Times New Roman"/>
            <family val="2"/>
            <charset val="204"/>
          </rPr>
          <t>ДГХ:</t>
        </r>
        <r>
          <rPr>
            <sz val="16"/>
            <color rgb="FFFF0000"/>
            <rFont val="Times New Roman"/>
            <family val="2"/>
            <charset val="204"/>
          </rPr>
          <t xml:space="preserve">
1. В рамках реализации национального проекта "Безопасные и качественные автомобильные дороги" подпрограммы "Дорожное хозяйство" запланирован ремонт автомобильных дорог по 6 объектам, в том числе:
</t>
        </r>
        <r>
          <rPr>
            <sz val="16"/>
            <rFont val="Times New Roman"/>
            <family val="1"/>
            <charset val="204"/>
          </rPr>
          <t>- улица Быстринская – 0,746 км.</t>
        </r>
        <r>
          <rPr>
            <sz val="16"/>
            <color rgb="FFFF0000"/>
            <rFont val="Times New Roman"/>
            <family val="2"/>
            <charset val="204"/>
          </rPr>
          <t xml:space="preserve">
- улица Пионерная (от В. Васильева до дороги на п. Финский) -  0,733 км;
</t>
        </r>
        <r>
          <rPr>
            <sz val="16"/>
            <rFont val="Times New Roman"/>
            <family val="1"/>
            <charset val="204"/>
          </rPr>
          <t>- Автомобильная дорога по Югорскому тракту (от ул. Энергетиков до ул. Мелик-Карамова) - 2,405км;</t>
        </r>
        <r>
          <rPr>
            <sz val="16"/>
            <color rgb="FFFF0000"/>
            <rFont val="Times New Roman"/>
            <family val="2"/>
            <charset val="204"/>
          </rPr>
          <t xml:space="preserve">
</t>
        </r>
        <r>
          <rPr>
            <sz val="16"/>
            <rFont val="Times New Roman"/>
            <family val="1"/>
            <charset val="204"/>
          </rPr>
          <t>- улица Крылова (от ул. Грибоедова до ул. Толстого) – 0,909 км;</t>
        </r>
        <r>
          <rPr>
            <sz val="16"/>
            <color rgb="FFFF0000"/>
            <rFont val="Times New Roman"/>
            <family val="2"/>
            <charset val="204"/>
          </rPr>
          <t xml:space="preserve">
- улица Бажова (от пр. Мира до ул. Бахилова) – 0,740 км;
</t>
        </r>
        <r>
          <rPr>
            <sz val="16"/>
            <rFont val="Times New Roman"/>
            <family val="1"/>
            <charset val="204"/>
          </rPr>
          <t>- улица Привокзальная – 1,732 км, из них в 2022 году - 0,6 км;</t>
        </r>
        <r>
          <rPr>
            <sz val="16"/>
            <color rgb="FFFF0000"/>
            <rFont val="Times New Roman"/>
            <family val="2"/>
            <charset val="204"/>
          </rPr>
          <t xml:space="preserve">
Общая протяженность ремонта в рамках национального проекта «Безопасные качественные дороги» в 2022 году составит 7,256 км.
Контрактацию объектов дорожных работ 2022 года планируется завершить до 31.03.2022.
</t>
        </r>
        <r>
          <rPr>
            <sz val="16"/>
            <rFont val="Times New Roman"/>
            <family val="1"/>
            <charset val="204"/>
          </rPr>
          <t>По итогам ремонтной кампании 2022 года планируется достичь значение показателя «Доля дорожной сети городской агломерации, соответствующая нормативным требованиям, %» - 83,22%.
расходы запланированы в течение года.</t>
        </r>
        <r>
          <rPr>
            <sz val="16"/>
            <color rgb="FFFF0000"/>
            <rFont val="Times New Roman"/>
            <family val="2"/>
            <charset val="204"/>
          </rPr>
          <t xml:space="preserve">
</t>
        </r>
        <r>
          <rPr>
            <sz val="16"/>
            <rFont val="Times New Roman"/>
            <family val="1"/>
            <charset val="204"/>
          </rPr>
          <t xml:space="preserve">ДАиГ:  в 2022 году предусмотрено строительство объектов: 
- "Магистральная дорога на участках: ул. 16 «ЮР» от ул. 3 «ЮР» до примыкания к ул. Никольская; ул. 3 «ЮР» от ул. 16 «ЮР» до ул. 18 «ЮР»; ул. 18 «ЮР» от 3 «ЮР» до примыкания к ул. Энгельса в г. Сургуте". Ориентировочная дата получения заключения государственной экспертизы 30.04.2022. Ориентировочный срок размещения извещения на выполнение работ по строительству объекта -  июль 2022, ориентировочный срок заключения контракта - сентябрь 2022.
- "Автомобильная дорога от Югорского тракта до ХСТО «Волна» и ПЛГК «Нептун» в пойменной части протоки Кривуля, г. Сургуте." Проектно-сметная документация разработана, получено положительное заключение повторной государственной экспертизы № 86-1-1-3-053692 от 21.09.2021. Извещение на выполнение работ по строительству объекта размещено 15.03.2022, подведение итогов- 05.04.2022. Ориентировочный срок заключения контракта - апрель 2022. 
2. В рамках подпрограммы "Безопасность дорожного движения" 
ДГХ: в 2022 году планируется модернизация 10 светофорных объектов и внедрение модулей систем управления интеллектуальных транспортных систем.
В планах внедрение следующих модулей:
1. Управления и мониторинга дорожной техники (диспетчеризация);
2. Управления движением общественного транспорта (диспетчеризация):
- Управление маршрутами общественного транспорта;
- Подсистема управления умными остановками.
В данном модуле планируется создание диспетчерского центра управления и контроля движением общественного транспорта всех перевозчиков. Также рассматривается возможность внедрения Модуля централизованного информирования участников движения (дорожно-информационного табло) и (знаков переменной информации).
По данным модулям получены коммерческие предложения, готовятся проектные документы для осуществления закупочных процедур. 
Расходы запланированы на 4 квартал 2022.
</t>
        </r>
        <r>
          <rPr>
            <u/>
            <sz val="16"/>
            <rFont val="Times New Roman"/>
            <family val="1"/>
            <charset val="204"/>
          </rPr>
          <t xml:space="preserve">АГ:  </t>
        </r>
        <r>
          <rPr>
            <sz val="16"/>
            <rFont val="Times New Roman"/>
            <family val="1"/>
            <charset val="204"/>
          </rPr>
          <t xml:space="preserve">  В рамках реализации мероприятий программы в 2022 году планируется строительство систем видеонаблюдения и фотовидеофиксации на 3 объектах АПК "Безопасный город":
- Тюменский тракт, 9 км + 900 м - 10 км + 500 м (в районе поворота на пос. Белый Яр);
- ул. Ленина, в районе домов 54 и 56;
- ул. Игоря Киртбая, в районе дома № 9.
         На 01.04.2022 заключен контракт на работы по проектированию объектов системы фотовидеофиксации АПК «Безопасный город», срок исполнения работ по контракту 30.04.2022.</t>
        </r>
      </is>
    </oc>
    <nc r="K142" t="inlineStr">
      <is>
        <r>
          <rPr>
            <u/>
            <sz val="16"/>
            <rFont val="Times New Roman"/>
            <family val="1"/>
            <charset val="204"/>
          </rPr>
          <t>ДГХ:</t>
        </r>
        <r>
          <rPr>
            <sz val="16"/>
            <rFont val="Times New Roman"/>
            <family val="1"/>
            <charset val="204"/>
          </rPr>
          <t xml:space="preserve">
1. В рамках реализации национального проекта "Безопасные и качественные автомобильные дороги" подпрограммы "Дорожное хозяйство" запланирован ремонт автомобильных дорог по 4 объектам, в том числе:
- улица Быстринская – 0,746 км.
- Автомобильная дорога по Югорскому тракту (от ул. Энергетиков до ул. Мелик-Карамова) - 2,405км;
- улица Крылова (от ул. Грибоедова до ул. Толстого) – 0,909 км;
- улица Привокзальная – 1,732 км, из них в 2022 году - 0,6 км;
Общая протяженность ремонта в рамках национального проекта «Безопасные качественные дороги» в 2022 году составит 4,66 км.
Контрактацию объектов дорожных работ 2022 года планируется завершить до 15.05.2022.</t>
        </r>
        <r>
          <rPr>
            <sz val="16"/>
            <color rgb="FFFF0000"/>
            <rFont val="Times New Roman"/>
            <family val="2"/>
            <charset val="204"/>
          </rPr>
          <t xml:space="preserve">
</t>
        </r>
        <r>
          <rPr>
            <sz val="16"/>
            <rFont val="Times New Roman"/>
            <family val="1"/>
            <charset val="204"/>
          </rPr>
          <t>По итогам ремонтной кампании 2022 года планируется достичь значение показателя «Доля дорожной сети городской агломерации, соответствующая нормативным требованиям, %» - 83,22%.
расходы запланированы в течение года.</t>
        </r>
        <r>
          <rPr>
            <sz val="16"/>
            <color rgb="FFFF0000"/>
            <rFont val="Times New Roman"/>
            <family val="2"/>
            <charset val="204"/>
          </rPr>
          <t xml:space="preserve">
</t>
        </r>
        <r>
          <rPr>
            <sz val="16"/>
            <rFont val="Times New Roman"/>
            <family val="1"/>
            <charset val="204"/>
          </rPr>
          <t xml:space="preserve">ДАиГ:  в 2022 году предусмотрено строительство объектов: 
- "Магистральная дорога на участках: ул. 16 «ЮР» от ул. 3 «ЮР» до примыкания к ул. Никольская; ул. 3 «ЮР» от ул. 16 «ЮР» до ул. 18 «ЮР»; ул. 18 «ЮР» от 3 «ЮР» до примыкания к ул. Энгельса в г. Сургуте". Ориентировочная дата получения заключения государственной экспертизы 30.04.2022. Ориентировочный срок размещения извещения на выполнение работ по строительству объекта -  июль 2022, ориентировочный срок заключения контракта - сентябрь 2022.
- "Автомобильная дорога от Югорского тракта до ХСТО «Волна» и ПЛГК «Нептун» в пойменной части протоки Кривуля, г. Сургуте." Проектно-сметная документация разработана, получено положительное заключение повторной государственной экспертизы № 86-1-1-3-053692 от 21.09.2021. Извещение на выполнение работ по строительству объекта размещено 15.03.2022, подведение итогов- 05.04.2022. Ориентировочный срок заключения контракта - апрель 2022. 
2. В рамках подпрограммы "Безопасность дорожного движения" 
ДГХ: в 2022 году планируется модернизация 10 светофорных объектов и внедрение модулей систем управления интеллектуальных транспортных систем.
В планах внедрение следующих модулей:
1. Управления и мониторинга дорожной техники (диспетчеризация);
2. Управления движением общественного транспорта (диспетчеризация):
- Управление маршрутами общественного транспорта;
- Подсистема управления умными остановками.
В данном модуле планируется создание диспетчерского центра управления и контроля движением общественного транспорта всех перевозчиков. Также рассматривается возможность внедрения Модуля централизованного информирования участников движения (дорожно-информационного табло) и (знаков переменной информации).
По данным модулям получены коммерческие предложения, готовятся проектные документы для осуществления закупочных процедур. 
Расходы запланированы на 4 квартал 2022.
</t>
        </r>
        <r>
          <rPr>
            <u/>
            <sz val="16"/>
            <rFont val="Times New Roman"/>
            <family val="1"/>
            <charset val="204"/>
          </rPr>
          <t xml:space="preserve">АГ:  </t>
        </r>
        <r>
          <rPr>
            <sz val="16"/>
            <rFont val="Times New Roman"/>
            <family val="1"/>
            <charset val="204"/>
          </rPr>
          <t xml:space="preserve">  В рамках реализации мероприятий программы в 2022 году планируется строительство систем видеонаблюдения и фотовидеофиксации на 3 объектах АПК "Безопасный город":
- Тюменский тракт, 9 км + 900 м - 10 км + 500 м (в районе поворота на пос. Белый Яр);
- ул. Ленина, в районе домов 54 и 56;
- ул. Игоря Киртбая, в районе дома № 9.
         На 01.04.2022 заключен контракт на работы по проектированию объектов системы фотовидеофиксации АПК «Безопасный город», срок исполнения работ по контракту 30.04.2022.</t>
        </r>
      </is>
    </nc>
    <ndxf>
      <font>
        <sz val="16"/>
        <color rgb="FFFF0000"/>
      </font>
    </ndxf>
  </rcc>
</revision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5" sId="1">
    <oc r="K42" t="inlineStr">
      <is>
        <r>
          <rPr>
            <sz val="16"/>
            <rFont val="Times New Roman"/>
            <family val="1"/>
            <charset val="204"/>
          </rPr>
          <t xml:space="preserve">АГ: В рамках переданных полномочий осуществляется деятельность в сфере трудовых отношений государственного управления охраной труда. По состоянию на 01.04.2022 произведена выплата заработной платы за первую половину марта 2022 года.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заключаемых договоров, муниципальных контрактов.  
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мероприятия государственной программы:
- оказание комплексной помощи и сопровождения при трудоустройстве инвалидов, детям-инвалидам в возрасте от 14 до 18 лет, обратившимся в органы службы занятости.
Для обеспечения реализации вышеуказанного мероприятия государственной программы КУ ХМАО-Югры «Сургутский центр занятости населения» проводит работу по поиску кандидата для трудоустройства в образовательное учреждение, подведомственное департаменту образования. </t>
        </r>
        <r>
          <rPr>
            <sz val="16"/>
            <color rgb="FFFF0000"/>
            <rFont val="Times New Roman"/>
            <family val="2"/>
            <charset val="204"/>
          </rPr>
          <t xml:space="preserve">
</t>
        </r>
        <r>
          <rPr>
            <sz val="16"/>
            <rFont val="Times New Roman"/>
            <family val="1"/>
            <charset val="204"/>
          </rPr>
          <t xml:space="preserve">АГ (ДК): В соответствии с письмом КУ ХМАО-Югры "Сургутский центр занятости населения" 1 учреждение управления физической культуры и спорта (МБУ СП СШОР "Югория" им. А.А. Пилояна) и 1 учреждение отдела молодежной политики (МАУ ПРСМ "Наше время"), курируемое Администрацией города участвуют в реализации мероприятий:           </t>
        </r>
        <r>
          <rPr>
            <sz val="16"/>
            <color rgb="FFFF0000"/>
            <rFont val="Times New Roman"/>
            <family val="2"/>
            <charset val="204"/>
          </rPr>
          <t xml:space="preserve">                                                                                                                                                                                                                                                                                                                                                                                                       </t>
        </r>
        <r>
          <rPr>
            <sz val="16"/>
            <rFont val="Times New Roman"/>
            <family val="1"/>
            <charset val="204"/>
          </rPr>
          <t xml:space="preserve">- оказание комплексной помощи и сопровождения при трудоустройстве инвалидов, детям-инвалидам в возрасте от 14 до 18 лет, обратившимся в органы службы занятости;       </t>
        </r>
        <r>
          <rPr>
            <sz val="16"/>
            <color rgb="FFFF0000"/>
            <rFont val="Times New Roman"/>
            <family val="2"/>
            <charset val="204"/>
          </rPr>
          <t xml:space="preserve">                                                                                                                                                                                                </t>
        </r>
        <r>
          <rPr>
            <sz val="16"/>
            <rFont val="Times New Roman"/>
            <family val="1"/>
            <charset val="204"/>
          </rPr>
          <t xml:space="preserve">-  содействие занятости молодежи;    </t>
        </r>
        <r>
          <rPr>
            <sz val="16"/>
            <color rgb="FFFF0000"/>
            <rFont val="Times New Roman"/>
            <family val="2"/>
            <charset val="204"/>
          </rPr>
          <t xml:space="preserve">                                                                                                                                                                                                                                                                                                                                                                                                                                                                                                                                                                                                                                                                                                                  </t>
        </r>
        <r>
          <rPr>
            <sz val="16"/>
            <rFont val="Times New Roman"/>
            <family val="1"/>
            <charset val="204"/>
          </rPr>
          <t>- содействие улучшению положения на рынке труда не занятых трудовой деятельностью и безработных граждан.</t>
        </r>
        <r>
          <rPr>
            <sz val="16"/>
            <color rgb="FFFF0000"/>
            <rFont val="Times New Roman"/>
            <family val="2"/>
            <charset val="204"/>
          </rPr>
          <t xml:space="preserve">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и содействию трудоустройству незанятых инвалидов, в том числе инвалидов молодого возраста, на оборудованные (оснащенные) рабочие места.                                                                                                                                                                                                                                          
</t>
        </r>
      </is>
    </oc>
    <nc r="K42" t="inlineStr">
      <is>
        <r>
          <rPr>
            <sz val="16"/>
            <rFont val="Times New Roman"/>
            <family val="1"/>
            <charset val="204"/>
          </rPr>
          <t xml:space="preserve">АГ: В рамках переданных полномочий осуществляется деятельность в сфере трудовых отношений государственного управления охраной труда. По состоянию на 01.04.2022 произведена выплата заработной платы за первую половину марта 2022 года.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заключаемых договоров, муниципальных контрактов.  
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мероприятия государственной программы:
- оказание комплексной помощи и сопровождения при трудоустройстве инвалидов, детям-инвалидам в возрасте от 14 до 18 лет, обратившимся в органы службы занятости.
Для обеспечения реализации вышеуказанного мероприятия государственной программы КУ ХМАО-Югры «Сургутский центр занятости населения» проводит работу по поиску кандидата для трудоустройства в образовательное учреждение, подведомственное департаменту образования. </t>
        </r>
        <r>
          <rPr>
            <sz val="16"/>
            <color rgb="FFFF0000"/>
            <rFont val="Times New Roman"/>
            <family val="2"/>
            <charset val="204"/>
          </rPr>
          <t xml:space="preserve">
</t>
        </r>
        <r>
          <rPr>
            <sz val="16"/>
            <rFont val="Times New Roman"/>
            <family val="1"/>
            <charset val="204"/>
          </rPr>
          <t xml:space="preserve">АГ (ДК): В соответствии с письмом КУ ХМАО-Югры "Сургутский центр занятости населения" 1 учреждение управления физической культуры и спорта (МБУ СП СШОР "Югория" им. А.А. Пилояна) и 1 учреждение отдела молодежной политики (МАУ ПРСМ "Наше время"), курируемое Администрацией города участвуют в реализации мероприятий:           </t>
        </r>
        <r>
          <rPr>
            <sz val="16"/>
            <color rgb="FFFF0000"/>
            <rFont val="Times New Roman"/>
            <family val="2"/>
            <charset val="204"/>
          </rPr>
          <t xml:space="preserve">                                                                                                                                                                                                                                                                                                                                                                                                       </t>
        </r>
        <r>
          <rPr>
            <sz val="16"/>
            <rFont val="Times New Roman"/>
            <family val="1"/>
            <charset val="204"/>
          </rPr>
          <t xml:space="preserve">- оказание комплексной помощи и сопровождения при трудоустройстве инвалидов, детям-инвалидам в возрасте от 14 до 18 лет, обратившимся в органы службы занятости;       </t>
        </r>
        <r>
          <rPr>
            <sz val="16"/>
            <color rgb="FFFF0000"/>
            <rFont val="Times New Roman"/>
            <family val="2"/>
            <charset val="204"/>
          </rPr>
          <t xml:space="preserve">                                                                                                                                                                                                </t>
        </r>
        <r>
          <rPr>
            <sz val="16"/>
            <rFont val="Times New Roman"/>
            <family val="1"/>
            <charset val="204"/>
          </rPr>
          <t xml:space="preserve">-  содействие занятости молодежи;    </t>
        </r>
        <r>
          <rPr>
            <sz val="16"/>
            <color rgb="FFFF0000"/>
            <rFont val="Times New Roman"/>
            <family val="2"/>
            <charset val="204"/>
          </rPr>
          <t xml:space="preserve">                                                                                                                                                                                                                                                                                                                                                                                                                                                                                                                                                                                                                                                                                                                  </t>
        </r>
        <r>
          <rPr>
            <sz val="16"/>
            <rFont val="Times New Roman"/>
            <family val="1"/>
            <charset val="204"/>
          </rPr>
          <t xml:space="preserve">- содействие улучшению положения на рынке труда не занятых трудовой деятельностью и безработных граждан.                                                                                                                                                                                                                                                                                                                  </t>
        </r>
        <r>
          <rPr>
            <sz val="16"/>
            <color rgb="FFFF0000"/>
            <rFont val="Times New Roman"/>
            <family val="2"/>
            <charset val="204"/>
          </rPr>
          <t xml:space="preserve"> </t>
        </r>
        <r>
          <rPr>
            <sz val="16"/>
            <rFont val="Times New Roman"/>
            <family val="1"/>
            <charset val="204"/>
          </rPr>
          <t xml:space="preserve">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sz val="16"/>
            <color rgb="FFFF0000"/>
            <rFont val="Times New Roman"/>
            <family val="2"/>
            <charset val="204"/>
          </rPr>
          <t xml:space="preserve">
</t>
        </r>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85B9987C-F1A4-4B8D-88E5-E22018F26D56}" name="Перевощикова Анна Васильевна" id="-1773411176" dateTime="2022-04-04T15:21:43"/>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outlinePr showOutlineSymbols="0"/>
    <pageSetUpPr fitToPage="1"/>
  </sheetPr>
  <dimension ref="A1:Q384"/>
  <sheetViews>
    <sheetView showZeros="0" tabSelected="1" showOutlineSymbols="0" view="pageBreakPreview" zoomScale="33" zoomScaleNormal="60" zoomScaleSheetLayoutView="33" zoomScalePageLayoutView="75" workbookViewId="0">
      <pane xSplit="2" ySplit="7" topLeftCell="C134" activePane="bottomRight" state="frozen"/>
      <selection pane="topRight" activeCell="C1" sqref="C1"/>
      <selection pane="bottomLeft" activeCell="A8" sqref="A8"/>
      <selection pane="bottomRight" activeCell="U136" sqref="U136"/>
    </sheetView>
  </sheetViews>
  <sheetFormatPr defaultColWidth="9" defaultRowHeight="26.25" outlineLevelRow="1" outlineLevelCol="2" x14ac:dyDescent="0.25"/>
  <cols>
    <col min="1" max="1" width="16.125" style="7" customWidth="1"/>
    <col min="2" max="2" width="84.75" style="8" customWidth="1"/>
    <col min="3" max="4" width="23.875" style="9" customWidth="1"/>
    <col min="5" max="5" width="21.5" style="10" customWidth="1" outlineLevel="2"/>
    <col min="6" max="6" width="18.625" style="11" customWidth="1" outlineLevel="2"/>
    <col min="7" max="7" width="21.125" style="9" customWidth="1" outlineLevel="2"/>
    <col min="8" max="8" width="19.375" style="11" customWidth="1" outlineLevel="2"/>
    <col min="9" max="10" width="24.875" style="11" customWidth="1" outlineLevel="2"/>
    <col min="11" max="11" width="155.75" style="8" customWidth="1"/>
    <col min="12" max="12" width="23.125" style="2" customWidth="1"/>
    <col min="13" max="13" width="22.75" style="4" customWidth="1"/>
    <col min="14" max="14" width="9" style="4" customWidth="1"/>
    <col min="15" max="15" width="19.875" style="4" customWidth="1"/>
    <col min="16" max="20" width="9" style="4" customWidth="1"/>
    <col min="21" max="21" width="67.75" style="4" customWidth="1"/>
    <col min="22" max="65" width="9" style="4" customWidth="1"/>
    <col min="66" max="16384" width="9" style="4"/>
  </cols>
  <sheetData>
    <row r="1" spans="1:17" s="36" customFormat="1" ht="26.25" customHeight="1" x14ac:dyDescent="0.25">
      <c r="A1" s="45"/>
      <c r="B1" s="46"/>
      <c r="C1" s="47"/>
      <c r="D1" s="47"/>
      <c r="E1" s="48"/>
      <c r="F1" s="49"/>
      <c r="G1" s="47"/>
      <c r="H1" s="49"/>
      <c r="I1" s="49"/>
      <c r="J1" s="49"/>
      <c r="K1" s="50"/>
      <c r="L1" s="37"/>
    </row>
    <row r="2" spans="1:17" s="36" customFormat="1" ht="63.75" customHeight="1" x14ac:dyDescent="0.25">
      <c r="A2" s="176" t="s">
        <v>65</v>
      </c>
      <c r="B2" s="176"/>
      <c r="C2" s="176"/>
      <c r="D2" s="176"/>
      <c r="E2" s="176"/>
      <c r="F2" s="176"/>
      <c r="G2" s="176"/>
      <c r="H2" s="176"/>
      <c r="I2" s="176"/>
      <c r="J2" s="176"/>
      <c r="K2" s="176"/>
      <c r="L2" s="37"/>
    </row>
    <row r="3" spans="1:17" s="57" customFormat="1" x14ac:dyDescent="0.25">
      <c r="A3" s="51"/>
      <c r="B3" s="52"/>
      <c r="C3" s="53"/>
      <c r="D3" s="53"/>
      <c r="E3" s="53"/>
      <c r="F3" s="53"/>
      <c r="G3" s="53"/>
      <c r="H3" s="54"/>
      <c r="I3" s="55"/>
      <c r="J3" s="55"/>
      <c r="K3" s="26" t="s">
        <v>20</v>
      </c>
      <c r="L3" s="56"/>
    </row>
    <row r="4" spans="1:17" s="37" customFormat="1" ht="75" customHeight="1" x14ac:dyDescent="0.25">
      <c r="A4" s="179" t="s">
        <v>3</v>
      </c>
      <c r="B4" s="182" t="s">
        <v>8</v>
      </c>
      <c r="C4" s="180" t="s">
        <v>43</v>
      </c>
      <c r="D4" s="180"/>
      <c r="E4" s="186" t="s">
        <v>66</v>
      </c>
      <c r="F4" s="186"/>
      <c r="G4" s="186"/>
      <c r="H4" s="186"/>
      <c r="I4" s="183" t="s">
        <v>63</v>
      </c>
      <c r="J4" s="183" t="s">
        <v>64</v>
      </c>
      <c r="K4" s="182" t="s">
        <v>40</v>
      </c>
    </row>
    <row r="5" spans="1:17" s="37" customFormat="1" ht="52.5" customHeight="1" x14ac:dyDescent="0.25">
      <c r="A5" s="179"/>
      <c r="B5" s="182"/>
      <c r="C5" s="181" t="s">
        <v>41</v>
      </c>
      <c r="D5" s="180" t="s">
        <v>42</v>
      </c>
      <c r="E5" s="177" t="s">
        <v>7</v>
      </c>
      <c r="F5" s="177"/>
      <c r="G5" s="177" t="s">
        <v>6</v>
      </c>
      <c r="H5" s="177"/>
      <c r="I5" s="184"/>
      <c r="J5" s="184"/>
      <c r="K5" s="182"/>
    </row>
    <row r="6" spans="1:17" s="37" customFormat="1" ht="74.25" customHeight="1" x14ac:dyDescent="0.25">
      <c r="A6" s="179"/>
      <c r="B6" s="182"/>
      <c r="C6" s="181"/>
      <c r="D6" s="180"/>
      <c r="E6" s="32" t="s">
        <v>0</v>
      </c>
      <c r="F6" s="25" t="s">
        <v>11</v>
      </c>
      <c r="G6" s="38" t="s">
        <v>9</v>
      </c>
      <c r="H6" s="25" t="s">
        <v>2</v>
      </c>
      <c r="I6" s="185"/>
      <c r="J6" s="185"/>
      <c r="K6" s="182"/>
    </row>
    <row r="7" spans="1:17" s="111" customFormat="1" ht="36" customHeight="1" x14ac:dyDescent="0.25">
      <c r="A7" s="107">
        <v>1</v>
      </c>
      <c r="B7" s="108">
        <v>2</v>
      </c>
      <c r="C7" s="109">
        <v>3</v>
      </c>
      <c r="D7" s="109">
        <v>4</v>
      </c>
      <c r="E7" s="110">
        <v>5</v>
      </c>
      <c r="F7" s="109">
        <v>6</v>
      </c>
      <c r="G7" s="109">
        <v>7</v>
      </c>
      <c r="H7" s="109">
        <v>8</v>
      </c>
      <c r="I7" s="109">
        <v>9</v>
      </c>
      <c r="J7" s="109">
        <v>10</v>
      </c>
      <c r="K7" s="109">
        <v>11</v>
      </c>
      <c r="L7" s="82"/>
    </row>
    <row r="8" spans="1:17" s="1" customFormat="1" ht="52.5" customHeight="1" x14ac:dyDescent="0.25">
      <c r="A8" s="178"/>
      <c r="B8" s="106" t="s">
        <v>19</v>
      </c>
      <c r="C8" s="76">
        <f>SUM(C9:C13)</f>
        <v>22425763.879999999</v>
      </c>
      <c r="D8" s="76">
        <f>SUM(D9:D13)</f>
        <v>22426167.309999999</v>
      </c>
      <c r="E8" s="76">
        <f>SUM(E9:E13)</f>
        <v>1934777.12</v>
      </c>
      <c r="F8" s="79">
        <f>E8/D8</f>
        <v>8.6300000000000002E-2</v>
      </c>
      <c r="G8" s="76">
        <f t="shared" ref="G8" si="0">SUM(G9:G13)</f>
        <v>1896566.68</v>
      </c>
      <c r="H8" s="79">
        <f>G8/D8</f>
        <v>8.4599999999999995E-2</v>
      </c>
      <c r="I8" s="76">
        <f t="shared" ref="I8:J8" si="1">SUM(I9:I13)</f>
        <v>22426167.309999999</v>
      </c>
      <c r="J8" s="76">
        <f t="shared" si="1"/>
        <v>0</v>
      </c>
      <c r="K8" s="142"/>
      <c r="L8" s="20">
        <f>D8-I8</f>
        <v>0</v>
      </c>
      <c r="M8" s="27"/>
      <c r="O8" s="27"/>
      <c r="Q8" s="27"/>
    </row>
    <row r="9" spans="1:17" s="2" customFormat="1" x14ac:dyDescent="0.25">
      <c r="A9" s="178"/>
      <c r="B9" s="81" t="s">
        <v>4</v>
      </c>
      <c r="C9" s="76">
        <f t="shared" ref="C9:E13" si="2">C17+C24+C30+C37+C43+C49+C57+C125+C131+C137+C143+C149+C156+C162</f>
        <v>880343.8</v>
      </c>
      <c r="D9" s="76">
        <f t="shared" si="2"/>
        <v>880556.68</v>
      </c>
      <c r="E9" s="76">
        <f t="shared" si="2"/>
        <v>111336.43</v>
      </c>
      <c r="F9" s="79">
        <f t="shared" ref="F9:F10" si="3">E9/D9</f>
        <v>0.12640000000000001</v>
      </c>
      <c r="G9" s="76">
        <f>G17+G24+G30+G37+G43+G49+G57+G125+G131+G137+G143+G149+G156+G162</f>
        <v>111336.43</v>
      </c>
      <c r="H9" s="79">
        <f t="shared" ref="H9:H11" si="4">G9/D9</f>
        <v>0.12640000000000001</v>
      </c>
      <c r="I9" s="76">
        <f>I17+I24+I30+I37+I43+I49+I57+I125+I131+I137+I143+I149+I156+I162</f>
        <v>880556.68</v>
      </c>
      <c r="J9" s="59">
        <f t="shared" ref="J9:J13" si="5">D9-I9</f>
        <v>0</v>
      </c>
      <c r="K9" s="142"/>
      <c r="L9" s="20">
        <f t="shared" ref="L9:L73" si="6">D9-I9</f>
        <v>0</v>
      </c>
      <c r="M9" s="27"/>
      <c r="O9" s="27"/>
      <c r="P9" s="1"/>
      <c r="Q9" s="27"/>
    </row>
    <row r="10" spans="1:17" s="2" customFormat="1" x14ac:dyDescent="0.25">
      <c r="A10" s="178"/>
      <c r="B10" s="81" t="s">
        <v>15</v>
      </c>
      <c r="C10" s="76">
        <f t="shared" si="2"/>
        <v>20690123.899999999</v>
      </c>
      <c r="D10" s="76">
        <f t="shared" si="2"/>
        <v>20690314.379999999</v>
      </c>
      <c r="E10" s="76">
        <f t="shared" si="2"/>
        <v>1816622.23</v>
      </c>
      <c r="F10" s="79">
        <f t="shared" si="3"/>
        <v>8.7800000000000003E-2</v>
      </c>
      <c r="G10" s="76">
        <f>G18+G25+G31+G38+G44+G50+G58+G126+G132+G138+G144+G150+G157+G163</f>
        <v>1779254.87</v>
      </c>
      <c r="H10" s="79">
        <f t="shared" si="4"/>
        <v>8.5999999999999993E-2</v>
      </c>
      <c r="I10" s="76">
        <f>I18+I25+I31+I38+I44+I50+I58+I126+I132+I138+I144+I150+I157+I163</f>
        <v>20690314.379999999</v>
      </c>
      <c r="J10" s="59">
        <f t="shared" si="5"/>
        <v>0</v>
      </c>
      <c r="K10" s="142"/>
      <c r="L10" s="20">
        <f t="shared" si="6"/>
        <v>0</v>
      </c>
      <c r="M10" s="27"/>
      <c r="O10" s="27"/>
      <c r="P10" s="1"/>
      <c r="Q10" s="27"/>
    </row>
    <row r="11" spans="1:17" s="2" customFormat="1" x14ac:dyDescent="0.25">
      <c r="A11" s="178"/>
      <c r="B11" s="81" t="s">
        <v>10</v>
      </c>
      <c r="C11" s="76">
        <f t="shared" si="2"/>
        <v>760940.53</v>
      </c>
      <c r="D11" s="76">
        <f t="shared" si="2"/>
        <v>760940.6</v>
      </c>
      <c r="E11" s="76">
        <f t="shared" si="2"/>
        <v>3620.06</v>
      </c>
      <c r="F11" s="79">
        <f>E11/D11</f>
        <v>4.7999999999999996E-3</v>
      </c>
      <c r="G11" s="76">
        <f>G19+G26+G32+G39+G45+G51+G59+G127+G133+G139+G145+G151+G158+G164</f>
        <v>3620.06</v>
      </c>
      <c r="H11" s="79">
        <f t="shared" si="4"/>
        <v>4.7999999999999996E-3</v>
      </c>
      <c r="I11" s="76">
        <f>I19+I26+I32+I39+I45+I51+I59+I127+I133+I139+I145+I151+I158+I164</f>
        <v>760940.6</v>
      </c>
      <c r="J11" s="59">
        <f t="shared" si="5"/>
        <v>0</v>
      </c>
      <c r="K11" s="142"/>
      <c r="L11" s="20">
        <f t="shared" si="6"/>
        <v>0</v>
      </c>
      <c r="M11" s="27"/>
      <c r="O11" s="27"/>
      <c r="P11" s="1"/>
      <c r="Q11" s="27"/>
    </row>
    <row r="12" spans="1:17" s="2" customFormat="1" x14ac:dyDescent="0.25">
      <c r="A12" s="178"/>
      <c r="B12" s="81" t="s">
        <v>12</v>
      </c>
      <c r="C12" s="76">
        <f t="shared" si="2"/>
        <v>0</v>
      </c>
      <c r="D12" s="76">
        <f t="shared" si="2"/>
        <v>0</v>
      </c>
      <c r="E12" s="76">
        <f t="shared" si="2"/>
        <v>0</v>
      </c>
      <c r="F12" s="79"/>
      <c r="G12" s="76">
        <f>G20+G27+G33+G40+G46+G52+G60+G128+G134+G140+G146+G152+G159+G165</f>
        <v>0</v>
      </c>
      <c r="H12" s="79"/>
      <c r="I12" s="76">
        <f>I20+I27+I33+I40+I46+I52+I60+I128+I134+I140+I146+I152+I159+I165</f>
        <v>0</v>
      </c>
      <c r="J12" s="12">
        <f t="shared" si="5"/>
        <v>0</v>
      </c>
      <c r="K12" s="142"/>
      <c r="L12" s="20">
        <f t="shared" si="6"/>
        <v>0</v>
      </c>
      <c r="M12" s="27"/>
      <c r="O12" s="27"/>
      <c r="P12" s="1"/>
      <c r="Q12" s="27"/>
    </row>
    <row r="13" spans="1:17" s="2" customFormat="1" x14ac:dyDescent="0.25">
      <c r="A13" s="178"/>
      <c r="B13" s="81" t="s">
        <v>5</v>
      </c>
      <c r="C13" s="76">
        <f t="shared" si="2"/>
        <v>94355.65</v>
      </c>
      <c r="D13" s="76">
        <f t="shared" si="2"/>
        <v>94355.65</v>
      </c>
      <c r="E13" s="76">
        <f t="shared" si="2"/>
        <v>3198.4</v>
      </c>
      <c r="F13" s="79">
        <f>E13/D13</f>
        <v>3.39E-2</v>
      </c>
      <c r="G13" s="76">
        <f>G21+G28+G34+G41+G47+G53+G61+G129+G135+G141+G147+G153+G160+G166</f>
        <v>2355.3200000000002</v>
      </c>
      <c r="H13" s="79">
        <f t="shared" ref="H13" si="7">G13/D13</f>
        <v>2.5000000000000001E-2</v>
      </c>
      <c r="I13" s="76">
        <f>I21+I28+I34+I41+I47+I53+I61+I129+I135+I141+I147+I153+I160+I166</f>
        <v>94355.65</v>
      </c>
      <c r="J13" s="12">
        <f t="shared" si="5"/>
        <v>0</v>
      </c>
      <c r="K13" s="142"/>
      <c r="L13" s="20">
        <f t="shared" si="6"/>
        <v>0</v>
      </c>
      <c r="M13" s="27"/>
      <c r="O13" s="27"/>
      <c r="P13" s="1"/>
      <c r="Q13" s="27"/>
    </row>
    <row r="14" spans="1:17" ht="409.5" customHeight="1" x14ac:dyDescent="0.25">
      <c r="A14" s="138" t="s">
        <v>48</v>
      </c>
      <c r="B14" s="149" t="s">
        <v>81</v>
      </c>
      <c r="C14" s="126">
        <f>C17+C18+C19+C20</f>
        <v>15722079.65</v>
      </c>
      <c r="D14" s="126">
        <f>D17+D18+D19+D20</f>
        <v>15722079.65</v>
      </c>
      <c r="E14" s="126">
        <f>E17+E18+E19+E20</f>
        <v>1842045.81</v>
      </c>
      <c r="F14" s="156">
        <f>(E14/D14)</f>
        <v>0.1172</v>
      </c>
      <c r="G14" s="126">
        <f>G17+G18+G19+G20</f>
        <v>1815246.45</v>
      </c>
      <c r="H14" s="156">
        <f>G14/D14</f>
        <v>0.11550000000000001</v>
      </c>
      <c r="I14" s="126">
        <f>I17+I18+I19</f>
        <v>15722079.65</v>
      </c>
      <c r="J14" s="133">
        <f>J17+J18+J19</f>
        <v>0</v>
      </c>
      <c r="K14" s="143" t="s">
        <v>85</v>
      </c>
      <c r="L14" s="20">
        <f t="shared" si="6"/>
        <v>0</v>
      </c>
      <c r="M14" s="27"/>
      <c r="O14" s="27"/>
      <c r="P14" s="1"/>
      <c r="Q14" s="27"/>
    </row>
    <row r="15" spans="1:17" ht="409.5" customHeight="1" x14ac:dyDescent="0.25">
      <c r="A15" s="139"/>
      <c r="B15" s="150"/>
      <c r="C15" s="126"/>
      <c r="D15" s="126"/>
      <c r="E15" s="126"/>
      <c r="F15" s="156"/>
      <c r="G15" s="126"/>
      <c r="H15" s="156"/>
      <c r="I15" s="126"/>
      <c r="J15" s="157"/>
      <c r="K15" s="144"/>
      <c r="L15" s="20">
        <f t="shared" si="6"/>
        <v>0</v>
      </c>
      <c r="M15" s="27"/>
      <c r="O15" s="27"/>
      <c r="P15" s="1"/>
      <c r="Q15" s="27"/>
    </row>
    <row r="16" spans="1:17" ht="97.5" customHeight="1" x14ac:dyDescent="0.25">
      <c r="A16" s="28"/>
      <c r="B16" s="150"/>
      <c r="C16" s="120"/>
      <c r="D16" s="120"/>
      <c r="E16" s="120"/>
      <c r="F16" s="135"/>
      <c r="G16" s="120"/>
      <c r="H16" s="135"/>
      <c r="I16" s="120"/>
      <c r="J16" s="134"/>
      <c r="K16" s="144"/>
      <c r="L16" s="20">
        <f t="shared" si="6"/>
        <v>0</v>
      </c>
      <c r="M16" s="27"/>
      <c r="O16" s="27"/>
      <c r="P16" s="1"/>
      <c r="Q16" s="27"/>
    </row>
    <row r="17" spans="1:17" x14ac:dyDescent="0.25">
      <c r="A17" s="118"/>
      <c r="B17" s="81" t="s">
        <v>4</v>
      </c>
      <c r="C17" s="59">
        <v>510778.2</v>
      </c>
      <c r="D17" s="59">
        <v>510778.2</v>
      </c>
      <c r="E17" s="59">
        <v>106423.23</v>
      </c>
      <c r="F17" s="64">
        <f>E17/D17</f>
        <v>0.2084</v>
      </c>
      <c r="G17" s="59">
        <v>106423.23</v>
      </c>
      <c r="H17" s="64">
        <f>G17/D17</f>
        <v>0.2084</v>
      </c>
      <c r="I17" s="59">
        <f>510778.2</f>
        <v>510778.2</v>
      </c>
      <c r="J17" s="12">
        <f t="shared" ref="J17:J21" si="8">D17-I17</f>
        <v>0</v>
      </c>
      <c r="K17" s="144"/>
      <c r="L17" s="20">
        <f t="shared" si="6"/>
        <v>0</v>
      </c>
      <c r="M17" s="27"/>
      <c r="O17" s="27"/>
      <c r="P17" s="1"/>
      <c r="Q17" s="27"/>
    </row>
    <row r="18" spans="1:17" x14ac:dyDescent="0.25">
      <c r="A18" s="118"/>
      <c r="B18" s="81" t="s">
        <v>15</v>
      </c>
      <c r="C18" s="59">
        <v>15041703.4</v>
      </c>
      <c r="D18" s="59">
        <v>15041703.4</v>
      </c>
      <c r="E18" s="59">
        <v>1733851.29</v>
      </c>
      <c r="F18" s="64">
        <f>E18/D18</f>
        <v>0.1153</v>
      </c>
      <c r="G18" s="59">
        <v>1707051.93</v>
      </c>
      <c r="H18" s="64">
        <f>G18/D18</f>
        <v>0.1135</v>
      </c>
      <c r="I18" s="59">
        <f>13977929.71+1816.29+1061957.4</f>
        <v>15041703.4</v>
      </c>
      <c r="J18" s="12">
        <f t="shared" si="8"/>
        <v>0</v>
      </c>
      <c r="K18" s="144"/>
      <c r="L18" s="20">
        <f t="shared" si="6"/>
        <v>0</v>
      </c>
      <c r="M18" s="27"/>
      <c r="O18" s="27"/>
      <c r="P18" s="1"/>
      <c r="Q18" s="27"/>
    </row>
    <row r="19" spans="1:17" x14ac:dyDescent="0.25">
      <c r="A19" s="118" t="s">
        <v>24</v>
      </c>
      <c r="B19" s="81" t="s">
        <v>10</v>
      </c>
      <c r="C19" s="59">
        <v>169598.05</v>
      </c>
      <c r="D19" s="59">
        <v>169598.05</v>
      </c>
      <c r="E19" s="59">
        <v>1771.29</v>
      </c>
      <c r="F19" s="64">
        <f>E19/D19</f>
        <v>1.04E-2</v>
      </c>
      <c r="G19" s="59">
        <v>1771.29</v>
      </c>
      <c r="H19" s="64">
        <f>G19/D19</f>
        <v>1.04E-2</v>
      </c>
      <c r="I19" s="59">
        <f>50391.59+1210.86+117995.6</f>
        <v>169598.05</v>
      </c>
      <c r="J19" s="12">
        <f t="shared" si="8"/>
        <v>0</v>
      </c>
      <c r="K19" s="144"/>
      <c r="L19" s="20">
        <f t="shared" si="6"/>
        <v>0</v>
      </c>
      <c r="M19" s="27"/>
      <c r="O19" s="27"/>
      <c r="P19" s="1"/>
      <c r="Q19" s="27"/>
    </row>
    <row r="20" spans="1:17" x14ac:dyDescent="0.25">
      <c r="A20" s="118"/>
      <c r="B20" s="81" t="s">
        <v>12</v>
      </c>
      <c r="C20" s="12"/>
      <c r="D20" s="12"/>
      <c r="E20" s="12"/>
      <c r="F20" s="13"/>
      <c r="G20" s="12"/>
      <c r="H20" s="13"/>
      <c r="I20" s="12">
        <f t="shared" ref="I20" si="9">D20-G20</f>
        <v>0</v>
      </c>
      <c r="J20" s="12">
        <f t="shared" si="8"/>
        <v>0</v>
      </c>
      <c r="K20" s="144"/>
      <c r="L20" s="20">
        <f t="shared" si="6"/>
        <v>0</v>
      </c>
      <c r="M20" s="27"/>
      <c r="O20" s="27"/>
      <c r="P20" s="1"/>
      <c r="Q20" s="27"/>
    </row>
    <row r="21" spans="1:17" ht="26.25" customHeight="1" x14ac:dyDescent="0.25">
      <c r="A21" s="118"/>
      <c r="B21" s="81" t="s">
        <v>5</v>
      </c>
      <c r="C21" s="12"/>
      <c r="D21" s="12"/>
      <c r="E21" s="12"/>
      <c r="F21" s="13"/>
      <c r="G21" s="12"/>
      <c r="H21" s="13"/>
      <c r="I21" s="12"/>
      <c r="J21" s="12">
        <f t="shared" si="8"/>
        <v>0</v>
      </c>
      <c r="K21" s="145"/>
      <c r="L21" s="20">
        <f t="shared" si="6"/>
        <v>0</v>
      </c>
      <c r="M21" s="27"/>
      <c r="O21" s="27"/>
      <c r="P21" s="1"/>
      <c r="Q21" s="27"/>
    </row>
    <row r="22" spans="1:17" ht="60" customHeight="1" x14ac:dyDescent="0.25">
      <c r="A22" s="138" t="s">
        <v>13</v>
      </c>
      <c r="B22" s="160" t="s">
        <v>67</v>
      </c>
      <c r="C22" s="126">
        <f>C24+C25+C26+C27+C28</f>
        <v>440454.9</v>
      </c>
      <c r="D22" s="126">
        <f t="shared" ref="D22" si="10">D24+D25+D26+D27+D28</f>
        <v>440454.9</v>
      </c>
      <c r="E22" s="126">
        <f>E24+E25+E26+E27+E28</f>
        <v>61700</v>
      </c>
      <c r="F22" s="156">
        <f>E22/D22</f>
        <v>0.1401</v>
      </c>
      <c r="G22" s="120">
        <f>G24+G25+G26+G27+G28</f>
        <v>54679.67</v>
      </c>
      <c r="H22" s="156">
        <f>G22/D22</f>
        <v>0.1241</v>
      </c>
      <c r="I22" s="120">
        <f>I25</f>
        <v>440454.9</v>
      </c>
      <c r="J22" s="62">
        <f>J25</f>
        <v>0</v>
      </c>
      <c r="K22" s="131" t="s">
        <v>93</v>
      </c>
      <c r="L22" s="20">
        <f t="shared" si="6"/>
        <v>0</v>
      </c>
      <c r="M22" s="27"/>
      <c r="O22" s="27"/>
      <c r="P22" s="1"/>
      <c r="Q22" s="27"/>
    </row>
    <row r="23" spans="1:17" ht="291" customHeight="1" x14ac:dyDescent="0.25">
      <c r="A23" s="139"/>
      <c r="B23" s="161"/>
      <c r="C23" s="126"/>
      <c r="D23" s="126"/>
      <c r="E23" s="126"/>
      <c r="F23" s="156"/>
      <c r="G23" s="122"/>
      <c r="H23" s="156"/>
      <c r="I23" s="122"/>
      <c r="J23" s="63"/>
      <c r="K23" s="132"/>
      <c r="L23" s="20">
        <f t="shared" si="6"/>
        <v>0</v>
      </c>
      <c r="M23" s="27"/>
      <c r="O23" s="27"/>
      <c r="P23" s="1"/>
      <c r="Q23" s="27"/>
    </row>
    <row r="24" spans="1:17" x14ac:dyDescent="0.25">
      <c r="A24" s="116"/>
      <c r="B24" s="61" t="s">
        <v>4</v>
      </c>
      <c r="C24" s="59"/>
      <c r="D24" s="59"/>
      <c r="E24" s="59"/>
      <c r="F24" s="64"/>
      <c r="G24" s="59"/>
      <c r="H24" s="64"/>
      <c r="I24" s="59"/>
      <c r="J24" s="59">
        <f t="shared" ref="J24:J28" si="11">D24-I24</f>
        <v>0</v>
      </c>
      <c r="K24" s="132"/>
      <c r="L24" s="20">
        <f t="shared" si="6"/>
        <v>0</v>
      </c>
      <c r="M24" s="27"/>
      <c r="O24" s="27"/>
      <c r="P24" s="1"/>
      <c r="Q24" s="27"/>
    </row>
    <row r="25" spans="1:17" x14ac:dyDescent="0.25">
      <c r="A25" s="116"/>
      <c r="B25" s="61" t="s">
        <v>26</v>
      </c>
      <c r="C25" s="59">
        <v>440454.9</v>
      </c>
      <c r="D25" s="59">
        <v>440454.9</v>
      </c>
      <c r="E25" s="59">
        <v>61700</v>
      </c>
      <c r="F25" s="64">
        <f t="shared" ref="F25" si="12">E25/D25</f>
        <v>0.1401</v>
      </c>
      <c r="G25" s="59">
        <v>54679.67</v>
      </c>
      <c r="H25" s="64">
        <f>G25/D25</f>
        <v>0.1241</v>
      </c>
      <c r="I25" s="65">
        <f>265644.7+14200+4068.7+156541.5</f>
        <v>440454.9</v>
      </c>
      <c r="J25" s="59">
        <f t="shared" si="11"/>
        <v>0</v>
      </c>
      <c r="K25" s="132"/>
      <c r="L25" s="20">
        <f t="shared" si="6"/>
        <v>0</v>
      </c>
      <c r="M25" s="27"/>
      <c r="O25" s="27"/>
      <c r="P25" s="1"/>
      <c r="Q25" s="27"/>
    </row>
    <row r="26" spans="1:17" x14ac:dyDescent="0.25">
      <c r="A26" s="116"/>
      <c r="B26" s="61" t="s">
        <v>10</v>
      </c>
      <c r="C26" s="59"/>
      <c r="D26" s="59"/>
      <c r="E26" s="59">
        <f>G26</f>
        <v>0</v>
      </c>
      <c r="F26" s="64"/>
      <c r="G26" s="59"/>
      <c r="H26" s="64"/>
      <c r="I26" s="59"/>
      <c r="J26" s="59">
        <f t="shared" si="11"/>
        <v>0</v>
      </c>
      <c r="K26" s="132"/>
      <c r="L26" s="20">
        <f t="shared" si="6"/>
        <v>0</v>
      </c>
      <c r="M26" s="27"/>
      <c r="O26" s="27"/>
      <c r="P26" s="1"/>
      <c r="Q26" s="27"/>
    </row>
    <row r="27" spans="1:17" x14ac:dyDescent="0.25">
      <c r="A27" s="116"/>
      <c r="B27" s="61" t="s">
        <v>12</v>
      </c>
      <c r="C27" s="59"/>
      <c r="D27" s="59"/>
      <c r="E27" s="59">
        <f>G27</f>
        <v>0</v>
      </c>
      <c r="F27" s="64"/>
      <c r="G27" s="59"/>
      <c r="H27" s="64"/>
      <c r="I27" s="59"/>
      <c r="J27" s="59">
        <f t="shared" si="11"/>
        <v>0</v>
      </c>
      <c r="K27" s="132"/>
      <c r="L27" s="20">
        <f t="shared" si="6"/>
        <v>0</v>
      </c>
      <c r="M27" s="27"/>
      <c r="O27" s="27"/>
      <c r="P27" s="1"/>
      <c r="Q27" s="27"/>
    </row>
    <row r="28" spans="1:17" x14ac:dyDescent="0.25">
      <c r="A28" s="117"/>
      <c r="B28" s="61" t="s">
        <v>5</v>
      </c>
      <c r="C28" s="59"/>
      <c r="D28" s="59"/>
      <c r="E28" s="59"/>
      <c r="F28" s="64"/>
      <c r="G28" s="59"/>
      <c r="H28" s="64"/>
      <c r="I28" s="59"/>
      <c r="J28" s="59">
        <f t="shared" si="11"/>
        <v>0</v>
      </c>
      <c r="K28" s="132"/>
      <c r="L28" s="20">
        <f t="shared" si="6"/>
        <v>0</v>
      </c>
      <c r="M28" s="27"/>
      <c r="O28" s="27"/>
      <c r="P28" s="1"/>
      <c r="Q28" s="27"/>
    </row>
    <row r="29" spans="1:17" ht="95.25" customHeight="1" x14ac:dyDescent="0.25">
      <c r="A29" s="77" t="s">
        <v>14</v>
      </c>
      <c r="B29" s="61" t="s">
        <v>75</v>
      </c>
      <c r="C29" s="76">
        <f>C31+C32+C30</f>
        <v>4412.63</v>
      </c>
      <c r="D29" s="76">
        <f>D31+D32+D30</f>
        <v>4412.72</v>
      </c>
      <c r="E29" s="21">
        <f>E31+E32+E30</f>
        <v>0</v>
      </c>
      <c r="F29" s="22">
        <f t="shared" ref="F29" si="13">E29/D29</f>
        <v>0</v>
      </c>
      <c r="G29" s="21">
        <f>G31+G32+G30</f>
        <v>0</v>
      </c>
      <c r="H29" s="22">
        <f t="shared" ref="H29" si="14">G29/D29</f>
        <v>0</v>
      </c>
      <c r="I29" s="76">
        <f>I30+I31+I32</f>
        <v>4412.72</v>
      </c>
      <c r="J29" s="21">
        <f>J30+J31+J32</f>
        <v>0</v>
      </c>
      <c r="K29" s="175" t="s">
        <v>91</v>
      </c>
      <c r="L29" s="20">
        <f t="shared" si="6"/>
        <v>0</v>
      </c>
      <c r="M29" s="27"/>
      <c r="O29" s="27"/>
      <c r="P29" s="1"/>
      <c r="Q29" s="27"/>
    </row>
    <row r="30" spans="1:17" x14ac:dyDescent="0.25">
      <c r="A30" s="95"/>
      <c r="B30" s="61" t="s">
        <v>4</v>
      </c>
      <c r="C30" s="59">
        <v>1086.2</v>
      </c>
      <c r="D30" s="59">
        <v>1086.2</v>
      </c>
      <c r="E30" s="12">
        <v>0</v>
      </c>
      <c r="F30" s="13">
        <f>E30/D30</f>
        <v>0</v>
      </c>
      <c r="G30" s="12">
        <v>0</v>
      </c>
      <c r="H30" s="13">
        <f>G30/D30</f>
        <v>0</v>
      </c>
      <c r="I30" s="59">
        <f t="shared" ref="I30:I32" si="15">D30-G30</f>
        <v>1086.2</v>
      </c>
      <c r="J30" s="12">
        <f t="shared" ref="J30:J34" si="16">D30-I30</f>
        <v>0</v>
      </c>
      <c r="K30" s="175"/>
      <c r="L30" s="20">
        <f t="shared" si="6"/>
        <v>0</v>
      </c>
      <c r="M30" s="27"/>
      <c r="O30" s="27"/>
      <c r="P30" s="1"/>
      <c r="Q30" s="27"/>
    </row>
    <row r="31" spans="1:17" x14ac:dyDescent="0.25">
      <c r="A31" s="60"/>
      <c r="B31" s="61" t="s">
        <v>26</v>
      </c>
      <c r="C31" s="59">
        <v>2645.4</v>
      </c>
      <c r="D31" s="59">
        <v>2645.49</v>
      </c>
      <c r="E31" s="12">
        <v>0</v>
      </c>
      <c r="F31" s="13">
        <f t="shared" ref="F31" si="17">E31/D31</f>
        <v>0</v>
      </c>
      <c r="G31" s="12">
        <v>0</v>
      </c>
      <c r="H31" s="13">
        <f>G31/D31</f>
        <v>0</v>
      </c>
      <c r="I31" s="59">
        <f t="shared" si="15"/>
        <v>2645.49</v>
      </c>
      <c r="J31" s="12">
        <f t="shared" si="16"/>
        <v>0</v>
      </c>
      <c r="K31" s="175"/>
      <c r="L31" s="20">
        <f t="shared" si="6"/>
        <v>0</v>
      </c>
      <c r="M31" s="27"/>
      <c r="O31" s="27"/>
      <c r="P31" s="1"/>
      <c r="Q31" s="27"/>
    </row>
    <row r="32" spans="1:17" x14ac:dyDescent="0.25">
      <c r="A32" s="60"/>
      <c r="B32" s="61" t="s">
        <v>10</v>
      </c>
      <c r="C32" s="59">
        <v>681.03</v>
      </c>
      <c r="D32" s="59">
        <v>681.03</v>
      </c>
      <c r="E32" s="12">
        <v>0</v>
      </c>
      <c r="F32" s="13">
        <f>E32/D32</f>
        <v>0</v>
      </c>
      <c r="G32" s="12">
        <v>0</v>
      </c>
      <c r="H32" s="13">
        <f>G32/D32</f>
        <v>0</v>
      </c>
      <c r="I32" s="59">
        <f t="shared" si="15"/>
        <v>681.03</v>
      </c>
      <c r="J32" s="12">
        <f t="shared" si="16"/>
        <v>0</v>
      </c>
      <c r="K32" s="175"/>
      <c r="L32" s="20">
        <f t="shared" si="6"/>
        <v>0</v>
      </c>
      <c r="M32" s="27"/>
      <c r="O32" s="27"/>
      <c r="P32" s="1"/>
      <c r="Q32" s="27"/>
    </row>
    <row r="33" spans="1:17" x14ac:dyDescent="0.25">
      <c r="A33" s="60"/>
      <c r="B33" s="61" t="s">
        <v>12</v>
      </c>
      <c r="C33" s="12"/>
      <c r="D33" s="12"/>
      <c r="E33" s="12"/>
      <c r="F33" s="13"/>
      <c r="G33" s="12"/>
      <c r="H33" s="13"/>
      <c r="I33" s="12">
        <f t="shared" ref="I33:I34" si="18">D33-G33</f>
        <v>0</v>
      </c>
      <c r="J33" s="12">
        <f t="shared" si="16"/>
        <v>0</v>
      </c>
      <c r="K33" s="175"/>
      <c r="L33" s="20">
        <f t="shared" si="6"/>
        <v>0</v>
      </c>
      <c r="M33" s="27"/>
      <c r="O33" s="27"/>
      <c r="P33" s="1"/>
      <c r="Q33" s="27"/>
    </row>
    <row r="34" spans="1:17" ht="31.5" customHeight="1" x14ac:dyDescent="0.25">
      <c r="A34" s="60"/>
      <c r="B34" s="61" t="s">
        <v>5</v>
      </c>
      <c r="C34" s="12"/>
      <c r="D34" s="12"/>
      <c r="E34" s="12"/>
      <c r="F34" s="13"/>
      <c r="G34" s="12"/>
      <c r="H34" s="13"/>
      <c r="I34" s="12">
        <f t="shared" si="18"/>
        <v>0</v>
      </c>
      <c r="J34" s="12">
        <f t="shared" si="16"/>
        <v>0</v>
      </c>
      <c r="K34" s="175"/>
      <c r="L34" s="20">
        <f t="shared" si="6"/>
        <v>0</v>
      </c>
      <c r="M34" s="27"/>
      <c r="O34" s="27"/>
      <c r="P34" s="1"/>
      <c r="Q34" s="27"/>
    </row>
    <row r="35" spans="1:17" s="1" customFormat="1" ht="408.75" customHeight="1" x14ac:dyDescent="0.25">
      <c r="A35" s="77" t="s">
        <v>21</v>
      </c>
      <c r="B35" s="158" t="s">
        <v>77</v>
      </c>
      <c r="C35" s="120">
        <f>C37+C38+C39+C40</f>
        <v>632954.56000000006</v>
      </c>
      <c r="D35" s="120">
        <f>D37+D38+D39+D40</f>
        <v>632954.56000000006</v>
      </c>
      <c r="E35" s="133">
        <f>E37+E38+E39+E40+E41</f>
        <v>0</v>
      </c>
      <c r="F35" s="133">
        <f>E35/D35</f>
        <v>0</v>
      </c>
      <c r="G35" s="133">
        <f>SUM(G37:G41)</f>
        <v>0</v>
      </c>
      <c r="H35" s="133">
        <f>G35/D35</f>
        <v>0</v>
      </c>
      <c r="I35" s="120">
        <f>I37+I38+I39+I40</f>
        <v>632954.56000000006</v>
      </c>
      <c r="J35" s="120">
        <f>J37+J38+J39+J40</f>
        <v>0</v>
      </c>
      <c r="K35" s="154" t="s">
        <v>88</v>
      </c>
      <c r="L35" s="20">
        <f t="shared" si="6"/>
        <v>0</v>
      </c>
      <c r="M35" s="27"/>
      <c r="O35" s="27"/>
      <c r="Q35" s="27"/>
    </row>
    <row r="36" spans="1:17" s="1" customFormat="1" ht="8.25" customHeight="1" x14ac:dyDescent="0.25">
      <c r="A36" s="28"/>
      <c r="B36" s="159"/>
      <c r="C36" s="122"/>
      <c r="D36" s="122"/>
      <c r="E36" s="134"/>
      <c r="F36" s="134"/>
      <c r="G36" s="134"/>
      <c r="H36" s="134"/>
      <c r="I36" s="122"/>
      <c r="J36" s="122"/>
      <c r="K36" s="155"/>
      <c r="L36" s="20"/>
      <c r="M36" s="27"/>
      <c r="O36" s="27"/>
      <c r="Q36" s="27"/>
    </row>
    <row r="37" spans="1:17" s="2" customFormat="1" ht="27.75" customHeight="1" x14ac:dyDescent="0.25">
      <c r="A37" s="24"/>
      <c r="B37" s="61" t="s">
        <v>4</v>
      </c>
      <c r="C37" s="59">
        <v>1953.2</v>
      </c>
      <c r="D37" s="59">
        <v>1953.2</v>
      </c>
      <c r="E37" s="12">
        <v>0</v>
      </c>
      <c r="F37" s="13">
        <f>E37/D37</f>
        <v>0</v>
      </c>
      <c r="G37" s="12">
        <v>0</v>
      </c>
      <c r="H37" s="13">
        <f t="shared" ref="H37:H39" si="19">G37/D37</f>
        <v>0</v>
      </c>
      <c r="I37" s="59">
        <v>1953.2</v>
      </c>
      <c r="J37" s="12">
        <f t="shared" ref="J37:J41" si="20">D37-I37</f>
        <v>0</v>
      </c>
      <c r="K37" s="155"/>
      <c r="L37" s="20">
        <f t="shared" si="6"/>
        <v>0</v>
      </c>
      <c r="M37" s="27"/>
      <c r="O37" s="27"/>
      <c r="P37" s="1"/>
      <c r="Q37" s="27"/>
    </row>
    <row r="38" spans="1:17" s="2" customFormat="1" ht="27.75" customHeight="1" x14ac:dyDescent="0.25">
      <c r="A38" s="24"/>
      <c r="B38" s="61" t="s">
        <v>26</v>
      </c>
      <c r="C38" s="59">
        <v>599353.5</v>
      </c>
      <c r="D38" s="59">
        <v>599353.5</v>
      </c>
      <c r="E38" s="12">
        <v>0</v>
      </c>
      <c r="F38" s="13">
        <f>E38/D38</f>
        <v>0</v>
      </c>
      <c r="G38" s="12">
        <v>0</v>
      </c>
      <c r="H38" s="13">
        <f t="shared" si="19"/>
        <v>0</v>
      </c>
      <c r="I38" s="59">
        <f t="shared" ref="I38:I40" si="21">D38-G38</f>
        <v>599353.5</v>
      </c>
      <c r="J38" s="12">
        <f t="shared" si="20"/>
        <v>0</v>
      </c>
      <c r="K38" s="155"/>
      <c r="L38" s="20">
        <f t="shared" si="6"/>
        <v>0</v>
      </c>
      <c r="M38" s="27"/>
      <c r="O38" s="27"/>
      <c r="P38" s="1"/>
      <c r="Q38" s="27"/>
    </row>
    <row r="39" spans="1:17" s="2" customFormat="1" ht="27.75" customHeight="1" x14ac:dyDescent="0.25">
      <c r="A39" s="24"/>
      <c r="B39" s="61" t="s">
        <v>10</v>
      </c>
      <c r="C39" s="59">
        <v>31647.86</v>
      </c>
      <c r="D39" s="59">
        <v>31647.86</v>
      </c>
      <c r="E39" s="12">
        <v>0</v>
      </c>
      <c r="F39" s="13">
        <f>E39/D39</f>
        <v>0</v>
      </c>
      <c r="G39" s="12">
        <v>0</v>
      </c>
      <c r="H39" s="13">
        <f t="shared" si="19"/>
        <v>0</v>
      </c>
      <c r="I39" s="59">
        <f t="shared" si="21"/>
        <v>31647.86</v>
      </c>
      <c r="J39" s="12">
        <f t="shared" si="20"/>
        <v>0</v>
      </c>
      <c r="K39" s="155"/>
      <c r="L39" s="20">
        <f t="shared" si="6"/>
        <v>0</v>
      </c>
      <c r="M39" s="27"/>
      <c r="O39" s="27"/>
      <c r="P39" s="1"/>
      <c r="Q39" s="27"/>
    </row>
    <row r="40" spans="1:17" s="2" customFormat="1" ht="27.75" customHeight="1" x14ac:dyDescent="0.25">
      <c r="A40" s="24"/>
      <c r="B40" s="61" t="s">
        <v>12</v>
      </c>
      <c r="C40" s="12">
        <v>0</v>
      </c>
      <c r="D40" s="12">
        <v>0</v>
      </c>
      <c r="E40" s="12"/>
      <c r="F40" s="13">
        <v>0</v>
      </c>
      <c r="G40" s="14"/>
      <c r="H40" s="13"/>
      <c r="I40" s="12">
        <f t="shared" si="21"/>
        <v>0</v>
      </c>
      <c r="J40" s="12">
        <f t="shared" si="20"/>
        <v>0</v>
      </c>
      <c r="K40" s="155"/>
      <c r="L40" s="20">
        <f t="shared" si="6"/>
        <v>0</v>
      </c>
      <c r="M40" s="27"/>
      <c r="O40" s="27"/>
      <c r="P40" s="1"/>
      <c r="Q40" s="27"/>
    </row>
    <row r="41" spans="1:17" s="2" customFormat="1" ht="24" customHeight="1" x14ac:dyDescent="0.25">
      <c r="A41" s="24"/>
      <c r="B41" s="61" t="s">
        <v>5</v>
      </c>
      <c r="C41" s="12"/>
      <c r="D41" s="12"/>
      <c r="E41" s="12"/>
      <c r="F41" s="13"/>
      <c r="G41" s="12"/>
      <c r="H41" s="13"/>
      <c r="I41" s="12"/>
      <c r="J41" s="12">
        <f t="shared" si="20"/>
        <v>0</v>
      </c>
      <c r="K41" s="155"/>
      <c r="L41" s="20">
        <f t="shared" si="6"/>
        <v>0</v>
      </c>
      <c r="M41" s="27"/>
      <c r="O41" s="27"/>
      <c r="P41" s="1"/>
      <c r="Q41" s="27"/>
    </row>
    <row r="42" spans="1:17" s="2" customFormat="1" ht="166.5" customHeight="1" x14ac:dyDescent="0.25">
      <c r="A42" s="77" t="s">
        <v>1</v>
      </c>
      <c r="B42" s="96" t="s">
        <v>78</v>
      </c>
      <c r="C42" s="76">
        <f>C43+C44+C45+C46</f>
        <v>23095.8</v>
      </c>
      <c r="D42" s="76">
        <f t="shared" ref="D42:E42" si="22">D43+D44+D45+D46</f>
        <v>23095.8</v>
      </c>
      <c r="E42" s="76">
        <f t="shared" si="22"/>
        <v>3283.51</v>
      </c>
      <c r="F42" s="79">
        <f t="shared" ref="F42:F44" si="23">E42/D42</f>
        <v>0.14219999999999999</v>
      </c>
      <c r="G42" s="76">
        <f>G43+G44+G45+G46</f>
        <v>1400.88</v>
      </c>
      <c r="H42" s="79">
        <f t="shared" ref="H42:H44" si="24">G42/D42</f>
        <v>6.0699999999999997E-2</v>
      </c>
      <c r="I42" s="76">
        <f>I43+I44+I45+I46</f>
        <v>23095.8</v>
      </c>
      <c r="J42" s="21">
        <f>J43+J44+J45+J46</f>
        <v>0</v>
      </c>
      <c r="K42" s="151" t="s">
        <v>94</v>
      </c>
      <c r="L42" s="20">
        <f t="shared" si="6"/>
        <v>0</v>
      </c>
      <c r="M42" s="27"/>
      <c r="O42" s="27"/>
      <c r="P42" s="1"/>
      <c r="Q42" s="27"/>
    </row>
    <row r="43" spans="1:17" s="2" customFormat="1" ht="60.75" customHeight="1" x14ac:dyDescent="0.25">
      <c r="A43" s="28"/>
      <c r="B43" s="61" t="s">
        <v>4</v>
      </c>
      <c r="C43" s="12"/>
      <c r="D43" s="12">
        <v>0</v>
      </c>
      <c r="E43" s="21"/>
      <c r="F43" s="22"/>
      <c r="G43" s="76"/>
      <c r="H43" s="79"/>
      <c r="I43" s="12">
        <v>0</v>
      </c>
      <c r="J43" s="12">
        <f t="shared" ref="J43:J47" si="25">D43-I43</f>
        <v>0</v>
      </c>
      <c r="K43" s="152"/>
      <c r="L43" s="20">
        <f t="shared" si="6"/>
        <v>0</v>
      </c>
      <c r="M43" s="27"/>
      <c r="O43" s="27"/>
      <c r="P43" s="1"/>
      <c r="Q43" s="27"/>
    </row>
    <row r="44" spans="1:17" s="37" customFormat="1" ht="60.75" customHeight="1" x14ac:dyDescent="0.25">
      <c r="A44" s="60"/>
      <c r="B44" s="61" t="s">
        <v>15</v>
      </c>
      <c r="C44" s="59">
        <v>23095.8</v>
      </c>
      <c r="D44" s="59">
        <v>23095.8</v>
      </c>
      <c r="E44" s="59">
        <v>3283.51</v>
      </c>
      <c r="F44" s="64">
        <f t="shared" si="23"/>
        <v>0.14219999999999999</v>
      </c>
      <c r="G44" s="59">
        <v>1400.88</v>
      </c>
      <c r="H44" s="64">
        <f t="shared" si="24"/>
        <v>6.0699999999999997E-2</v>
      </c>
      <c r="I44" s="59">
        <f>72.7+14808.2+8214.9</f>
        <v>23095.8</v>
      </c>
      <c r="J44" s="12">
        <f>D44-I44</f>
        <v>0</v>
      </c>
      <c r="K44" s="152"/>
      <c r="L44" s="82">
        <f t="shared" si="6"/>
        <v>0</v>
      </c>
      <c r="M44" s="83"/>
      <c r="O44" s="83"/>
      <c r="P44" s="84"/>
      <c r="Q44" s="83"/>
    </row>
    <row r="45" spans="1:17" s="2" customFormat="1" ht="60.75" customHeight="1" x14ac:dyDescent="0.25">
      <c r="A45" s="28"/>
      <c r="B45" s="61" t="s">
        <v>10</v>
      </c>
      <c r="C45" s="21"/>
      <c r="D45" s="21"/>
      <c r="E45" s="21"/>
      <c r="F45" s="22"/>
      <c r="G45" s="21"/>
      <c r="H45" s="22"/>
      <c r="I45" s="21"/>
      <c r="J45" s="12">
        <f t="shared" si="25"/>
        <v>0</v>
      </c>
      <c r="K45" s="152"/>
      <c r="L45" s="20">
        <f t="shared" si="6"/>
        <v>0</v>
      </c>
      <c r="M45" s="27"/>
      <c r="O45" s="27"/>
      <c r="P45" s="1"/>
      <c r="Q45" s="27"/>
    </row>
    <row r="46" spans="1:17" s="2" customFormat="1" ht="60.75" customHeight="1" x14ac:dyDescent="0.25">
      <c r="A46" s="28"/>
      <c r="B46" s="61" t="s">
        <v>12</v>
      </c>
      <c r="C46" s="21"/>
      <c r="D46" s="21"/>
      <c r="E46" s="21"/>
      <c r="F46" s="22"/>
      <c r="G46" s="21"/>
      <c r="H46" s="22"/>
      <c r="I46" s="21"/>
      <c r="J46" s="12">
        <f t="shared" si="25"/>
        <v>0</v>
      </c>
      <c r="K46" s="152"/>
      <c r="L46" s="20">
        <f t="shared" si="6"/>
        <v>0</v>
      </c>
      <c r="M46" s="27"/>
      <c r="O46" s="27"/>
      <c r="P46" s="1"/>
      <c r="Q46" s="27"/>
    </row>
    <row r="47" spans="1:17" s="2" customFormat="1" ht="60.75" customHeight="1" x14ac:dyDescent="0.25">
      <c r="A47" s="28"/>
      <c r="B47" s="61" t="s">
        <v>5</v>
      </c>
      <c r="C47" s="12"/>
      <c r="D47" s="12"/>
      <c r="E47" s="12"/>
      <c r="F47" s="13"/>
      <c r="G47" s="12"/>
      <c r="H47" s="13"/>
      <c r="I47" s="12"/>
      <c r="J47" s="12">
        <f t="shared" si="25"/>
        <v>0</v>
      </c>
      <c r="K47" s="153"/>
      <c r="L47" s="20">
        <f t="shared" si="6"/>
        <v>0</v>
      </c>
      <c r="M47" s="27"/>
      <c r="O47" s="27"/>
      <c r="P47" s="1"/>
      <c r="Q47" s="27"/>
    </row>
    <row r="48" spans="1:17" s="5" customFormat="1" ht="179.25" customHeight="1" x14ac:dyDescent="0.25">
      <c r="A48" s="77" t="s">
        <v>49</v>
      </c>
      <c r="B48" s="78" t="s">
        <v>69</v>
      </c>
      <c r="C48" s="76">
        <f>C49+C50+C51+C52+C53</f>
        <v>3898.9</v>
      </c>
      <c r="D48" s="76">
        <f>D49+D50+D51+D52+D53</f>
        <v>3898.9</v>
      </c>
      <c r="E48" s="76">
        <f>E49+E50+E51+E52+E53</f>
        <v>1278.7</v>
      </c>
      <c r="F48" s="79">
        <f>E48/D48</f>
        <v>0.32800000000000001</v>
      </c>
      <c r="G48" s="76">
        <f>G49+G50+G51+G52+G53</f>
        <v>1222.42</v>
      </c>
      <c r="H48" s="79">
        <f>G48/D48</f>
        <v>0.3135</v>
      </c>
      <c r="I48" s="76">
        <f>I49+I50+I51+I52+I53</f>
        <v>3898.9</v>
      </c>
      <c r="J48" s="21">
        <f>J49+J50+J51+J52+J53</f>
        <v>0</v>
      </c>
      <c r="K48" s="131" t="s">
        <v>92</v>
      </c>
      <c r="L48" s="20">
        <f t="shared" si="6"/>
        <v>0</v>
      </c>
      <c r="M48" s="27"/>
      <c r="O48" s="27"/>
      <c r="P48" s="1"/>
      <c r="Q48" s="27"/>
    </row>
    <row r="49" spans="1:17" s="2" customFormat="1" ht="30.75" customHeight="1" x14ac:dyDescent="0.25">
      <c r="A49" s="60"/>
      <c r="B49" s="61" t="s">
        <v>4</v>
      </c>
      <c r="C49" s="59">
        <v>0</v>
      </c>
      <c r="D49" s="59">
        <v>0</v>
      </c>
      <c r="E49" s="59">
        <v>0</v>
      </c>
      <c r="F49" s="64"/>
      <c r="G49" s="59">
        <v>0</v>
      </c>
      <c r="H49" s="64"/>
      <c r="I49" s="59">
        <v>0</v>
      </c>
      <c r="J49" s="12">
        <f t="shared" ref="J49:J53" si="26">D49-I49</f>
        <v>0</v>
      </c>
      <c r="K49" s="132"/>
      <c r="L49" s="20">
        <f t="shared" si="6"/>
        <v>0</v>
      </c>
      <c r="M49" s="27"/>
      <c r="O49" s="27"/>
      <c r="P49" s="1"/>
      <c r="Q49" s="27"/>
    </row>
    <row r="50" spans="1:17" s="2" customFormat="1" ht="30.75" customHeight="1" x14ac:dyDescent="0.25">
      <c r="A50" s="60"/>
      <c r="B50" s="61" t="s">
        <v>26</v>
      </c>
      <c r="C50" s="59">
        <v>3898.9</v>
      </c>
      <c r="D50" s="59">
        <v>3898.9</v>
      </c>
      <c r="E50" s="59">
        <v>1278.7</v>
      </c>
      <c r="F50" s="64">
        <f t="shared" ref="F50" si="27">E50/D50</f>
        <v>0.32800000000000001</v>
      </c>
      <c r="G50" s="59">
        <v>1222.42</v>
      </c>
      <c r="H50" s="64">
        <f t="shared" ref="H50" si="28">G50/D50</f>
        <v>0.3135</v>
      </c>
      <c r="I50" s="59">
        <f>D50</f>
        <v>3898.9</v>
      </c>
      <c r="J50" s="12">
        <f>D50-I50</f>
        <v>0</v>
      </c>
      <c r="K50" s="132"/>
      <c r="L50" s="20">
        <f t="shared" si="6"/>
        <v>0</v>
      </c>
      <c r="M50" s="27"/>
      <c r="O50" s="27"/>
      <c r="P50" s="1"/>
      <c r="Q50" s="27"/>
    </row>
    <row r="51" spans="1:17" s="2" customFormat="1" ht="30.75" customHeight="1" x14ac:dyDescent="0.25">
      <c r="A51" s="60"/>
      <c r="B51" s="61" t="s">
        <v>10</v>
      </c>
      <c r="C51" s="59">
        <v>0</v>
      </c>
      <c r="D51" s="59">
        <v>0</v>
      </c>
      <c r="E51" s="12">
        <f>G51</f>
        <v>0</v>
      </c>
      <c r="F51" s="13"/>
      <c r="G51" s="12">
        <v>0</v>
      </c>
      <c r="H51" s="13"/>
      <c r="I51" s="12">
        <v>0</v>
      </c>
      <c r="J51" s="12">
        <f t="shared" si="26"/>
        <v>0</v>
      </c>
      <c r="K51" s="132"/>
      <c r="L51" s="20">
        <f t="shared" si="6"/>
        <v>0</v>
      </c>
      <c r="M51" s="27"/>
      <c r="O51" s="27"/>
      <c r="P51" s="1"/>
      <c r="Q51" s="27"/>
    </row>
    <row r="52" spans="1:17" s="2" customFormat="1" ht="30.75" customHeight="1" x14ac:dyDescent="0.25">
      <c r="A52" s="60"/>
      <c r="B52" s="61" t="s">
        <v>12</v>
      </c>
      <c r="C52" s="12"/>
      <c r="D52" s="59"/>
      <c r="E52" s="12"/>
      <c r="F52" s="13"/>
      <c r="G52" s="12"/>
      <c r="H52" s="13"/>
      <c r="I52" s="12"/>
      <c r="J52" s="12">
        <f t="shared" si="26"/>
        <v>0</v>
      </c>
      <c r="K52" s="132"/>
      <c r="L52" s="20">
        <f t="shared" si="6"/>
        <v>0</v>
      </c>
      <c r="M52" s="27"/>
      <c r="O52" s="27"/>
      <c r="P52" s="1"/>
      <c r="Q52" s="27"/>
    </row>
    <row r="53" spans="1:17" s="2" customFormat="1" ht="30.75" customHeight="1" x14ac:dyDescent="0.25">
      <c r="A53" s="60"/>
      <c r="B53" s="61" t="s">
        <v>5</v>
      </c>
      <c r="C53" s="12"/>
      <c r="D53" s="12"/>
      <c r="E53" s="12"/>
      <c r="F53" s="13"/>
      <c r="G53" s="12"/>
      <c r="H53" s="13"/>
      <c r="I53" s="12"/>
      <c r="J53" s="12">
        <f t="shared" si="26"/>
        <v>0</v>
      </c>
      <c r="K53" s="132"/>
      <c r="L53" s="20">
        <f t="shared" si="6"/>
        <v>0</v>
      </c>
      <c r="M53" s="27"/>
      <c r="O53" s="27"/>
      <c r="P53" s="1"/>
      <c r="Q53" s="27"/>
    </row>
    <row r="54" spans="1:17" s="6" customFormat="1" ht="403.5" customHeight="1" x14ac:dyDescent="0.25">
      <c r="A54" s="165" t="s">
        <v>33</v>
      </c>
      <c r="B54" s="188" t="s">
        <v>74</v>
      </c>
      <c r="C54" s="120">
        <f>SUM(C57:C60)</f>
        <v>1871965.2</v>
      </c>
      <c r="D54" s="126">
        <f>SUM(D57:D60)</f>
        <v>1872368.4</v>
      </c>
      <c r="E54" s="120">
        <f>SUM(E57:E60)</f>
        <v>13371.56</v>
      </c>
      <c r="F54" s="135">
        <f>E54/D54</f>
        <v>7.1000000000000004E-3</v>
      </c>
      <c r="G54" s="126">
        <f t="shared" ref="G54" si="29">SUM(G57:G61)</f>
        <v>13371.56</v>
      </c>
      <c r="H54" s="156">
        <f>G54/D54</f>
        <v>7.1000000000000004E-3</v>
      </c>
      <c r="I54" s="126">
        <f>SUM(I57:I60)</f>
        <v>1872368.4</v>
      </c>
      <c r="J54" s="126">
        <f>SUM(J57:J60)</f>
        <v>0</v>
      </c>
      <c r="K54" s="142"/>
      <c r="L54" s="20">
        <f t="shared" si="6"/>
        <v>0</v>
      </c>
      <c r="M54" s="27"/>
      <c r="O54" s="27"/>
      <c r="P54" s="1"/>
      <c r="Q54" s="27"/>
    </row>
    <row r="55" spans="1:17" s="6" customFormat="1" ht="293.25" customHeight="1" x14ac:dyDescent="0.25">
      <c r="A55" s="166"/>
      <c r="B55" s="188"/>
      <c r="C55" s="121"/>
      <c r="D55" s="126"/>
      <c r="E55" s="121"/>
      <c r="F55" s="136"/>
      <c r="G55" s="126"/>
      <c r="H55" s="156"/>
      <c r="I55" s="126"/>
      <c r="J55" s="126"/>
      <c r="K55" s="142"/>
      <c r="L55" s="20">
        <f t="shared" si="6"/>
        <v>0</v>
      </c>
      <c r="M55" s="27"/>
      <c r="O55" s="27"/>
      <c r="P55" s="1"/>
      <c r="Q55" s="27"/>
    </row>
    <row r="56" spans="1:17" s="6" customFormat="1" ht="27.75" customHeight="1" x14ac:dyDescent="0.25">
      <c r="A56" s="166"/>
      <c r="B56" s="188"/>
      <c r="C56" s="122"/>
      <c r="D56" s="126"/>
      <c r="E56" s="122"/>
      <c r="F56" s="137"/>
      <c r="G56" s="126"/>
      <c r="H56" s="156"/>
      <c r="I56" s="126"/>
      <c r="J56" s="126"/>
      <c r="K56" s="142"/>
      <c r="L56" s="20">
        <f t="shared" si="6"/>
        <v>0</v>
      </c>
      <c r="M56" s="27"/>
      <c r="O56" s="27"/>
      <c r="P56" s="1"/>
      <c r="Q56" s="27"/>
    </row>
    <row r="57" spans="1:17" s="3" customFormat="1" x14ac:dyDescent="0.25">
      <c r="A57" s="28"/>
      <c r="B57" s="61" t="s">
        <v>4</v>
      </c>
      <c r="C57" s="59">
        <f t="shared" ref="C57:E61" si="30">C63+C99</f>
        <v>63673.4</v>
      </c>
      <c r="D57" s="59">
        <f t="shared" si="30"/>
        <v>63886.3</v>
      </c>
      <c r="E57" s="59">
        <f t="shared" si="30"/>
        <v>0</v>
      </c>
      <c r="F57" s="64">
        <f t="shared" ref="F57:F59" si="31">E57/D57</f>
        <v>0</v>
      </c>
      <c r="G57" s="59">
        <f>G63+G99</f>
        <v>0</v>
      </c>
      <c r="H57" s="64">
        <f t="shared" ref="H57:H59" si="32">G57/D57</f>
        <v>0</v>
      </c>
      <c r="I57" s="59">
        <f t="shared" ref="I57:J61" si="33">I63+I99</f>
        <v>63886.3</v>
      </c>
      <c r="J57" s="59">
        <f t="shared" ref="J57:J59" si="34">D57-I57</f>
        <v>0</v>
      </c>
      <c r="K57" s="142"/>
      <c r="L57" s="20">
        <f t="shared" si="6"/>
        <v>0</v>
      </c>
      <c r="M57" s="27"/>
      <c r="O57" s="27"/>
      <c r="P57" s="1"/>
      <c r="Q57" s="27"/>
    </row>
    <row r="58" spans="1:17" s="3" customFormat="1" x14ac:dyDescent="0.25">
      <c r="A58" s="28"/>
      <c r="B58" s="61" t="s">
        <v>22</v>
      </c>
      <c r="C58" s="59">
        <f t="shared" si="30"/>
        <v>1609910.2</v>
      </c>
      <c r="D58" s="59">
        <f>D64+D100</f>
        <v>1610100.5</v>
      </c>
      <c r="E58" s="59">
        <f t="shared" si="30"/>
        <v>11558.04</v>
      </c>
      <c r="F58" s="64">
        <f t="shared" si="31"/>
        <v>7.1999999999999998E-3</v>
      </c>
      <c r="G58" s="59">
        <f>G64+G100</f>
        <v>11558.04</v>
      </c>
      <c r="H58" s="64">
        <f t="shared" si="32"/>
        <v>7.1999999999999998E-3</v>
      </c>
      <c r="I58" s="59">
        <f t="shared" si="33"/>
        <v>1610100.5</v>
      </c>
      <c r="J58" s="59">
        <f t="shared" si="34"/>
        <v>0</v>
      </c>
      <c r="K58" s="142"/>
      <c r="L58" s="20">
        <f t="shared" si="6"/>
        <v>0</v>
      </c>
      <c r="M58" s="27"/>
      <c r="O58" s="27"/>
      <c r="P58" s="1"/>
      <c r="Q58" s="27"/>
    </row>
    <row r="59" spans="1:17" s="3" customFormat="1" x14ac:dyDescent="0.25">
      <c r="A59" s="28"/>
      <c r="B59" s="61" t="s">
        <v>10</v>
      </c>
      <c r="C59" s="59">
        <f t="shared" si="30"/>
        <v>198381.6</v>
      </c>
      <c r="D59" s="59">
        <f t="shared" si="30"/>
        <v>198381.6</v>
      </c>
      <c r="E59" s="59">
        <f t="shared" si="30"/>
        <v>1813.52</v>
      </c>
      <c r="F59" s="64">
        <f t="shared" si="31"/>
        <v>9.1000000000000004E-3</v>
      </c>
      <c r="G59" s="59">
        <f>G65+G101</f>
        <v>1813.52</v>
      </c>
      <c r="H59" s="64">
        <f t="shared" si="32"/>
        <v>9.1000000000000004E-3</v>
      </c>
      <c r="I59" s="59">
        <f t="shared" si="33"/>
        <v>198381.6</v>
      </c>
      <c r="J59" s="59">
        <f t="shared" si="34"/>
        <v>0</v>
      </c>
      <c r="K59" s="142"/>
      <c r="L59" s="20">
        <f t="shared" si="6"/>
        <v>0</v>
      </c>
      <c r="M59" s="27"/>
      <c r="O59" s="27"/>
      <c r="P59" s="1"/>
      <c r="Q59" s="27"/>
    </row>
    <row r="60" spans="1:17" s="3" customFormat="1" x14ac:dyDescent="0.25">
      <c r="A60" s="28"/>
      <c r="B60" s="61" t="s">
        <v>12</v>
      </c>
      <c r="C60" s="12">
        <f t="shared" si="30"/>
        <v>0</v>
      </c>
      <c r="D60" s="12">
        <f t="shared" si="30"/>
        <v>0</v>
      </c>
      <c r="E60" s="12">
        <f t="shared" si="30"/>
        <v>0</v>
      </c>
      <c r="F60" s="13">
        <v>0</v>
      </c>
      <c r="G60" s="12"/>
      <c r="H60" s="13">
        <v>0</v>
      </c>
      <c r="I60" s="12">
        <f t="shared" si="33"/>
        <v>0</v>
      </c>
      <c r="J60" s="12">
        <f t="shared" si="33"/>
        <v>0</v>
      </c>
      <c r="K60" s="142"/>
      <c r="L60" s="20">
        <f t="shared" si="6"/>
        <v>0</v>
      </c>
      <c r="M60" s="27"/>
      <c r="O60" s="27"/>
      <c r="P60" s="1"/>
      <c r="Q60" s="27"/>
    </row>
    <row r="61" spans="1:17" s="3" customFormat="1" collapsed="1" x14ac:dyDescent="0.25">
      <c r="A61" s="29"/>
      <c r="B61" s="61" t="s">
        <v>5</v>
      </c>
      <c r="C61" s="12">
        <f t="shared" si="30"/>
        <v>0</v>
      </c>
      <c r="D61" s="12">
        <f t="shared" si="30"/>
        <v>0</v>
      </c>
      <c r="E61" s="12">
        <f t="shared" si="30"/>
        <v>0</v>
      </c>
      <c r="F61" s="13"/>
      <c r="G61" s="12"/>
      <c r="H61" s="13"/>
      <c r="I61" s="12">
        <f t="shared" si="33"/>
        <v>0</v>
      </c>
      <c r="J61" s="12">
        <f t="shared" si="33"/>
        <v>0</v>
      </c>
      <c r="K61" s="142"/>
      <c r="L61" s="20">
        <f t="shared" si="6"/>
        <v>0</v>
      </c>
      <c r="M61" s="27"/>
      <c r="O61" s="27"/>
      <c r="P61" s="1"/>
      <c r="Q61" s="27"/>
    </row>
    <row r="62" spans="1:17" s="89" customFormat="1" x14ac:dyDescent="0.25">
      <c r="A62" s="88" t="s">
        <v>50</v>
      </c>
      <c r="B62" s="71" t="s">
        <v>39</v>
      </c>
      <c r="C62" s="72">
        <f>SUM(C63:C67)</f>
        <v>1799652.17</v>
      </c>
      <c r="D62" s="72">
        <f>SUM(D63:D67)</f>
        <v>1799652.17</v>
      </c>
      <c r="E62" s="72">
        <f>SUM(E63:E67)</f>
        <v>13371.56</v>
      </c>
      <c r="F62" s="87">
        <f>E62/D62</f>
        <v>7.4000000000000003E-3</v>
      </c>
      <c r="G62" s="72">
        <f>SUM(G63:G67)</f>
        <v>13371.56</v>
      </c>
      <c r="H62" s="87">
        <f>G62/D62</f>
        <v>7.4000000000000003E-3</v>
      </c>
      <c r="I62" s="72">
        <f>SUM(I63:I67)</f>
        <v>1799652.17</v>
      </c>
      <c r="J62" s="72">
        <f>SUM(J63:J67)</f>
        <v>0</v>
      </c>
      <c r="K62" s="169"/>
      <c r="L62" s="82">
        <f t="shared" si="6"/>
        <v>0</v>
      </c>
      <c r="M62" s="83"/>
      <c r="O62" s="83"/>
      <c r="P62" s="84"/>
      <c r="Q62" s="83"/>
    </row>
    <row r="63" spans="1:17" s="90" customFormat="1" x14ac:dyDescent="0.25">
      <c r="A63" s="85"/>
      <c r="B63" s="61" t="s">
        <v>4</v>
      </c>
      <c r="C63" s="59">
        <f t="shared" ref="C63:I67" si="35">C69+C81+C93</f>
        <v>0</v>
      </c>
      <c r="D63" s="59">
        <f t="shared" si="35"/>
        <v>0</v>
      </c>
      <c r="E63" s="59">
        <f t="shared" si="35"/>
        <v>0</v>
      </c>
      <c r="F63" s="59">
        <f t="shared" si="35"/>
        <v>0</v>
      </c>
      <c r="G63" s="59">
        <f t="shared" si="35"/>
        <v>0</v>
      </c>
      <c r="H63" s="59">
        <f t="shared" si="35"/>
        <v>0</v>
      </c>
      <c r="I63" s="59">
        <f t="shared" si="35"/>
        <v>0</v>
      </c>
      <c r="J63" s="59">
        <f t="shared" ref="J63:J67" si="36">D63-I63</f>
        <v>0</v>
      </c>
      <c r="K63" s="169"/>
      <c r="L63" s="82">
        <f t="shared" si="6"/>
        <v>0</v>
      </c>
      <c r="M63" s="83"/>
      <c r="O63" s="83"/>
      <c r="P63" s="84"/>
      <c r="Q63" s="83"/>
    </row>
    <row r="64" spans="1:17" s="90" customFormat="1" x14ac:dyDescent="0.25">
      <c r="A64" s="85"/>
      <c r="B64" s="61" t="s">
        <v>25</v>
      </c>
      <c r="C64" s="59">
        <f t="shared" si="35"/>
        <v>1601690.4</v>
      </c>
      <c r="D64" s="59">
        <f>D70+D82+D94</f>
        <v>1601690.4</v>
      </c>
      <c r="E64" s="59">
        <f t="shared" si="35"/>
        <v>11558.04</v>
      </c>
      <c r="F64" s="59">
        <f t="shared" si="35"/>
        <v>0.01</v>
      </c>
      <c r="G64" s="59">
        <f t="shared" si="35"/>
        <v>11558.04</v>
      </c>
      <c r="H64" s="91">
        <f t="shared" si="35"/>
        <v>0.01</v>
      </c>
      <c r="I64" s="59">
        <f>I70+I82+I94</f>
        <v>1601690.4</v>
      </c>
      <c r="J64" s="59">
        <f t="shared" si="36"/>
        <v>0</v>
      </c>
      <c r="K64" s="169"/>
      <c r="L64" s="82">
        <f t="shared" si="6"/>
        <v>0</v>
      </c>
      <c r="M64" s="83"/>
      <c r="O64" s="83"/>
      <c r="P64" s="84"/>
      <c r="Q64" s="83"/>
    </row>
    <row r="65" spans="1:17" s="90" customFormat="1" x14ac:dyDescent="0.25">
      <c r="A65" s="85"/>
      <c r="B65" s="61" t="s">
        <v>10</v>
      </c>
      <c r="C65" s="59">
        <f t="shared" si="35"/>
        <v>197961.77</v>
      </c>
      <c r="D65" s="59">
        <f t="shared" si="35"/>
        <v>197961.77</v>
      </c>
      <c r="E65" s="59">
        <f t="shared" si="35"/>
        <v>1813.52</v>
      </c>
      <c r="F65" s="59">
        <f t="shared" si="35"/>
        <v>0.01</v>
      </c>
      <c r="G65" s="59">
        <f t="shared" si="35"/>
        <v>1813.52</v>
      </c>
      <c r="H65" s="91">
        <f t="shared" si="35"/>
        <v>0.01</v>
      </c>
      <c r="I65" s="59">
        <f t="shared" si="35"/>
        <v>197961.77</v>
      </c>
      <c r="J65" s="59">
        <f t="shared" si="36"/>
        <v>0</v>
      </c>
      <c r="K65" s="169"/>
      <c r="L65" s="82">
        <f t="shared" si="6"/>
        <v>0</v>
      </c>
      <c r="M65" s="83"/>
      <c r="O65" s="83"/>
      <c r="P65" s="84"/>
      <c r="Q65" s="83"/>
    </row>
    <row r="66" spans="1:17" s="90" customFormat="1" x14ac:dyDescent="0.25">
      <c r="A66" s="85"/>
      <c r="B66" s="61" t="s">
        <v>12</v>
      </c>
      <c r="C66" s="59">
        <f t="shared" si="35"/>
        <v>0</v>
      </c>
      <c r="D66" s="59">
        <f t="shared" si="35"/>
        <v>0</v>
      </c>
      <c r="E66" s="59">
        <f t="shared" si="35"/>
        <v>0</v>
      </c>
      <c r="F66" s="59">
        <f t="shared" si="35"/>
        <v>0</v>
      </c>
      <c r="G66" s="59">
        <f t="shared" si="35"/>
        <v>0</v>
      </c>
      <c r="H66" s="59">
        <f t="shared" si="35"/>
        <v>0</v>
      </c>
      <c r="I66" s="59">
        <f t="shared" si="35"/>
        <v>0</v>
      </c>
      <c r="J66" s="59">
        <f t="shared" si="36"/>
        <v>0</v>
      </c>
      <c r="K66" s="169"/>
      <c r="L66" s="82">
        <f t="shared" si="6"/>
        <v>0</v>
      </c>
      <c r="M66" s="83"/>
      <c r="O66" s="83"/>
      <c r="P66" s="84"/>
      <c r="Q66" s="83"/>
    </row>
    <row r="67" spans="1:17" s="90" customFormat="1" x14ac:dyDescent="0.25">
      <c r="A67" s="86"/>
      <c r="B67" s="61" t="s">
        <v>5</v>
      </c>
      <c r="C67" s="59">
        <f t="shared" si="35"/>
        <v>0</v>
      </c>
      <c r="D67" s="59">
        <f t="shared" si="35"/>
        <v>0</v>
      </c>
      <c r="E67" s="59">
        <f t="shared" si="35"/>
        <v>0</v>
      </c>
      <c r="F67" s="59">
        <f t="shared" si="35"/>
        <v>0</v>
      </c>
      <c r="G67" s="59">
        <f t="shared" si="35"/>
        <v>0</v>
      </c>
      <c r="H67" s="59">
        <f t="shared" si="35"/>
        <v>0</v>
      </c>
      <c r="I67" s="59">
        <f t="shared" si="35"/>
        <v>0</v>
      </c>
      <c r="J67" s="59">
        <f t="shared" si="36"/>
        <v>0</v>
      </c>
      <c r="K67" s="169"/>
      <c r="L67" s="82">
        <f t="shared" si="6"/>
        <v>0</v>
      </c>
      <c r="M67" s="83"/>
      <c r="O67" s="83"/>
      <c r="P67" s="84"/>
      <c r="Q67" s="83"/>
    </row>
    <row r="68" spans="1:17" s="89" customFormat="1" ht="124.5" customHeight="1" x14ac:dyDescent="0.25">
      <c r="A68" s="88" t="s">
        <v>51</v>
      </c>
      <c r="B68" s="71" t="s">
        <v>62</v>
      </c>
      <c r="C68" s="72">
        <f>SUM(C69:C73)</f>
        <v>35050.629999999997</v>
      </c>
      <c r="D68" s="72">
        <f>SUM(D69:D73)</f>
        <v>35050.629999999997</v>
      </c>
      <c r="E68" s="72">
        <f>SUM(E69:E73)</f>
        <v>0</v>
      </c>
      <c r="F68" s="87">
        <f>E68/D68</f>
        <v>0</v>
      </c>
      <c r="G68" s="72">
        <f>SUM(G69:G73)</f>
        <v>0</v>
      </c>
      <c r="H68" s="87">
        <f>G68/D68</f>
        <v>0</v>
      </c>
      <c r="I68" s="72">
        <f>SUM(I69:I73)</f>
        <v>35050.629999999997</v>
      </c>
      <c r="J68" s="72">
        <f>SUM(J69:J73)</f>
        <v>0</v>
      </c>
      <c r="K68" s="92"/>
      <c r="L68" s="82">
        <f t="shared" si="6"/>
        <v>0</v>
      </c>
      <c r="M68" s="83"/>
      <c r="O68" s="83"/>
      <c r="P68" s="84"/>
      <c r="Q68" s="83"/>
    </row>
    <row r="69" spans="1:17" s="90" customFormat="1" x14ac:dyDescent="0.25">
      <c r="A69" s="73"/>
      <c r="B69" s="61" t="s">
        <v>4</v>
      </c>
      <c r="C69" s="59">
        <f>C75</f>
        <v>0</v>
      </c>
      <c r="D69" s="59">
        <f>D75</f>
        <v>0</v>
      </c>
      <c r="E69" s="59">
        <f>E75</f>
        <v>0</v>
      </c>
      <c r="F69" s="87"/>
      <c r="G69" s="59">
        <f>G75</f>
        <v>0</v>
      </c>
      <c r="H69" s="87"/>
      <c r="I69" s="59">
        <f>I75</f>
        <v>0</v>
      </c>
      <c r="J69" s="59">
        <f t="shared" ref="J69:J73" si="37">D69-I69</f>
        <v>0</v>
      </c>
      <c r="K69" s="93"/>
      <c r="L69" s="82">
        <f t="shared" si="6"/>
        <v>0</v>
      </c>
      <c r="M69" s="83"/>
      <c r="O69" s="83"/>
      <c r="P69" s="84"/>
      <c r="Q69" s="83"/>
    </row>
    <row r="70" spans="1:17" s="90" customFormat="1" x14ac:dyDescent="0.25">
      <c r="A70" s="73"/>
      <c r="B70" s="61" t="s">
        <v>25</v>
      </c>
      <c r="C70" s="59">
        <f t="shared" ref="C70:E73" si="38">C76</f>
        <v>31195.06</v>
      </c>
      <c r="D70" s="59">
        <f>D76</f>
        <v>31195.06</v>
      </c>
      <c r="E70" s="59">
        <f t="shared" si="38"/>
        <v>0</v>
      </c>
      <c r="F70" s="59">
        <f>F76</f>
        <v>0</v>
      </c>
      <c r="G70" s="59">
        <f t="shared" ref="G70:G73" si="39">G76</f>
        <v>0</v>
      </c>
      <c r="H70" s="87">
        <f t="shared" ref="H70:H71" si="40">G70/D70</f>
        <v>0</v>
      </c>
      <c r="I70" s="59">
        <f>D70-G70</f>
        <v>31195.06</v>
      </c>
      <c r="J70" s="59">
        <f t="shared" si="37"/>
        <v>0</v>
      </c>
      <c r="K70" s="93"/>
      <c r="L70" s="82">
        <f t="shared" si="6"/>
        <v>0</v>
      </c>
      <c r="M70" s="83"/>
      <c r="O70" s="83"/>
      <c r="P70" s="84"/>
      <c r="Q70" s="83"/>
    </row>
    <row r="71" spans="1:17" s="90" customFormat="1" x14ac:dyDescent="0.25">
      <c r="A71" s="73"/>
      <c r="B71" s="61" t="s">
        <v>23</v>
      </c>
      <c r="C71" s="59">
        <f t="shared" si="38"/>
        <v>3855.57</v>
      </c>
      <c r="D71" s="59">
        <f t="shared" si="38"/>
        <v>3855.57</v>
      </c>
      <c r="E71" s="59">
        <f t="shared" si="38"/>
        <v>0</v>
      </c>
      <c r="F71" s="59">
        <f>F77</f>
        <v>0</v>
      </c>
      <c r="G71" s="59">
        <f t="shared" si="39"/>
        <v>0</v>
      </c>
      <c r="H71" s="87">
        <f t="shared" si="40"/>
        <v>0</v>
      </c>
      <c r="I71" s="59">
        <f>D71-G71</f>
        <v>3855.57</v>
      </c>
      <c r="J71" s="59">
        <f t="shared" si="37"/>
        <v>0</v>
      </c>
      <c r="K71" s="93"/>
      <c r="L71" s="82">
        <f t="shared" si="6"/>
        <v>0</v>
      </c>
      <c r="M71" s="83"/>
      <c r="O71" s="83"/>
      <c r="P71" s="84"/>
      <c r="Q71" s="83"/>
    </row>
    <row r="72" spans="1:17" s="90" customFormat="1" x14ac:dyDescent="0.25">
      <c r="A72" s="73"/>
      <c r="B72" s="61" t="s">
        <v>12</v>
      </c>
      <c r="C72" s="59">
        <f t="shared" si="38"/>
        <v>0</v>
      </c>
      <c r="D72" s="59">
        <f t="shared" si="38"/>
        <v>0</v>
      </c>
      <c r="E72" s="59">
        <f t="shared" si="38"/>
        <v>0</v>
      </c>
      <c r="F72" s="64"/>
      <c r="G72" s="59">
        <f t="shared" si="39"/>
        <v>0</v>
      </c>
      <c r="H72" s="87"/>
      <c r="I72" s="59">
        <f t="shared" ref="I72:I73" si="41">I78</f>
        <v>0</v>
      </c>
      <c r="J72" s="59">
        <f t="shared" si="37"/>
        <v>0</v>
      </c>
      <c r="K72" s="93"/>
      <c r="L72" s="82">
        <f t="shared" si="6"/>
        <v>0</v>
      </c>
      <c r="M72" s="83"/>
      <c r="O72" s="83"/>
      <c r="P72" s="84"/>
      <c r="Q72" s="83"/>
    </row>
    <row r="73" spans="1:17" s="90" customFormat="1" x14ac:dyDescent="0.25">
      <c r="A73" s="75"/>
      <c r="B73" s="61" t="s">
        <v>5</v>
      </c>
      <c r="C73" s="59">
        <f t="shared" si="38"/>
        <v>0</v>
      </c>
      <c r="D73" s="59">
        <f t="shared" si="38"/>
        <v>0</v>
      </c>
      <c r="E73" s="59">
        <f t="shared" si="38"/>
        <v>0</v>
      </c>
      <c r="F73" s="64"/>
      <c r="G73" s="59">
        <f t="shared" si="39"/>
        <v>0</v>
      </c>
      <c r="H73" s="87"/>
      <c r="I73" s="59">
        <f t="shared" si="41"/>
        <v>0</v>
      </c>
      <c r="J73" s="59">
        <f t="shared" si="37"/>
        <v>0</v>
      </c>
      <c r="K73" s="93"/>
      <c r="L73" s="82">
        <f t="shared" si="6"/>
        <v>0</v>
      </c>
      <c r="M73" s="83"/>
      <c r="O73" s="83"/>
      <c r="P73" s="84"/>
      <c r="Q73" s="83"/>
    </row>
    <row r="74" spans="1:17" s="6" customFormat="1" ht="71.25" customHeight="1" x14ac:dyDescent="0.25">
      <c r="A74" s="66" t="s">
        <v>52</v>
      </c>
      <c r="B74" s="67" t="s">
        <v>46</v>
      </c>
      <c r="C74" s="74">
        <f>SUM(C75:C79)</f>
        <v>35050.629999999997</v>
      </c>
      <c r="D74" s="74">
        <f>SUM(D75:D79)</f>
        <v>35050.629999999997</v>
      </c>
      <c r="E74" s="14">
        <f>SUM(E75:E79)</f>
        <v>0</v>
      </c>
      <c r="F74" s="30">
        <f>E74/D74</f>
        <v>0</v>
      </c>
      <c r="G74" s="14">
        <f>SUM(G75:G79)</f>
        <v>0</v>
      </c>
      <c r="H74" s="30">
        <f>G74/D74</f>
        <v>0</v>
      </c>
      <c r="I74" s="74">
        <f>SUM(I75:I79)</f>
        <v>35050.629999999997</v>
      </c>
      <c r="J74" s="14">
        <f>SUM(J75:J79)</f>
        <v>0</v>
      </c>
      <c r="K74" s="167" t="s">
        <v>47</v>
      </c>
      <c r="L74" s="20">
        <f t="shared" ref="L74:L137" si="42">D74-I74</f>
        <v>0</v>
      </c>
      <c r="M74" s="27"/>
      <c r="O74" s="27"/>
      <c r="P74" s="1"/>
      <c r="Q74" s="27"/>
    </row>
    <row r="75" spans="1:17" s="3" customFormat="1" x14ac:dyDescent="0.25">
      <c r="A75" s="68"/>
      <c r="B75" s="61" t="s">
        <v>4</v>
      </c>
      <c r="C75" s="59"/>
      <c r="D75" s="76"/>
      <c r="E75" s="12"/>
      <c r="F75" s="13"/>
      <c r="G75" s="12"/>
      <c r="H75" s="13"/>
      <c r="I75" s="76"/>
      <c r="J75" s="12">
        <f t="shared" ref="J75:J79" si="43">D75-I75</f>
        <v>0</v>
      </c>
      <c r="K75" s="168"/>
      <c r="L75" s="20">
        <f t="shared" si="42"/>
        <v>0</v>
      </c>
      <c r="M75" s="27"/>
      <c r="O75" s="27"/>
      <c r="P75" s="1"/>
      <c r="Q75" s="27"/>
    </row>
    <row r="76" spans="1:17" s="3" customFormat="1" x14ac:dyDescent="0.25">
      <c r="A76" s="68"/>
      <c r="B76" s="61" t="s">
        <v>25</v>
      </c>
      <c r="C76" s="59">
        <v>31195.06</v>
      </c>
      <c r="D76" s="59">
        <v>31195.06</v>
      </c>
      <c r="E76" s="12"/>
      <c r="F76" s="13">
        <f>E76/D76</f>
        <v>0</v>
      </c>
      <c r="G76" s="12"/>
      <c r="H76" s="13">
        <f>G76/D76</f>
        <v>0</v>
      </c>
      <c r="I76" s="59">
        <f>D76-G76</f>
        <v>31195.06</v>
      </c>
      <c r="J76" s="12">
        <f t="shared" si="43"/>
        <v>0</v>
      </c>
      <c r="K76" s="168"/>
      <c r="L76" s="20">
        <f t="shared" si="42"/>
        <v>0</v>
      </c>
      <c r="M76" s="27"/>
      <c r="O76" s="27"/>
      <c r="P76" s="1"/>
      <c r="Q76" s="27"/>
    </row>
    <row r="77" spans="1:17" s="3" customFormat="1" x14ac:dyDescent="0.25">
      <c r="A77" s="68"/>
      <c r="B77" s="61" t="s">
        <v>23</v>
      </c>
      <c r="C77" s="59">
        <v>3855.57</v>
      </c>
      <c r="D77" s="59">
        <v>3855.57</v>
      </c>
      <c r="E77" s="12"/>
      <c r="F77" s="13">
        <f>E77/D77</f>
        <v>0</v>
      </c>
      <c r="G77" s="12"/>
      <c r="H77" s="13">
        <f>G77/D77</f>
        <v>0</v>
      </c>
      <c r="I77" s="59">
        <f>D77-G77</f>
        <v>3855.57</v>
      </c>
      <c r="J77" s="12">
        <f t="shared" si="43"/>
        <v>0</v>
      </c>
      <c r="K77" s="168"/>
      <c r="L77" s="20">
        <f t="shared" si="42"/>
        <v>0</v>
      </c>
      <c r="M77" s="27"/>
      <c r="O77" s="27"/>
      <c r="P77" s="1"/>
      <c r="Q77" s="27"/>
    </row>
    <row r="78" spans="1:17" s="3" customFormat="1" x14ac:dyDescent="0.25">
      <c r="A78" s="68"/>
      <c r="B78" s="61" t="s">
        <v>12</v>
      </c>
      <c r="C78" s="59"/>
      <c r="D78" s="59"/>
      <c r="E78" s="12"/>
      <c r="F78" s="13"/>
      <c r="G78" s="12"/>
      <c r="H78" s="13"/>
      <c r="I78" s="12"/>
      <c r="J78" s="12">
        <f t="shared" si="43"/>
        <v>0</v>
      </c>
      <c r="K78" s="168"/>
      <c r="L78" s="20">
        <f t="shared" si="42"/>
        <v>0</v>
      </c>
      <c r="M78" s="27"/>
      <c r="O78" s="27"/>
      <c r="P78" s="1"/>
      <c r="Q78" s="27"/>
    </row>
    <row r="79" spans="1:17" s="3" customFormat="1" x14ac:dyDescent="0.25">
      <c r="A79" s="69"/>
      <c r="B79" s="61" t="s">
        <v>5</v>
      </c>
      <c r="C79" s="59"/>
      <c r="D79" s="76"/>
      <c r="E79" s="12"/>
      <c r="F79" s="13"/>
      <c r="G79" s="12"/>
      <c r="H79" s="13"/>
      <c r="I79" s="12"/>
      <c r="J79" s="12">
        <f t="shared" si="43"/>
        <v>0</v>
      </c>
      <c r="K79" s="170"/>
      <c r="L79" s="20">
        <f t="shared" si="42"/>
        <v>0</v>
      </c>
      <c r="M79" s="27"/>
      <c r="O79" s="27"/>
      <c r="P79" s="1"/>
      <c r="Q79" s="27"/>
    </row>
    <row r="80" spans="1:17" s="90" customFormat="1" ht="24" customHeight="1" x14ac:dyDescent="0.25">
      <c r="A80" s="94" t="s">
        <v>53</v>
      </c>
      <c r="B80" s="71" t="s">
        <v>31</v>
      </c>
      <c r="C80" s="74">
        <f>SUM(C81:C85)</f>
        <v>24566.34</v>
      </c>
      <c r="D80" s="74">
        <f>SUM(D81:D85)</f>
        <v>24566.34</v>
      </c>
      <c r="E80" s="74">
        <f>SUM(E81:E85)</f>
        <v>0</v>
      </c>
      <c r="F80" s="64">
        <f t="shared" ref="F80:F89" si="44">E80/D80</f>
        <v>0</v>
      </c>
      <c r="G80" s="74">
        <f>SUM(G81:G85)</f>
        <v>0</v>
      </c>
      <c r="H80" s="64">
        <f t="shared" ref="H80:H89" si="45">G80/D80</f>
        <v>0</v>
      </c>
      <c r="I80" s="74">
        <f>SUM(I81:I85)</f>
        <v>24566.34</v>
      </c>
      <c r="J80" s="74">
        <f>SUM(J81:J85)</f>
        <v>0</v>
      </c>
      <c r="K80" s="167"/>
      <c r="L80" s="82">
        <f t="shared" si="42"/>
        <v>0</v>
      </c>
      <c r="M80" s="83"/>
      <c r="O80" s="83"/>
      <c r="P80" s="84"/>
      <c r="Q80" s="83"/>
    </row>
    <row r="81" spans="1:17" s="90" customFormat="1" x14ac:dyDescent="0.25">
      <c r="A81" s="68"/>
      <c r="B81" s="61" t="s">
        <v>4</v>
      </c>
      <c r="C81" s="59">
        <f>C87</f>
        <v>0</v>
      </c>
      <c r="D81" s="59">
        <f>D87</f>
        <v>0</v>
      </c>
      <c r="E81" s="59">
        <f>E87</f>
        <v>0</v>
      </c>
      <c r="F81" s="64"/>
      <c r="G81" s="59">
        <f>G87</f>
        <v>0</v>
      </c>
      <c r="H81" s="64"/>
      <c r="I81" s="74">
        <f t="shared" ref="I81:J83" si="46">I87</f>
        <v>0</v>
      </c>
      <c r="J81" s="74">
        <f t="shared" si="46"/>
        <v>0</v>
      </c>
      <c r="K81" s="168"/>
      <c r="L81" s="82">
        <f t="shared" si="42"/>
        <v>0</v>
      </c>
      <c r="M81" s="83"/>
      <c r="O81" s="83"/>
      <c r="P81" s="84"/>
      <c r="Q81" s="83"/>
    </row>
    <row r="82" spans="1:17" s="90" customFormat="1" x14ac:dyDescent="0.25">
      <c r="A82" s="68"/>
      <c r="B82" s="61" t="s">
        <v>25</v>
      </c>
      <c r="C82" s="59">
        <f>C88</f>
        <v>21864.04</v>
      </c>
      <c r="D82" s="59">
        <f>D88</f>
        <v>21864.04</v>
      </c>
      <c r="E82" s="59">
        <f t="shared" ref="C82:E85" si="47">E88</f>
        <v>0</v>
      </c>
      <c r="F82" s="64">
        <f t="shared" si="44"/>
        <v>0</v>
      </c>
      <c r="G82" s="59">
        <f t="shared" ref="G82:G85" si="48">G88</f>
        <v>0</v>
      </c>
      <c r="H82" s="64">
        <f t="shared" si="45"/>
        <v>0</v>
      </c>
      <c r="I82" s="74">
        <f t="shared" si="46"/>
        <v>21864.04</v>
      </c>
      <c r="J82" s="74">
        <f t="shared" si="46"/>
        <v>0</v>
      </c>
      <c r="K82" s="168"/>
      <c r="L82" s="82">
        <f t="shared" si="42"/>
        <v>0</v>
      </c>
      <c r="M82" s="83"/>
      <c r="O82" s="83"/>
      <c r="P82" s="84"/>
      <c r="Q82" s="83"/>
    </row>
    <row r="83" spans="1:17" s="90" customFormat="1" x14ac:dyDescent="0.25">
      <c r="A83" s="68"/>
      <c r="B83" s="61" t="s">
        <v>23</v>
      </c>
      <c r="C83" s="59">
        <f t="shared" si="47"/>
        <v>2702.3</v>
      </c>
      <c r="D83" s="59">
        <f t="shared" si="47"/>
        <v>2702.3</v>
      </c>
      <c r="E83" s="59">
        <f t="shared" si="47"/>
        <v>0</v>
      </c>
      <c r="F83" s="64">
        <f t="shared" si="44"/>
        <v>0</v>
      </c>
      <c r="G83" s="59">
        <f t="shared" si="48"/>
        <v>0</v>
      </c>
      <c r="H83" s="64">
        <f t="shared" si="45"/>
        <v>0</v>
      </c>
      <c r="I83" s="74">
        <f t="shared" si="46"/>
        <v>2702.3</v>
      </c>
      <c r="J83" s="74">
        <f t="shared" si="46"/>
        <v>0</v>
      </c>
      <c r="K83" s="168"/>
      <c r="L83" s="82">
        <f t="shared" si="42"/>
        <v>0</v>
      </c>
      <c r="M83" s="83"/>
      <c r="O83" s="83"/>
      <c r="P83" s="84"/>
      <c r="Q83" s="83"/>
    </row>
    <row r="84" spans="1:17" s="90" customFormat="1" x14ac:dyDescent="0.25">
      <c r="A84" s="68"/>
      <c r="B84" s="61" t="s">
        <v>12</v>
      </c>
      <c r="C84" s="59">
        <f t="shared" si="47"/>
        <v>0</v>
      </c>
      <c r="D84" s="59">
        <f t="shared" si="47"/>
        <v>0</v>
      </c>
      <c r="E84" s="59">
        <f t="shared" si="47"/>
        <v>0</v>
      </c>
      <c r="F84" s="64"/>
      <c r="G84" s="59">
        <f t="shared" si="48"/>
        <v>0</v>
      </c>
      <c r="H84" s="64"/>
      <c r="I84" s="74">
        <f t="shared" ref="I84:J85" si="49">I90</f>
        <v>0</v>
      </c>
      <c r="J84" s="74">
        <f t="shared" si="49"/>
        <v>0</v>
      </c>
      <c r="K84" s="168"/>
      <c r="L84" s="82">
        <f t="shared" si="42"/>
        <v>0</v>
      </c>
      <c r="M84" s="83"/>
      <c r="O84" s="83"/>
      <c r="P84" s="84"/>
      <c r="Q84" s="83"/>
    </row>
    <row r="85" spans="1:17" s="90" customFormat="1" x14ac:dyDescent="0.25">
      <c r="A85" s="69"/>
      <c r="B85" s="61" t="s">
        <v>5</v>
      </c>
      <c r="C85" s="59">
        <f t="shared" si="47"/>
        <v>0</v>
      </c>
      <c r="D85" s="59">
        <f t="shared" si="47"/>
        <v>0</v>
      </c>
      <c r="E85" s="59">
        <f t="shared" si="47"/>
        <v>0</v>
      </c>
      <c r="F85" s="64"/>
      <c r="G85" s="59">
        <f t="shared" si="48"/>
        <v>0</v>
      </c>
      <c r="H85" s="64"/>
      <c r="I85" s="74">
        <f t="shared" si="49"/>
        <v>0</v>
      </c>
      <c r="J85" s="74">
        <f t="shared" si="49"/>
        <v>0</v>
      </c>
      <c r="K85" s="168"/>
      <c r="L85" s="82">
        <f t="shared" si="42"/>
        <v>0</v>
      </c>
      <c r="M85" s="83"/>
      <c r="O85" s="83"/>
      <c r="P85" s="84"/>
      <c r="Q85" s="83"/>
    </row>
    <row r="86" spans="1:17" s="3" customFormat="1" ht="29.25" customHeight="1" x14ac:dyDescent="0.25">
      <c r="A86" s="66" t="s">
        <v>54</v>
      </c>
      <c r="B86" s="67" t="s">
        <v>45</v>
      </c>
      <c r="C86" s="59">
        <f>C87+C88+C89+C90+C91</f>
        <v>24566.34</v>
      </c>
      <c r="D86" s="59">
        <f t="shared" ref="D86:E86" si="50">D87+D88+D89+D90+D91</f>
        <v>24566.34</v>
      </c>
      <c r="E86" s="12">
        <f t="shared" si="50"/>
        <v>0</v>
      </c>
      <c r="F86" s="13">
        <f t="shared" si="44"/>
        <v>0</v>
      </c>
      <c r="G86" s="12">
        <f>SUM(G87:G91)</f>
        <v>0</v>
      </c>
      <c r="H86" s="13">
        <f t="shared" si="45"/>
        <v>0</v>
      </c>
      <c r="I86" s="97">
        <f>I87+I88+I89</f>
        <v>24566.34</v>
      </c>
      <c r="J86" s="97">
        <f>J87+J88+J89</f>
        <v>0</v>
      </c>
      <c r="K86" s="171" t="s">
        <v>79</v>
      </c>
      <c r="L86" s="20">
        <f t="shared" si="42"/>
        <v>0</v>
      </c>
      <c r="M86" s="27"/>
      <c r="O86" s="27"/>
      <c r="P86" s="1"/>
      <c r="Q86" s="27"/>
    </row>
    <row r="87" spans="1:17" s="3" customFormat="1" ht="51" customHeight="1" x14ac:dyDescent="0.25">
      <c r="A87" s="68"/>
      <c r="B87" s="61" t="s">
        <v>4</v>
      </c>
      <c r="C87" s="12"/>
      <c r="D87" s="21"/>
      <c r="E87" s="12"/>
      <c r="F87" s="13"/>
      <c r="G87" s="12"/>
      <c r="H87" s="13"/>
      <c r="I87" s="97">
        <f t="shared" ref="I87:I91" si="51">D87-G87</f>
        <v>0</v>
      </c>
      <c r="J87" s="59">
        <f>D87-I87</f>
        <v>0</v>
      </c>
      <c r="K87" s="172"/>
      <c r="L87" s="20">
        <f t="shared" si="42"/>
        <v>0</v>
      </c>
      <c r="M87" s="27"/>
      <c r="O87" s="27"/>
      <c r="P87" s="1"/>
      <c r="Q87" s="27"/>
    </row>
    <row r="88" spans="1:17" s="3" customFormat="1" ht="51" customHeight="1" x14ac:dyDescent="0.25">
      <c r="A88" s="68"/>
      <c r="B88" s="61" t="s">
        <v>25</v>
      </c>
      <c r="C88" s="59">
        <v>21864.04</v>
      </c>
      <c r="D88" s="59">
        <v>21864.04</v>
      </c>
      <c r="E88" s="12"/>
      <c r="F88" s="13">
        <f t="shared" si="44"/>
        <v>0</v>
      </c>
      <c r="G88" s="12"/>
      <c r="H88" s="13">
        <f t="shared" si="45"/>
        <v>0</v>
      </c>
      <c r="I88" s="97">
        <f>D88</f>
        <v>21864.04</v>
      </c>
      <c r="J88" s="59">
        <f t="shared" ref="J88:J91" si="52">D88-I88</f>
        <v>0</v>
      </c>
      <c r="K88" s="172"/>
      <c r="L88" s="20">
        <f t="shared" si="42"/>
        <v>0</v>
      </c>
      <c r="M88" s="27"/>
      <c r="O88" s="27"/>
      <c r="P88" s="1"/>
      <c r="Q88" s="27"/>
    </row>
    <row r="89" spans="1:17" s="3" customFormat="1" ht="51" customHeight="1" x14ac:dyDescent="0.25">
      <c r="A89" s="68"/>
      <c r="B89" s="61" t="s">
        <v>23</v>
      </c>
      <c r="C89" s="59">
        <v>2702.3</v>
      </c>
      <c r="D89" s="59">
        <v>2702.3</v>
      </c>
      <c r="E89" s="12"/>
      <c r="F89" s="13">
        <f t="shared" si="44"/>
        <v>0</v>
      </c>
      <c r="G89" s="12"/>
      <c r="H89" s="13">
        <f t="shared" si="45"/>
        <v>0</v>
      </c>
      <c r="I89" s="97">
        <f>D89</f>
        <v>2702.3</v>
      </c>
      <c r="J89" s="59">
        <f t="shared" si="52"/>
        <v>0</v>
      </c>
      <c r="K89" s="172"/>
      <c r="L89" s="20">
        <f t="shared" si="42"/>
        <v>0</v>
      </c>
      <c r="M89" s="27"/>
      <c r="O89" s="27"/>
      <c r="P89" s="1"/>
      <c r="Q89" s="27"/>
    </row>
    <row r="90" spans="1:17" s="3" customFormat="1" ht="51" customHeight="1" x14ac:dyDescent="0.25">
      <c r="A90" s="68"/>
      <c r="B90" s="61" t="s">
        <v>12</v>
      </c>
      <c r="C90" s="12"/>
      <c r="D90" s="21"/>
      <c r="E90" s="12"/>
      <c r="F90" s="13"/>
      <c r="G90" s="12"/>
      <c r="H90" s="13"/>
      <c r="I90" s="40">
        <f t="shared" si="51"/>
        <v>0</v>
      </c>
      <c r="J90" s="12">
        <f t="shared" si="52"/>
        <v>0</v>
      </c>
      <c r="K90" s="172"/>
      <c r="L90" s="20">
        <f t="shared" si="42"/>
        <v>0</v>
      </c>
      <c r="M90" s="27"/>
      <c r="O90" s="27"/>
      <c r="P90" s="1"/>
      <c r="Q90" s="27"/>
    </row>
    <row r="91" spans="1:17" s="3" customFormat="1" ht="51" customHeight="1" x14ac:dyDescent="0.25">
      <c r="A91" s="69"/>
      <c r="B91" s="61" t="s">
        <v>5</v>
      </c>
      <c r="C91" s="12"/>
      <c r="D91" s="21"/>
      <c r="E91" s="12"/>
      <c r="F91" s="13"/>
      <c r="G91" s="12"/>
      <c r="H91" s="13"/>
      <c r="I91" s="40">
        <f t="shared" si="51"/>
        <v>0</v>
      </c>
      <c r="J91" s="12">
        <f t="shared" si="52"/>
        <v>0</v>
      </c>
      <c r="K91" s="173"/>
      <c r="L91" s="20">
        <f t="shared" si="42"/>
        <v>0</v>
      </c>
      <c r="M91" s="27"/>
      <c r="O91" s="27"/>
      <c r="P91" s="1"/>
      <c r="Q91" s="27"/>
    </row>
    <row r="92" spans="1:17" s="6" customFormat="1" ht="69.75" customHeight="1" x14ac:dyDescent="0.25">
      <c r="A92" s="70" t="s">
        <v>55</v>
      </c>
      <c r="B92" s="71" t="s">
        <v>29</v>
      </c>
      <c r="C92" s="72">
        <f>SUM(C93:C97)</f>
        <v>1740035.2</v>
      </c>
      <c r="D92" s="72">
        <f>SUM(D93:D97)</f>
        <v>1740035.2</v>
      </c>
      <c r="E92" s="72">
        <f>SUM(E93:E97)</f>
        <v>13371.56</v>
      </c>
      <c r="F92" s="87">
        <f>E92/D92</f>
        <v>7.7000000000000002E-3</v>
      </c>
      <c r="G92" s="72">
        <f>SUM(G93:G97)</f>
        <v>13371.56</v>
      </c>
      <c r="H92" s="87">
        <f>G92/D92</f>
        <v>7.7000000000000002E-3</v>
      </c>
      <c r="I92" s="72">
        <f>SUM(I93:I97)</f>
        <v>1740035.2</v>
      </c>
      <c r="J92" s="72">
        <f>SUM(J93:J97)</f>
        <v>0</v>
      </c>
      <c r="K92" s="163" t="s">
        <v>95</v>
      </c>
      <c r="L92" s="20">
        <f t="shared" si="42"/>
        <v>0</v>
      </c>
      <c r="M92" s="27"/>
      <c r="O92" s="27"/>
      <c r="P92" s="1"/>
      <c r="Q92" s="27"/>
    </row>
    <row r="93" spans="1:17" s="3" customFormat="1" ht="39" customHeight="1" x14ac:dyDescent="0.25">
      <c r="A93" s="68"/>
      <c r="B93" s="61" t="s">
        <v>4</v>
      </c>
      <c r="C93" s="12"/>
      <c r="D93" s="12"/>
      <c r="E93" s="12"/>
      <c r="F93" s="12"/>
      <c r="G93" s="12"/>
      <c r="H93" s="12"/>
      <c r="I93" s="59">
        <f>D93</f>
        <v>0</v>
      </c>
      <c r="J93" s="59">
        <f>D93-I93</f>
        <v>0</v>
      </c>
      <c r="K93" s="164"/>
      <c r="L93" s="20">
        <f t="shared" si="42"/>
        <v>0</v>
      </c>
      <c r="M93" s="27"/>
      <c r="O93" s="27"/>
      <c r="P93" s="1"/>
      <c r="Q93" s="27"/>
    </row>
    <row r="94" spans="1:17" s="3" customFormat="1" ht="39" customHeight="1" x14ac:dyDescent="0.25">
      <c r="A94" s="68"/>
      <c r="B94" s="61" t="s">
        <v>25</v>
      </c>
      <c r="C94" s="59">
        <f>402578.67+77846.33+629674.33+438531.97</f>
        <v>1548631.3</v>
      </c>
      <c r="D94" s="59">
        <f>402578.67+77846.33+629674.33+438531.97</f>
        <v>1548631.3</v>
      </c>
      <c r="E94" s="59">
        <f>4507.63+7050.41</f>
        <v>11558.04</v>
      </c>
      <c r="F94" s="64">
        <f>E94/D94</f>
        <v>7.4999999999999997E-3</v>
      </c>
      <c r="G94" s="59">
        <f>4507.63+7050.41</f>
        <v>11558.04</v>
      </c>
      <c r="H94" s="64">
        <f>G94/D94</f>
        <v>7.4999999999999997E-3</v>
      </c>
      <c r="I94" s="59">
        <f>D94</f>
        <v>1548631.3</v>
      </c>
      <c r="J94" s="59">
        <f t="shared" ref="J94:J97" si="53">D94-I94</f>
        <v>0</v>
      </c>
      <c r="K94" s="164"/>
      <c r="L94" s="20">
        <f t="shared" si="42"/>
        <v>0</v>
      </c>
      <c r="M94" s="27"/>
      <c r="O94" s="27"/>
      <c r="P94" s="1"/>
      <c r="Q94" s="27"/>
    </row>
    <row r="95" spans="1:17" s="3" customFormat="1" ht="39" customHeight="1" x14ac:dyDescent="0.25">
      <c r="A95" s="68"/>
      <c r="B95" s="61" t="s">
        <v>23</v>
      </c>
      <c r="C95" s="59">
        <f>127581.83+63822.07</f>
        <v>191403.9</v>
      </c>
      <c r="D95" s="59">
        <f>127581.83+63822.07</f>
        <v>191403.9</v>
      </c>
      <c r="E95" s="59">
        <v>1813.52</v>
      </c>
      <c r="F95" s="64">
        <f>E95/D95</f>
        <v>9.4999999999999998E-3</v>
      </c>
      <c r="G95" s="59">
        <v>1813.52</v>
      </c>
      <c r="H95" s="64">
        <f t="shared" ref="H95" si="54">G95/D95</f>
        <v>9.4999999999999998E-3</v>
      </c>
      <c r="I95" s="59">
        <f>D95</f>
        <v>191403.9</v>
      </c>
      <c r="J95" s="59">
        <f t="shared" si="53"/>
        <v>0</v>
      </c>
      <c r="K95" s="164"/>
      <c r="L95" s="20">
        <f t="shared" si="42"/>
        <v>0</v>
      </c>
      <c r="M95" s="27"/>
      <c r="O95" s="27"/>
      <c r="P95" s="1"/>
      <c r="Q95" s="27"/>
    </row>
    <row r="96" spans="1:17" s="3" customFormat="1" ht="39" customHeight="1" x14ac:dyDescent="0.25">
      <c r="A96" s="68"/>
      <c r="B96" s="61" t="s">
        <v>12</v>
      </c>
      <c r="C96" s="12"/>
      <c r="D96" s="12"/>
      <c r="E96" s="12"/>
      <c r="F96" s="13"/>
      <c r="G96" s="12"/>
      <c r="H96" s="13"/>
      <c r="I96" s="12">
        <f t="shared" ref="I96:I97" si="55">D96</f>
        <v>0</v>
      </c>
      <c r="J96" s="12">
        <f t="shared" si="53"/>
        <v>0</v>
      </c>
      <c r="K96" s="164"/>
      <c r="L96" s="20">
        <f t="shared" si="42"/>
        <v>0</v>
      </c>
      <c r="M96" s="27"/>
      <c r="O96" s="27"/>
      <c r="P96" s="1"/>
      <c r="Q96" s="27"/>
    </row>
    <row r="97" spans="1:17" s="3" customFormat="1" ht="39" customHeight="1" x14ac:dyDescent="0.25">
      <c r="A97" s="69"/>
      <c r="B97" s="61" t="s">
        <v>5</v>
      </c>
      <c r="C97" s="12"/>
      <c r="D97" s="12"/>
      <c r="E97" s="12"/>
      <c r="F97" s="13"/>
      <c r="G97" s="12"/>
      <c r="H97" s="13"/>
      <c r="I97" s="12">
        <f t="shared" si="55"/>
        <v>0</v>
      </c>
      <c r="J97" s="12">
        <f t="shared" si="53"/>
        <v>0</v>
      </c>
      <c r="K97" s="164"/>
      <c r="L97" s="20">
        <f t="shared" si="42"/>
        <v>0</v>
      </c>
      <c r="M97" s="27"/>
      <c r="O97" s="27"/>
      <c r="P97" s="1"/>
      <c r="Q97" s="27"/>
    </row>
    <row r="98" spans="1:17" s="6" customFormat="1" ht="49.5" customHeight="1" x14ac:dyDescent="0.25">
      <c r="A98" s="70" t="s">
        <v>56</v>
      </c>
      <c r="B98" s="71" t="s">
        <v>32</v>
      </c>
      <c r="C98" s="72">
        <f>SUM(C99:C103)</f>
        <v>72313.03</v>
      </c>
      <c r="D98" s="72">
        <f t="shared" ref="D98" si="56">SUM(D99:D103)</f>
        <v>72716.23</v>
      </c>
      <c r="E98" s="31">
        <f>SUM(E99:E103)</f>
        <v>0</v>
      </c>
      <c r="F98" s="33">
        <f t="shared" ref="F98:F101" si="57">E98/D98</f>
        <v>0</v>
      </c>
      <c r="G98" s="31">
        <f>SUM(G99:G103)</f>
        <v>0</v>
      </c>
      <c r="H98" s="33">
        <f t="shared" ref="H98:H107" si="58">G98/D98</f>
        <v>0</v>
      </c>
      <c r="I98" s="72">
        <f>SUM(I99:I103)</f>
        <v>72716.23</v>
      </c>
      <c r="J98" s="31">
        <f>SUM(J99:J103)</f>
        <v>0</v>
      </c>
      <c r="K98" s="174"/>
      <c r="L98" s="20">
        <f t="shared" si="42"/>
        <v>0</v>
      </c>
      <c r="M98" s="27"/>
      <c r="O98" s="27"/>
      <c r="P98" s="1"/>
      <c r="Q98" s="27"/>
    </row>
    <row r="99" spans="1:17" s="3" customFormat="1" x14ac:dyDescent="0.25">
      <c r="A99" s="85"/>
      <c r="B99" s="61" t="s">
        <v>4</v>
      </c>
      <c r="C99" s="59">
        <f>C105+C111+C117</f>
        <v>63673.4</v>
      </c>
      <c r="D99" s="59">
        <f>D105+D111+D117</f>
        <v>63886.3</v>
      </c>
      <c r="E99" s="12">
        <f>E105+E111+E117</f>
        <v>0</v>
      </c>
      <c r="F99" s="13">
        <f t="shared" si="57"/>
        <v>0</v>
      </c>
      <c r="G99" s="12">
        <f>G105+G111+G117</f>
        <v>0</v>
      </c>
      <c r="H99" s="13">
        <f t="shared" si="58"/>
        <v>0</v>
      </c>
      <c r="I99" s="59">
        <f>I105+I111+I117</f>
        <v>63886.3</v>
      </c>
      <c r="J99" s="12">
        <f>D99-I99</f>
        <v>0</v>
      </c>
      <c r="K99" s="174"/>
      <c r="L99" s="20">
        <f t="shared" si="42"/>
        <v>0</v>
      </c>
      <c r="M99" s="27"/>
      <c r="O99" s="27"/>
      <c r="P99" s="1"/>
      <c r="Q99" s="27"/>
    </row>
    <row r="100" spans="1:17" s="3" customFormat="1" x14ac:dyDescent="0.25">
      <c r="A100" s="85"/>
      <c r="B100" s="61" t="s">
        <v>22</v>
      </c>
      <c r="C100" s="59">
        <f t="shared" ref="C100:E100" si="59">C106+C112+C118</f>
        <v>8219.7999999999993</v>
      </c>
      <c r="D100" s="59">
        <f t="shared" si="59"/>
        <v>8410.1</v>
      </c>
      <c r="E100" s="12">
        <f t="shared" si="59"/>
        <v>0</v>
      </c>
      <c r="F100" s="13">
        <f t="shared" si="57"/>
        <v>0</v>
      </c>
      <c r="G100" s="12">
        <f t="shared" ref="G100:G103" si="60">G106+G112+G118</f>
        <v>0</v>
      </c>
      <c r="H100" s="13">
        <f t="shared" si="58"/>
        <v>0</v>
      </c>
      <c r="I100" s="59">
        <f t="shared" ref="I100:I103" si="61">I106+I112+I118</f>
        <v>8410.1</v>
      </c>
      <c r="J100" s="12">
        <f t="shared" ref="J100:J103" si="62">D100-I100</f>
        <v>0</v>
      </c>
      <c r="K100" s="174"/>
      <c r="L100" s="20">
        <f t="shared" si="42"/>
        <v>0</v>
      </c>
      <c r="M100" s="27"/>
      <c r="O100" s="27"/>
      <c r="P100" s="1"/>
      <c r="Q100" s="27"/>
    </row>
    <row r="101" spans="1:17" s="3" customFormat="1" x14ac:dyDescent="0.25">
      <c r="A101" s="85"/>
      <c r="B101" s="61" t="s">
        <v>23</v>
      </c>
      <c r="C101" s="59">
        <f t="shared" ref="C101:E101" si="63">C107+C113+C119</f>
        <v>419.83</v>
      </c>
      <c r="D101" s="59">
        <f t="shared" si="63"/>
        <v>419.83</v>
      </c>
      <c r="E101" s="12">
        <f t="shared" si="63"/>
        <v>0</v>
      </c>
      <c r="F101" s="13">
        <f t="shared" si="57"/>
        <v>0</v>
      </c>
      <c r="G101" s="12">
        <f t="shared" si="60"/>
        <v>0</v>
      </c>
      <c r="H101" s="13">
        <f t="shared" si="58"/>
        <v>0</v>
      </c>
      <c r="I101" s="59">
        <f t="shared" si="61"/>
        <v>419.83</v>
      </c>
      <c r="J101" s="12">
        <f t="shared" si="62"/>
        <v>0</v>
      </c>
      <c r="K101" s="174"/>
      <c r="L101" s="20">
        <f t="shared" si="42"/>
        <v>0</v>
      </c>
      <c r="M101" s="27"/>
      <c r="O101" s="27"/>
      <c r="P101" s="1"/>
      <c r="Q101" s="27"/>
    </row>
    <row r="102" spans="1:17" s="3" customFormat="1" x14ac:dyDescent="0.25">
      <c r="A102" s="85"/>
      <c r="B102" s="61" t="s">
        <v>12</v>
      </c>
      <c r="C102" s="59">
        <f t="shared" ref="C102:E102" si="64">C108+C114+C120</f>
        <v>0</v>
      </c>
      <c r="D102" s="59">
        <f t="shared" si="64"/>
        <v>0</v>
      </c>
      <c r="E102" s="12">
        <f t="shared" si="64"/>
        <v>0</v>
      </c>
      <c r="F102" s="13"/>
      <c r="G102" s="12">
        <f t="shared" si="60"/>
        <v>0</v>
      </c>
      <c r="H102" s="13"/>
      <c r="I102" s="59">
        <f t="shared" si="61"/>
        <v>0</v>
      </c>
      <c r="J102" s="12">
        <f t="shared" si="62"/>
        <v>0</v>
      </c>
      <c r="K102" s="174"/>
      <c r="L102" s="20">
        <f t="shared" si="42"/>
        <v>0</v>
      </c>
      <c r="M102" s="27"/>
      <c r="O102" s="27"/>
      <c r="P102" s="1"/>
      <c r="Q102" s="27"/>
    </row>
    <row r="103" spans="1:17" s="3" customFormat="1" collapsed="1" x14ac:dyDescent="0.25">
      <c r="A103" s="86"/>
      <c r="B103" s="61" t="s">
        <v>5</v>
      </c>
      <c r="C103" s="59">
        <f t="shared" ref="C103:E103" si="65">C109+C115+C121</f>
        <v>0</v>
      </c>
      <c r="D103" s="59">
        <f t="shared" si="65"/>
        <v>0</v>
      </c>
      <c r="E103" s="12">
        <f t="shared" si="65"/>
        <v>0</v>
      </c>
      <c r="F103" s="13"/>
      <c r="G103" s="12">
        <f t="shared" si="60"/>
        <v>0</v>
      </c>
      <c r="H103" s="13"/>
      <c r="I103" s="59">
        <f t="shared" si="61"/>
        <v>0</v>
      </c>
      <c r="J103" s="12">
        <f t="shared" si="62"/>
        <v>0</v>
      </c>
      <c r="K103" s="174"/>
      <c r="L103" s="20">
        <f t="shared" si="42"/>
        <v>0</v>
      </c>
      <c r="M103" s="27"/>
      <c r="O103" s="27"/>
      <c r="P103" s="1"/>
      <c r="Q103" s="27"/>
    </row>
    <row r="104" spans="1:17" s="6" customFormat="1" ht="79.5" customHeight="1" x14ac:dyDescent="0.25">
      <c r="A104" s="73" t="s">
        <v>57</v>
      </c>
      <c r="B104" s="67" t="s">
        <v>38</v>
      </c>
      <c r="C104" s="74">
        <f t="shared" ref="C104:E104" si="66">SUM(C105:C109)</f>
        <v>8396.6299999999992</v>
      </c>
      <c r="D104" s="74">
        <f t="shared" si="66"/>
        <v>8396.6299999999992</v>
      </c>
      <c r="E104" s="14">
        <f t="shared" si="66"/>
        <v>0</v>
      </c>
      <c r="F104" s="30">
        <f>E104/D104</f>
        <v>0</v>
      </c>
      <c r="G104" s="14">
        <f>SUM(G105:G109)</f>
        <v>0</v>
      </c>
      <c r="H104" s="30">
        <f t="shared" si="58"/>
        <v>0</v>
      </c>
      <c r="I104" s="74">
        <f>I105+I106+I107</f>
        <v>8396.6299999999992</v>
      </c>
      <c r="J104" s="14">
        <f>J105+J106+J107</f>
        <v>0</v>
      </c>
      <c r="K104" s="127" t="s">
        <v>96</v>
      </c>
      <c r="L104" s="20">
        <f t="shared" si="42"/>
        <v>0</v>
      </c>
      <c r="M104" s="27"/>
      <c r="O104" s="27"/>
      <c r="P104" s="1"/>
      <c r="Q104" s="27"/>
    </row>
    <row r="105" spans="1:17" s="3" customFormat="1" x14ac:dyDescent="0.25">
      <c r="A105" s="73"/>
      <c r="B105" s="61" t="s">
        <v>27</v>
      </c>
      <c r="C105" s="59">
        <v>400.1</v>
      </c>
      <c r="D105" s="59">
        <v>400.1</v>
      </c>
      <c r="E105" s="12"/>
      <c r="F105" s="30">
        <f>E105/D105</f>
        <v>0</v>
      </c>
      <c r="G105" s="12"/>
      <c r="H105" s="30">
        <f>G105/D105</f>
        <v>0</v>
      </c>
      <c r="I105" s="59">
        <f>D105-G105</f>
        <v>400.1</v>
      </c>
      <c r="J105" s="12">
        <f>D105-I105</f>
        <v>0</v>
      </c>
      <c r="K105" s="132"/>
      <c r="L105" s="20">
        <f t="shared" si="42"/>
        <v>0</v>
      </c>
      <c r="M105" s="27"/>
      <c r="O105" s="27"/>
      <c r="P105" s="1"/>
      <c r="Q105" s="27"/>
    </row>
    <row r="106" spans="1:17" s="3" customFormat="1" x14ac:dyDescent="0.25">
      <c r="A106" s="73"/>
      <c r="B106" s="61" t="s">
        <v>25</v>
      </c>
      <c r="C106" s="59">
        <v>7576.7</v>
      </c>
      <c r="D106" s="59">
        <v>7576.7</v>
      </c>
      <c r="E106" s="12">
        <v>0</v>
      </c>
      <c r="F106" s="30">
        <f>E106/D106</f>
        <v>0</v>
      </c>
      <c r="G106" s="12">
        <v>0</v>
      </c>
      <c r="H106" s="30">
        <f>G106/D106</f>
        <v>0</v>
      </c>
      <c r="I106" s="59">
        <f t="shared" ref="I106:I107" si="67">D106-G106</f>
        <v>7576.7</v>
      </c>
      <c r="J106" s="12">
        <f t="shared" ref="J106:J109" si="68">D106-I106</f>
        <v>0</v>
      </c>
      <c r="K106" s="132"/>
      <c r="L106" s="20">
        <f t="shared" si="42"/>
        <v>0</v>
      </c>
      <c r="M106" s="27"/>
      <c r="O106" s="27"/>
      <c r="P106" s="1"/>
      <c r="Q106" s="27"/>
    </row>
    <row r="107" spans="1:17" s="3" customFormat="1" x14ac:dyDescent="0.25">
      <c r="A107" s="73"/>
      <c r="B107" s="61" t="s">
        <v>23</v>
      </c>
      <c r="C107" s="59">
        <v>419.83</v>
      </c>
      <c r="D107" s="59">
        <v>419.83</v>
      </c>
      <c r="E107" s="12"/>
      <c r="F107" s="30">
        <f>E107/D107</f>
        <v>0</v>
      </c>
      <c r="G107" s="12"/>
      <c r="H107" s="30">
        <f t="shared" si="58"/>
        <v>0</v>
      </c>
      <c r="I107" s="59">
        <f t="shared" si="67"/>
        <v>419.83</v>
      </c>
      <c r="J107" s="12">
        <f t="shared" si="68"/>
        <v>0</v>
      </c>
      <c r="K107" s="132"/>
      <c r="L107" s="20">
        <f t="shared" si="42"/>
        <v>0</v>
      </c>
      <c r="M107" s="27"/>
      <c r="O107" s="27"/>
      <c r="P107" s="1"/>
      <c r="Q107" s="27"/>
    </row>
    <row r="108" spans="1:17" s="3" customFormat="1" x14ac:dyDescent="0.25">
      <c r="A108" s="73"/>
      <c r="B108" s="61" t="s">
        <v>12</v>
      </c>
      <c r="C108" s="59"/>
      <c r="D108" s="76"/>
      <c r="E108" s="12"/>
      <c r="F108" s="13"/>
      <c r="G108" s="12"/>
      <c r="H108" s="13"/>
      <c r="I108" s="91"/>
      <c r="J108" s="12">
        <f t="shared" si="68"/>
        <v>0</v>
      </c>
      <c r="K108" s="132"/>
      <c r="L108" s="20">
        <f t="shared" si="42"/>
        <v>0</v>
      </c>
      <c r="M108" s="27"/>
      <c r="O108" s="27"/>
      <c r="P108" s="1"/>
      <c r="Q108" s="27"/>
    </row>
    <row r="109" spans="1:17" s="3" customFormat="1" collapsed="1" x14ac:dyDescent="0.25">
      <c r="A109" s="75"/>
      <c r="B109" s="61" t="s">
        <v>5</v>
      </c>
      <c r="C109" s="59"/>
      <c r="D109" s="76"/>
      <c r="E109" s="12"/>
      <c r="F109" s="13"/>
      <c r="G109" s="12"/>
      <c r="H109" s="13"/>
      <c r="I109" s="23"/>
      <c r="J109" s="12">
        <f t="shared" si="68"/>
        <v>0</v>
      </c>
      <c r="K109" s="162"/>
      <c r="L109" s="20">
        <f t="shared" si="42"/>
        <v>0</v>
      </c>
      <c r="M109" s="27"/>
      <c r="O109" s="27"/>
      <c r="P109" s="1"/>
      <c r="Q109" s="27"/>
    </row>
    <row r="110" spans="1:17" s="6" customFormat="1" ht="173.25" customHeight="1" x14ac:dyDescent="0.25">
      <c r="A110" s="73" t="s">
        <v>58</v>
      </c>
      <c r="B110" s="67" t="s">
        <v>30</v>
      </c>
      <c r="C110" s="74">
        <f t="shared" ref="C110" si="69">SUM(C111:C115)</f>
        <v>13.4</v>
      </c>
      <c r="D110" s="74">
        <f>SUM(D111:D115)</f>
        <v>13.4</v>
      </c>
      <c r="E110" s="14">
        <f>SUM(E111:E115)</f>
        <v>0</v>
      </c>
      <c r="F110" s="13">
        <f>E110/D110</f>
        <v>0</v>
      </c>
      <c r="G110" s="14">
        <f>G111+G112+G113+G114+G115</f>
        <v>0</v>
      </c>
      <c r="H110" s="30">
        <f t="shared" ref="H110:H117" si="70">G110/D110</f>
        <v>0</v>
      </c>
      <c r="I110" s="102">
        <f>I112</f>
        <v>13.4</v>
      </c>
      <c r="J110" s="41">
        <f>J112</f>
        <v>0</v>
      </c>
      <c r="K110" s="143" t="s">
        <v>44</v>
      </c>
      <c r="L110" s="20">
        <f t="shared" si="42"/>
        <v>0</v>
      </c>
      <c r="M110" s="27"/>
      <c r="O110" s="27"/>
      <c r="P110" s="1"/>
      <c r="Q110" s="27"/>
    </row>
    <row r="111" spans="1:17" s="3" customFormat="1" ht="20.25" customHeight="1" x14ac:dyDescent="0.25">
      <c r="A111" s="73"/>
      <c r="B111" s="61" t="s">
        <v>4</v>
      </c>
      <c r="C111" s="59"/>
      <c r="D111" s="59"/>
      <c r="E111" s="12"/>
      <c r="F111" s="13"/>
      <c r="G111" s="12"/>
      <c r="H111" s="13"/>
      <c r="I111" s="103"/>
      <c r="J111" s="12">
        <f>D111-I111</f>
        <v>0</v>
      </c>
      <c r="K111" s="144"/>
      <c r="L111" s="20">
        <f t="shared" si="42"/>
        <v>0</v>
      </c>
      <c r="M111" s="27"/>
      <c r="O111" s="27"/>
      <c r="P111" s="1"/>
      <c r="Q111" s="27"/>
    </row>
    <row r="112" spans="1:17" s="3" customFormat="1" x14ac:dyDescent="0.25">
      <c r="A112" s="73"/>
      <c r="B112" s="61" t="s">
        <v>22</v>
      </c>
      <c r="C112" s="59">
        <v>13.4</v>
      </c>
      <c r="D112" s="59">
        <v>13.4</v>
      </c>
      <c r="E112" s="12">
        <v>0</v>
      </c>
      <c r="F112" s="13">
        <f>E112/D112</f>
        <v>0</v>
      </c>
      <c r="G112" s="12">
        <v>0</v>
      </c>
      <c r="H112" s="13">
        <f t="shared" si="70"/>
        <v>0</v>
      </c>
      <c r="I112" s="102">
        <f>D112-G112</f>
        <v>13.4</v>
      </c>
      <c r="J112" s="12">
        <f t="shared" ref="J112:J115" si="71">D112-I112</f>
        <v>0</v>
      </c>
      <c r="K112" s="144"/>
      <c r="L112" s="20">
        <f t="shared" si="42"/>
        <v>0</v>
      </c>
      <c r="M112" s="27"/>
      <c r="O112" s="27"/>
      <c r="P112" s="1"/>
      <c r="Q112" s="27"/>
    </row>
    <row r="113" spans="1:17" s="3" customFormat="1" ht="27.75" customHeight="1" x14ac:dyDescent="0.25">
      <c r="A113" s="73"/>
      <c r="B113" s="61" t="s">
        <v>23</v>
      </c>
      <c r="C113" s="59"/>
      <c r="D113" s="59"/>
      <c r="E113" s="12"/>
      <c r="F113" s="13"/>
      <c r="G113" s="12"/>
      <c r="H113" s="13"/>
      <c r="I113" s="103"/>
      <c r="J113" s="12">
        <f t="shared" si="71"/>
        <v>0</v>
      </c>
      <c r="K113" s="144"/>
      <c r="L113" s="20">
        <f t="shared" si="42"/>
        <v>0</v>
      </c>
      <c r="M113" s="27"/>
      <c r="O113" s="27"/>
      <c r="P113" s="1"/>
      <c r="Q113" s="27"/>
    </row>
    <row r="114" spans="1:17" s="3" customFormat="1" x14ac:dyDescent="0.25">
      <c r="A114" s="73"/>
      <c r="B114" s="61" t="s">
        <v>12</v>
      </c>
      <c r="C114" s="59"/>
      <c r="D114" s="59"/>
      <c r="E114" s="12"/>
      <c r="F114" s="13"/>
      <c r="G114" s="12"/>
      <c r="H114" s="13"/>
      <c r="I114" s="103"/>
      <c r="J114" s="12">
        <f t="shared" si="71"/>
        <v>0</v>
      </c>
      <c r="K114" s="144"/>
      <c r="L114" s="20">
        <f t="shared" si="42"/>
        <v>0</v>
      </c>
      <c r="M114" s="27"/>
      <c r="O114" s="27"/>
      <c r="P114" s="1"/>
      <c r="Q114" s="27"/>
    </row>
    <row r="115" spans="1:17" s="3" customFormat="1" collapsed="1" x14ac:dyDescent="0.25">
      <c r="A115" s="75"/>
      <c r="B115" s="61" t="s">
        <v>5</v>
      </c>
      <c r="C115" s="59"/>
      <c r="D115" s="59"/>
      <c r="E115" s="12"/>
      <c r="F115" s="13"/>
      <c r="G115" s="12"/>
      <c r="H115" s="13"/>
      <c r="I115" s="42"/>
      <c r="J115" s="12">
        <f t="shared" si="71"/>
        <v>0</v>
      </c>
      <c r="K115" s="145"/>
      <c r="L115" s="20">
        <f t="shared" si="42"/>
        <v>0</v>
      </c>
      <c r="M115" s="27"/>
      <c r="O115" s="27"/>
      <c r="P115" s="1"/>
      <c r="Q115" s="27"/>
    </row>
    <row r="116" spans="1:17" s="17" customFormat="1" ht="149.25" customHeight="1" outlineLevel="1" x14ac:dyDescent="0.25">
      <c r="A116" s="73" t="s">
        <v>59</v>
      </c>
      <c r="B116" s="67" t="s">
        <v>37</v>
      </c>
      <c r="C116" s="74">
        <f>SUM(C117:C121)</f>
        <v>63903</v>
      </c>
      <c r="D116" s="74">
        <f>SUM(D117:D121)</f>
        <v>64306.2</v>
      </c>
      <c r="E116" s="14">
        <f>SUM(E117:E121)</f>
        <v>0</v>
      </c>
      <c r="F116" s="30">
        <f t="shared" ref="F116:F117" si="72">E116/D116</f>
        <v>0</v>
      </c>
      <c r="G116" s="14">
        <f>SUM(G117:G121)</f>
        <v>0</v>
      </c>
      <c r="H116" s="30">
        <f t="shared" si="70"/>
        <v>0</v>
      </c>
      <c r="I116" s="59">
        <f>I117+I118</f>
        <v>64306.2</v>
      </c>
      <c r="J116" s="12">
        <f>J117+J118</f>
        <v>0</v>
      </c>
      <c r="K116" s="191" t="s">
        <v>98</v>
      </c>
      <c r="L116" s="20">
        <f t="shared" si="42"/>
        <v>0</v>
      </c>
      <c r="M116" s="27"/>
      <c r="O116" s="27"/>
      <c r="P116" s="1"/>
      <c r="Q116" s="27"/>
    </row>
    <row r="117" spans="1:17" s="3" customFormat="1" ht="46.5" customHeight="1" outlineLevel="1" x14ac:dyDescent="0.25">
      <c r="A117" s="73"/>
      <c r="B117" s="61" t="s">
        <v>4</v>
      </c>
      <c r="C117" s="59">
        <f>49141.1+11661.4+2470.8</f>
        <v>63273.3</v>
      </c>
      <c r="D117" s="59">
        <f>49141.1+11661.4+2683.7</f>
        <v>63486.2</v>
      </c>
      <c r="E117" s="12"/>
      <c r="F117" s="13">
        <f t="shared" si="72"/>
        <v>0</v>
      </c>
      <c r="G117" s="12"/>
      <c r="H117" s="13">
        <f t="shared" si="70"/>
        <v>0</v>
      </c>
      <c r="I117" s="59">
        <f t="shared" ref="I117:I119" si="73">D117-G117</f>
        <v>63486.2</v>
      </c>
      <c r="J117" s="12">
        <f>D117-I117</f>
        <v>0</v>
      </c>
      <c r="K117" s="132"/>
      <c r="L117" s="20">
        <f t="shared" si="42"/>
        <v>0</v>
      </c>
      <c r="M117" s="27"/>
      <c r="O117" s="27"/>
      <c r="P117" s="1"/>
      <c r="Q117" s="27"/>
    </row>
    <row r="118" spans="1:17" s="3" customFormat="1" ht="46.5" customHeight="1" outlineLevel="1" x14ac:dyDescent="0.25">
      <c r="A118" s="73"/>
      <c r="B118" s="61" t="s">
        <v>22</v>
      </c>
      <c r="C118" s="59">
        <v>629.70000000000005</v>
      </c>
      <c r="D118" s="59">
        <v>820</v>
      </c>
      <c r="E118" s="12"/>
      <c r="F118" s="13"/>
      <c r="G118" s="12"/>
      <c r="H118" s="30"/>
      <c r="I118" s="59">
        <f t="shared" si="73"/>
        <v>820</v>
      </c>
      <c r="J118" s="12">
        <f t="shared" ref="J118:J121" si="74">D118-I118</f>
        <v>0</v>
      </c>
      <c r="K118" s="132"/>
      <c r="L118" s="20">
        <f t="shared" si="42"/>
        <v>0</v>
      </c>
      <c r="M118" s="27"/>
      <c r="O118" s="27"/>
      <c r="P118" s="1"/>
      <c r="Q118" s="27"/>
    </row>
    <row r="119" spans="1:17" s="3" customFormat="1" ht="46.5" customHeight="1" outlineLevel="1" x14ac:dyDescent="0.25">
      <c r="A119" s="73"/>
      <c r="B119" s="61" t="s">
        <v>23</v>
      </c>
      <c r="C119" s="59"/>
      <c r="D119" s="59"/>
      <c r="E119" s="12"/>
      <c r="F119" s="13"/>
      <c r="G119" s="12"/>
      <c r="H119" s="13"/>
      <c r="I119" s="12">
        <f t="shared" si="73"/>
        <v>0</v>
      </c>
      <c r="J119" s="12">
        <f t="shared" si="74"/>
        <v>0</v>
      </c>
      <c r="K119" s="132"/>
      <c r="L119" s="20">
        <f t="shared" si="42"/>
        <v>0</v>
      </c>
      <c r="M119" s="27"/>
      <c r="O119" s="27"/>
      <c r="P119" s="1"/>
      <c r="Q119" s="27"/>
    </row>
    <row r="120" spans="1:17" s="3" customFormat="1" ht="46.5" customHeight="1" outlineLevel="1" x14ac:dyDescent="0.25">
      <c r="A120" s="73"/>
      <c r="B120" s="61" t="s">
        <v>12</v>
      </c>
      <c r="C120" s="59"/>
      <c r="D120" s="76"/>
      <c r="E120" s="12"/>
      <c r="F120" s="13"/>
      <c r="G120" s="12"/>
      <c r="H120" s="13"/>
      <c r="I120" s="23"/>
      <c r="J120" s="12">
        <f t="shared" si="74"/>
        <v>0</v>
      </c>
      <c r="K120" s="132"/>
      <c r="L120" s="20">
        <f t="shared" si="42"/>
        <v>0</v>
      </c>
      <c r="M120" s="27"/>
      <c r="O120" s="27"/>
      <c r="P120" s="1"/>
      <c r="Q120" s="27"/>
    </row>
    <row r="121" spans="1:17" s="3" customFormat="1" ht="46.5" customHeight="1" outlineLevel="1" collapsed="1" x14ac:dyDescent="0.25">
      <c r="A121" s="75"/>
      <c r="B121" s="61" t="s">
        <v>5</v>
      </c>
      <c r="C121" s="59"/>
      <c r="D121" s="76"/>
      <c r="E121" s="12"/>
      <c r="F121" s="13"/>
      <c r="G121" s="12"/>
      <c r="H121" s="13"/>
      <c r="I121" s="23"/>
      <c r="J121" s="12">
        <f t="shared" si="74"/>
        <v>0</v>
      </c>
      <c r="K121" s="132"/>
      <c r="L121" s="20">
        <f t="shared" si="42"/>
        <v>0</v>
      </c>
      <c r="M121" s="27"/>
      <c r="O121" s="27"/>
      <c r="P121" s="1"/>
      <c r="Q121" s="27"/>
    </row>
    <row r="122" spans="1:17" s="5" customFormat="1" ht="26.25" customHeight="1" x14ac:dyDescent="0.25">
      <c r="A122" s="140" t="s">
        <v>16</v>
      </c>
      <c r="B122" s="123" t="s">
        <v>70</v>
      </c>
      <c r="C122" s="120">
        <f>SUM(C125:C129)</f>
        <v>2066914.02</v>
      </c>
      <c r="D122" s="120">
        <f>SUM(D125:D129)</f>
        <v>2066914.1</v>
      </c>
      <c r="E122" s="120">
        <f>SUM(E125:E129)</f>
        <v>35.25</v>
      </c>
      <c r="F122" s="146">
        <f>E122/D122</f>
        <v>1.7E-5</v>
      </c>
      <c r="G122" s="120">
        <f>SUM(G125:G129)</f>
        <v>35.25</v>
      </c>
      <c r="H122" s="146">
        <f>G122/D122</f>
        <v>1.7E-5</v>
      </c>
      <c r="I122" s="120">
        <f>I125+I126+I127+I128+I129</f>
        <v>2066914.1</v>
      </c>
      <c r="J122" s="120">
        <f>J125+J126+J127+J128+J129</f>
        <v>0</v>
      </c>
      <c r="K122" s="143" t="s">
        <v>90</v>
      </c>
      <c r="L122" s="20">
        <f t="shared" si="42"/>
        <v>0</v>
      </c>
      <c r="M122" s="27"/>
      <c r="O122" s="27"/>
      <c r="P122" s="1"/>
      <c r="Q122" s="27"/>
    </row>
    <row r="123" spans="1:17" s="5" customFormat="1" ht="409.5" customHeight="1" x14ac:dyDescent="0.25">
      <c r="A123" s="141"/>
      <c r="B123" s="124"/>
      <c r="C123" s="121"/>
      <c r="D123" s="121"/>
      <c r="E123" s="121"/>
      <c r="F123" s="147"/>
      <c r="G123" s="121"/>
      <c r="H123" s="147"/>
      <c r="I123" s="121"/>
      <c r="J123" s="121"/>
      <c r="K123" s="144"/>
      <c r="L123" s="20">
        <f t="shared" si="42"/>
        <v>0</v>
      </c>
      <c r="M123" s="27"/>
      <c r="O123" s="27"/>
      <c r="P123" s="1"/>
      <c r="Q123" s="27"/>
    </row>
    <row r="124" spans="1:17" s="5" customFormat="1" ht="198" customHeight="1" x14ac:dyDescent="0.25">
      <c r="A124" s="141"/>
      <c r="B124" s="125"/>
      <c r="C124" s="122"/>
      <c r="D124" s="122"/>
      <c r="E124" s="122"/>
      <c r="F124" s="148"/>
      <c r="G124" s="122"/>
      <c r="H124" s="148"/>
      <c r="I124" s="122"/>
      <c r="J124" s="122"/>
      <c r="K124" s="144"/>
      <c r="L124" s="20">
        <f t="shared" si="42"/>
        <v>0</v>
      </c>
      <c r="M124" s="27"/>
      <c r="O124" s="27"/>
      <c r="P124" s="1"/>
      <c r="Q124" s="27"/>
    </row>
    <row r="125" spans="1:17" s="2" customFormat="1" ht="93.75" customHeight="1" x14ac:dyDescent="0.25">
      <c r="A125" s="141"/>
      <c r="B125" s="81" t="s">
        <v>4</v>
      </c>
      <c r="C125" s="59">
        <v>34416.199999999997</v>
      </c>
      <c r="D125" s="59">
        <v>34416.18</v>
      </c>
      <c r="E125" s="59">
        <v>0</v>
      </c>
      <c r="F125" s="64">
        <f>E125/D125</f>
        <v>0</v>
      </c>
      <c r="G125" s="59">
        <v>0</v>
      </c>
      <c r="H125" s="64">
        <f>G125/D125</f>
        <v>0</v>
      </c>
      <c r="I125" s="59">
        <f>D125</f>
        <v>34416.18</v>
      </c>
      <c r="J125" s="59">
        <f>D125-I125</f>
        <v>0</v>
      </c>
      <c r="K125" s="144"/>
      <c r="L125" s="20">
        <f t="shared" si="42"/>
        <v>0</v>
      </c>
      <c r="M125" s="27"/>
      <c r="O125" s="27"/>
      <c r="P125" s="1"/>
      <c r="Q125" s="27"/>
    </row>
    <row r="126" spans="1:17" s="2" customFormat="1" ht="199.5" customHeight="1" x14ac:dyDescent="0.25">
      <c r="A126" s="141"/>
      <c r="B126" s="81" t="s">
        <v>15</v>
      </c>
      <c r="C126" s="65">
        <v>1817143.1</v>
      </c>
      <c r="D126" s="59">
        <v>1817143.19</v>
      </c>
      <c r="E126" s="59">
        <v>0</v>
      </c>
      <c r="F126" s="64">
        <f>E126/D126</f>
        <v>0</v>
      </c>
      <c r="G126" s="59">
        <v>0</v>
      </c>
      <c r="H126" s="64">
        <f>G126/D126</f>
        <v>0</v>
      </c>
      <c r="I126" s="59">
        <f>D126</f>
        <v>1817143.19</v>
      </c>
      <c r="J126" s="59">
        <f t="shared" ref="J126:J129" si="75">D126-I126</f>
        <v>0</v>
      </c>
      <c r="K126" s="144"/>
      <c r="L126" s="20">
        <f t="shared" si="42"/>
        <v>0</v>
      </c>
      <c r="M126" s="27"/>
      <c r="O126" s="27"/>
      <c r="P126" s="1"/>
      <c r="Q126" s="27"/>
    </row>
    <row r="127" spans="1:17" s="2" customFormat="1" ht="159.75" customHeight="1" x14ac:dyDescent="0.25">
      <c r="A127" s="141"/>
      <c r="B127" s="81" t="s">
        <v>10</v>
      </c>
      <c r="C127" s="59">
        <v>131872.57</v>
      </c>
      <c r="D127" s="59">
        <v>131872.57999999999</v>
      </c>
      <c r="E127" s="59">
        <v>35.25</v>
      </c>
      <c r="F127" s="64">
        <f>E127/D127</f>
        <v>2.9999999999999997E-4</v>
      </c>
      <c r="G127" s="59">
        <v>35.25</v>
      </c>
      <c r="H127" s="64">
        <f>G127/D127</f>
        <v>2.9999999999999997E-4</v>
      </c>
      <c r="I127" s="59">
        <f>D127</f>
        <v>131872.57999999999</v>
      </c>
      <c r="J127" s="59">
        <f t="shared" si="75"/>
        <v>0</v>
      </c>
      <c r="K127" s="144"/>
      <c r="L127" s="20">
        <f t="shared" si="42"/>
        <v>0</v>
      </c>
      <c r="M127" s="27"/>
      <c r="O127" s="27"/>
      <c r="P127" s="1"/>
      <c r="Q127" s="27"/>
    </row>
    <row r="128" spans="1:17" s="2" customFormat="1" ht="206.25" customHeight="1" x14ac:dyDescent="0.25">
      <c r="A128" s="141"/>
      <c r="B128" s="81" t="s">
        <v>12</v>
      </c>
      <c r="C128" s="59"/>
      <c r="D128" s="59"/>
      <c r="E128" s="104"/>
      <c r="F128" s="64"/>
      <c r="G128" s="104"/>
      <c r="H128" s="64"/>
      <c r="I128" s="59">
        <f>D128-G128</f>
        <v>0</v>
      </c>
      <c r="J128" s="59">
        <f t="shared" si="75"/>
        <v>0</v>
      </c>
      <c r="K128" s="144"/>
      <c r="L128" s="20">
        <f t="shared" si="42"/>
        <v>0</v>
      </c>
      <c r="M128" s="27"/>
      <c r="O128" s="27"/>
      <c r="P128" s="1"/>
      <c r="Q128" s="27"/>
    </row>
    <row r="129" spans="1:17" s="2" customFormat="1" ht="129.75" customHeight="1" x14ac:dyDescent="0.25">
      <c r="A129" s="138"/>
      <c r="B129" s="81" t="s">
        <v>5</v>
      </c>
      <c r="C129" s="59">
        <v>83482.149999999994</v>
      </c>
      <c r="D129" s="59">
        <v>83482.149999999994</v>
      </c>
      <c r="E129" s="59">
        <v>0</v>
      </c>
      <c r="F129" s="64">
        <f>E129/D129</f>
        <v>0</v>
      </c>
      <c r="G129" s="59">
        <v>0</v>
      </c>
      <c r="H129" s="64">
        <f>G129/D129</f>
        <v>0</v>
      </c>
      <c r="I129" s="59">
        <f t="shared" ref="I129" si="76">D129-G129</f>
        <v>83482.149999999994</v>
      </c>
      <c r="J129" s="59">
        <f t="shared" si="75"/>
        <v>0</v>
      </c>
      <c r="K129" s="145"/>
      <c r="L129" s="20">
        <f t="shared" si="42"/>
        <v>0</v>
      </c>
      <c r="M129" s="27"/>
      <c r="O129" s="27"/>
      <c r="P129" s="1"/>
      <c r="Q129" s="27"/>
    </row>
    <row r="130" spans="1:17" s="19" customFormat="1" ht="160.5" customHeight="1" x14ac:dyDescent="0.25">
      <c r="A130" s="77" t="s">
        <v>34</v>
      </c>
      <c r="B130" s="78" t="s">
        <v>87</v>
      </c>
      <c r="C130" s="76">
        <f>SUM(C131:C135)</f>
        <v>536221.69999999995</v>
      </c>
      <c r="D130" s="76">
        <f t="shared" ref="D130:G130" si="77">SUM(D131:D135)</f>
        <v>536221.69999999995</v>
      </c>
      <c r="E130" s="76">
        <f t="shared" si="77"/>
        <v>52.29</v>
      </c>
      <c r="F130" s="79">
        <f>E130/D130</f>
        <v>1E-4</v>
      </c>
      <c r="G130" s="76">
        <f t="shared" si="77"/>
        <v>28.2</v>
      </c>
      <c r="H130" s="79">
        <f t="shared" ref="H130" si="78">G130/D130</f>
        <v>1E-4</v>
      </c>
      <c r="I130" s="76">
        <f>I132+I133</f>
        <v>536221.69999999995</v>
      </c>
      <c r="J130" s="76">
        <f>J132+J133</f>
        <v>0</v>
      </c>
      <c r="K130" s="130" t="s">
        <v>82</v>
      </c>
      <c r="L130" s="20">
        <f t="shared" si="42"/>
        <v>0</v>
      </c>
      <c r="M130" s="27"/>
      <c r="O130" s="27"/>
      <c r="P130" s="1"/>
      <c r="Q130" s="27"/>
    </row>
    <row r="131" spans="1:17" s="19" customFormat="1" x14ac:dyDescent="0.25">
      <c r="A131" s="60"/>
      <c r="B131" s="61" t="s">
        <v>4</v>
      </c>
      <c r="C131" s="59"/>
      <c r="D131" s="59"/>
      <c r="E131" s="59"/>
      <c r="F131" s="64"/>
      <c r="G131" s="59"/>
      <c r="H131" s="64"/>
      <c r="I131" s="59">
        <f t="shared" ref="I131:I135" si="79">D131-G131</f>
        <v>0</v>
      </c>
      <c r="J131" s="59">
        <f>D131-I131</f>
        <v>0</v>
      </c>
      <c r="K131" s="127"/>
      <c r="L131" s="20">
        <f t="shared" si="42"/>
        <v>0</v>
      </c>
      <c r="M131" s="27"/>
      <c r="O131" s="27"/>
      <c r="P131" s="1"/>
      <c r="Q131" s="27"/>
    </row>
    <row r="132" spans="1:17" s="19" customFormat="1" x14ac:dyDescent="0.25">
      <c r="A132" s="60"/>
      <c r="B132" s="61" t="s">
        <v>15</v>
      </c>
      <c r="C132" s="59">
        <v>429021.7</v>
      </c>
      <c r="D132" s="59">
        <v>429021.7</v>
      </c>
      <c r="E132" s="59">
        <v>52.29</v>
      </c>
      <c r="F132" s="64">
        <f>E132/D132</f>
        <v>1E-4</v>
      </c>
      <c r="G132" s="59">
        <v>28.2</v>
      </c>
      <c r="H132" s="64">
        <f>G132/D132</f>
        <v>1E-4</v>
      </c>
      <c r="I132" s="59">
        <f>D132</f>
        <v>429021.7</v>
      </c>
      <c r="J132" s="59">
        <f t="shared" ref="J132:J135" si="80">D132-I132</f>
        <v>0</v>
      </c>
      <c r="K132" s="127"/>
      <c r="L132" s="20">
        <f t="shared" si="42"/>
        <v>0</v>
      </c>
      <c r="M132" s="27"/>
      <c r="O132" s="27"/>
      <c r="P132" s="1"/>
      <c r="Q132" s="27"/>
    </row>
    <row r="133" spans="1:17" s="19" customFormat="1" x14ac:dyDescent="0.25">
      <c r="A133" s="60"/>
      <c r="B133" s="61" t="s">
        <v>10</v>
      </c>
      <c r="C133" s="59">
        <v>107200</v>
      </c>
      <c r="D133" s="59">
        <v>107200</v>
      </c>
      <c r="E133" s="59"/>
      <c r="F133" s="64"/>
      <c r="G133" s="59"/>
      <c r="H133" s="64"/>
      <c r="I133" s="59">
        <f>D133</f>
        <v>107200</v>
      </c>
      <c r="J133" s="59">
        <f t="shared" si="80"/>
        <v>0</v>
      </c>
      <c r="K133" s="127"/>
      <c r="L133" s="20">
        <f t="shared" si="42"/>
        <v>0</v>
      </c>
      <c r="M133" s="27"/>
      <c r="O133" s="27"/>
      <c r="P133" s="1"/>
      <c r="Q133" s="27"/>
    </row>
    <row r="134" spans="1:17" s="19" customFormat="1" x14ac:dyDescent="0.25">
      <c r="A134" s="60"/>
      <c r="B134" s="61" t="s">
        <v>12</v>
      </c>
      <c r="C134" s="59"/>
      <c r="D134" s="59"/>
      <c r="E134" s="59"/>
      <c r="F134" s="64"/>
      <c r="G134" s="59"/>
      <c r="H134" s="64"/>
      <c r="I134" s="12">
        <f t="shared" si="79"/>
        <v>0</v>
      </c>
      <c r="J134" s="12">
        <f t="shared" si="80"/>
        <v>0</v>
      </c>
      <c r="K134" s="127"/>
      <c r="L134" s="20">
        <f t="shared" si="42"/>
        <v>0</v>
      </c>
      <c r="M134" s="27"/>
      <c r="O134" s="27"/>
      <c r="P134" s="1"/>
      <c r="Q134" s="27"/>
    </row>
    <row r="135" spans="1:17" s="19" customFormat="1" x14ac:dyDescent="0.25">
      <c r="A135" s="60"/>
      <c r="B135" s="61" t="s">
        <v>5</v>
      </c>
      <c r="C135" s="12"/>
      <c r="D135" s="12"/>
      <c r="E135" s="12"/>
      <c r="F135" s="13"/>
      <c r="G135" s="12"/>
      <c r="H135" s="13"/>
      <c r="I135" s="12">
        <f t="shared" si="79"/>
        <v>0</v>
      </c>
      <c r="J135" s="12">
        <f t="shared" si="80"/>
        <v>0</v>
      </c>
      <c r="K135" s="127"/>
      <c r="L135" s="20">
        <f t="shared" si="42"/>
        <v>0</v>
      </c>
      <c r="M135" s="27"/>
      <c r="O135" s="27"/>
      <c r="P135" s="1"/>
      <c r="Q135" s="27"/>
    </row>
    <row r="136" spans="1:17" s="5" customFormat="1" ht="177.75" customHeight="1" x14ac:dyDescent="0.25">
      <c r="A136" s="77" t="s">
        <v>17</v>
      </c>
      <c r="B136" s="78" t="s">
        <v>68</v>
      </c>
      <c r="C136" s="76">
        <f>C138+C137+C139+C140+C141</f>
        <v>13624.11</v>
      </c>
      <c r="D136" s="76">
        <f>D138+D137+D139+D140+D141</f>
        <v>13624.11</v>
      </c>
      <c r="E136" s="76">
        <f t="shared" ref="E136" si="81">E138+E137+E139+E140+E141</f>
        <v>0</v>
      </c>
      <c r="F136" s="79">
        <f>E136/D136</f>
        <v>0</v>
      </c>
      <c r="G136" s="76">
        <f>G138+G137+G139+G140+G141</f>
        <v>0</v>
      </c>
      <c r="H136" s="79">
        <f t="shared" ref="H136" si="82">G136/D136</f>
        <v>0</v>
      </c>
      <c r="I136" s="76">
        <f>I138+I137+I139+I140+I141</f>
        <v>13624.11</v>
      </c>
      <c r="J136" s="76">
        <f>J138+J137+J139+J140+J141</f>
        <v>0</v>
      </c>
      <c r="K136" s="127" t="s">
        <v>76</v>
      </c>
      <c r="L136" s="20">
        <f t="shared" si="42"/>
        <v>0</v>
      </c>
      <c r="M136" s="27"/>
      <c r="O136" s="27"/>
      <c r="P136" s="1"/>
      <c r="Q136" s="27"/>
    </row>
    <row r="137" spans="1:17" s="2" customFormat="1" ht="78.75" customHeight="1" x14ac:dyDescent="0.25">
      <c r="A137" s="60"/>
      <c r="B137" s="61" t="s">
        <v>4</v>
      </c>
      <c r="C137" s="59"/>
      <c r="D137" s="59"/>
      <c r="E137" s="59"/>
      <c r="F137" s="64"/>
      <c r="G137" s="59"/>
      <c r="H137" s="64"/>
      <c r="I137" s="59">
        <f>D137-G137</f>
        <v>0</v>
      </c>
      <c r="J137" s="59">
        <f>D137-I137</f>
        <v>0</v>
      </c>
      <c r="K137" s="127"/>
      <c r="L137" s="20">
        <f t="shared" si="42"/>
        <v>0</v>
      </c>
      <c r="M137" s="27"/>
      <c r="O137" s="27"/>
      <c r="P137" s="1"/>
      <c r="Q137" s="27"/>
    </row>
    <row r="138" spans="1:17" s="2" customFormat="1" ht="31.5" customHeight="1" x14ac:dyDescent="0.25">
      <c r="A138" s="60"/>
      <c r="B138" s="61" t="s">
        <v>15</v>
      </c>
      <c r="C138" s="59">
        <v>12261.7</v>
      </c>
      <c r="D138" s="59">
        <v>12261.7</v>
      </c>
      <c r="E138" s="59">
        <v>0</v>
      </c>
      <c r="F138" s="64">
        <f>E138/D138</f>
        <v>0</v>
      </c>
      <c r="G138" s="59">
        <v>0</v>
      </c>
      <c r="H138" s="64">
        <f>G138/D138</f>
        <v>0</v>
      </c>
      <c r="I138" s="59">
        <f>D138</f>
        <v>12261.7</v>
      </c>
      <c r="J138" s="59">
        <f t="shared" ref="J138:J141" si="83">D138-I138</f>
        <v>0</v>
      </c>
      <c r="K138" s="127"/>
      <c r="L138" s="20">
        <f t="shared" ref="L138:L166" si="84">D138-I138</f>
        <v>0</v>
      </c>
      <c r="M138" s="27"/>
      <c r="O138" s="27"/>
      <c r="P138" s="1"/>
      <c r="Q138" s="27"/>
    </row>
    <row r="139" spans="1:17" s="2" customFormat="1" ht="31.5" customHeight="1" x14ac:dyDescent="0.25">
      <c r="A139" s="60"/>
      <c r="B139" s="61" t="s">
        <v>10</v>
      </c>
      <c r="C139" s="59">
        <v>1362.41</v>
      </c>
      <c r="D139" s="59">
        <v>1362.41</v>
      </c>
      <c r="E139" s="59">
        <v>0</v>
      </c>
      <c r="F139" s="64">
        <f>E139/D139</f>
        <v>0</v>
      </c>
      <c r="G139" s="59">
        <f>E139</f>
        <v>0</v>
      </c>
      <c r="H139" s="64">
        <f>G139/D139</f>
        <v>0</v>
      </c>
      <c r="I139" s="59">
        <f>D139</f>
        <v>1362.41</v>
      </c>
      <c r="J139" s="59">
        <f t="shared" si="83"/>
        <v>0</v>
      </c>
      <c r="K139" s="127"/>
      <c r="L139" s="20">
        <f t="shared" si="84"/>
        <v>0</v>
      </c>
      <c r="M139" s="27"/>
      <c r="O139" s="27"/>
      <c r="P139" s="1"/>
      <c r="Q139" s="27"/>
    </row>
    <row r="140" spans="1:17" s="2" customFormat="1" ht="31.5" customHeight="1" x14ac:dyDescent="0.25">
      <c r="A140" s="60"/>
      <c r="B140" s="61" t="s">
        <v>12</v>
      </c>
      <c r="C140" s="59"/>
      <c r="D140" s="59"/>
      <c r="E140" s="59">
        <f>G140</f>
        <v>0</v>
      </c>
      <c r="F140" s="64"/>
      <c r="G140" s="59"/>
      <c r="H140" s="64"/>
      <c r="I140" s="59">
        <f t="shared" ref="I140" si="85">D140</f>
        <v>0</v>
      </c>
      <c r="J140" s="59">
        <f t="shared" si="83"/>
        <v>0</v>
      </c>
      <c r="K140" s="127"/>
      <c r="L140" s="20">
        <f t="shared" si="84"/>
        <v>0</v>
      </c>
      <c r="M140" s="27"/>
      <c r="O140" s="27"/>
      <c r="P140" s="1"/>
      <c r="Q140" s="27"/>
    </row>
    <row r="141" spans="1:17" s="2" customFormat="1" ht="31.5" customHeight="1" x14ac:dyDescent="0.25">
      <c r="A141" s="80"/>
      <c r="B141" s="61" t="s">
        <v>5</v>
      </c>
      <c r="C141" s="59"/>
      <c r="D141" s="59"/>
      <c r="E141" s="59"/>
      <c r="F141" s="64"/>
      <c r="G141" s="59"/>
      <c r="H141" s="64"/>
      <c r="I141" s="59"/>
      <c r="J141" s="59">
        <f t="shared" si="83"/>
        <v>0</v>
      </c>
      <c r="K141" s="127"/>
      <c r="L141" s="20">
        <f t="shared" si="84"/>
        <v>0</v>
      </c>
      <c r="M141" s="27"/>
      <c r="O141" s="27"/>
      <c r="P141" s="1"/>
      <c r="Q141" s="27"/>
    </row>
    <row r="142" spans="1:17" ht="409.6" customHeight="1" x14ac:dyDescent="0.25">
      <c r="A142" s="77" t="s">
        <v>18</v>
      </c>
      <c r="B142" s="78" t="s">
        <v>71</v>
      </c>
      <c r="C142" s="76">
        <f>SUM(C143:C147)</f>
        <v>1055610.04</v>
      </c>
      <c r="D142" s="76">
        <f>SUM(D143:D147)</f>
        <v>1055610.1000000001</v>
      </c>
      <c r="E142" s="21">
        <f>SUM(E143:E147)</f>
        <v>0</v>
      </c>
      <c r="F142" s="22">
        <f>E142/D142</f>
        <v>0</v>
      </c>
      <c r="G142" s="21">
        <f>SUM(G143:G147)</f>
        <v>0</v>
      </c>
      <c r="H142" s="22">
        <f>G142/D142</f>
        <v>0</v>
      </c>
      <c r="I142" s="105">
        <f>SUM(I143:I147)</f>
        <v>1055610.1000000001</v>
      </c>
      <c r="J142" s="21">
        <f>SUM(J143:J147)</f>
        <v>0</v>
      </c>
      <c r="K142" s="131" t="s">
        <v>97</v>
      </c>
      <c r="L142" s="20">
        <f t="shared" si="84"/>
        <v>0</v>
      </c>
      <c r="M142" s="27"/>
      <c r="N142" s="9"/>
      <c r="O142" s="27"/>
      <c r="P142" s="1"/>
      <c r="Q142" s="27"/>
    </row>
    <row r="143" spans="1:17" ht="101.25" customHeight="1" x14ac:dyDescent="0.25">
      <c r="A143" s="60"/>
      <c r="B143" s="61" t="s">
        <v>4</v>
      </c>
      <c r="C143" s="59">
        <v>243603.5</v>
      </c>
      <c r="D143" s="59">
        <v>243603.5</v>
      </c>
      <c r="E143" s="12">
        <v>0</v>
      </c>
      <c r="F143" s="13">
        <f>E143/D143</f>
        <v>0</v>
      </c>
      <c r="G143" s="12">
        <v>0</v>
      </c>
      <c r="H143" s="13">
        <f>G143/D143</f>
        <v>0</v>
      </c>
      <c r="I143" s="59">
        <f>D143-G143</f>
        <v>243603.5</v>
      </c>
      <c r="J143" s="12">
        <f>D143-I143</f>
        <v>0</v>
      </c>
      <c r="K143" s="132"/>
      <c r="L143" s="20">
        <f t="shared" si="84"/>
        <v>0</v>
      </c>
      <c r="M143" s="27"/>
      <c r="O143" s="27"/>
      <c r="P143" s="1"/>
      <c r="Q143" s="27"/>
    </row>
    <row r="144" spans="1:17" ht="108.75" customHeight="1" x14ac:dyDescent="0.25">
      <c r="A144" s="28"/>
      <c r="B144" s="61" t="s">
        <v>15</v>
      </c>
      <c r="C144" s="59">
        <v>692303.5</v>
      </c>
      <c r="D144" s="59">
        <v>692303.5</v>
      </c>
      <c r="E144" s="39">
        <v>0</v>
      </c>
      <c r="F144" s="43">
        <f>E144/D144</f>
        <v>0</v>
      </c>
      <c r="G144" s="39">
        <v>0</v>
      </c>
      <c r="H144" s="43">
        <f>G144/D144</f>
        <v>0</v>
      </c>
      <c r="I144" s="59">
        <f>D144-G144</f>
        <v>692303.5</v>
      </c>
      <c r="J144" s="12">
        <f t="shared" ref="J144:J147" si="86">D144-I144</f>
        <v>0</v>
      </c>
      <c r="K144" s="132"/>
      <c r="L144" s="20">
        <f t="shared" si="84"/>
        <v>0</v>
      </c>
      <c r="M144" s="27"/>
      <c r="O144" s="27"/>
      <c r="P144" s="1"/>
      <c r="Q144" s="27"/>
    </row>
    <row r="145" spans="1:17" ht="163.5" customHeight="1" x14ac:dyDescent="0.25">
      <c r="A145" s="28"/>
      <c r="B145" s="61" t="s">
        <v>10</v>
      </c>
      <c r="C145" s="59">
        <v>119703.03999999999</v>
      </c>
      <c r="D145" s="59">
        <v>119703.1</v>
      </c>
      <c r="E145" s="12">
        <v>0</v>
      </c>
      <c r="F145" s="13">
        <f>E145/D145</f>
        <v>0</v>
      </c>
      <c r="G145" s="12">
        <v>0</v>
      </c>
      <c r="H145" s="13">
        <f>G145/D145</f>
        <v>0</v>
      </c>
      <c r="I145" s="59">
        <f t="shared" ref="I145" si="87">D145-G145</f>
        <v>119703.1</v>
      </c>
      <c r="J145" s="12">
        <f t="shared" si="86"/>
        <v>0</v>
      </c>
      <c r="K145" s="132"/>
      <c r="L145" s="20">
        <f t="shared" si="84"/>
        <v>0</v>
      </c>
      <c r="M145" s="27"/>
      <c r="O145" s="27"/>
      <c r="P145" s="1"/>
      <c r="Q145" s="27"/>
    </row>
    <row r="146" spans="1:17" ht="45" customHeight="1" x14ac:dyDescent="0.25">
      <c r="A146" s="28"/>
      <c r="B146" s="61" t="s">
        <v>12</v>
      </c>
      <c r="C146" s="12">
        <v>0</v>
      </c>
      <c r="D146" s="12">
        <v>0</v>
      </c>
      <c r="E146" s="12">
        <v>0</v>
      </c>
      <c r="F146" s="13"/>
      <c r="G146" s="12"/>
      <c r="H146" s="13"/>
      <c r="I146" s="59">
        <v>0</v>
      </c>
      <c r="J146" s="12">
        <f t="shared" si="86"/>
        <v>0</v>
      </c>
      <c r="K146" s="132"/>
      <c r="L146" s="20">
        <f t="shared" si="84"/>
        <v>0</v>
      </c>
      <c r="M146" s="27"/>
      <c r="O146" s="27"/>
      <c r="P146" s="1"/>
      <c r="Q146" s="27"/>
    </row>
    <row r="147" spans="1:17" ht="31.5" customHeight="1" x14ac:dyDescent="0.25">
      <c r="A147" s="29"/>
      <c r="B147" s="61" t="s">
        <v>5</v>
      </c>
      <c r="C147" s="12"/>
      <c r="D147" s="12"/>
      <c r="E147" s="12"/>
      <c r="F147" s="13"/>
      <c r="G147" s="12"/>
      <c r="H147" s="13"/>
      <c r="I147" s="12"/>
      <c r="J147" s="12">
        <f t="shared" si="86"/>
        <v>0</v>
      </c>
      <c r="K147" s="132"/>
      <c r="L147" s="20">
        <f t="shared" si="84"/>
        <v>0</v>
      </c>
      <c r="M147" s="27"/>
      <c r="O147" s="27"/>
      <c r="P147" s="1"/>
      <c r="Q147" s="27"/>
    </row>
    <row r="148" spans="1:17" ht="126.75" customHeight="1" x14ac:dyDescent="0.25">
      <c r="A148" s="77" t="s">
        <v>60</v>
      </c>
      <c r="B148" s="78" t="s">
        <v>72</v>
      </c>
      <c r="C148" s="76">
        <f>SUM(C149:C152)</f>
        <v>32429.7</v>
      </c>
      <c r="D148" s="76">
        <f>SUM(D149:D152)</f>
        <v>32429.7</v>
      </c>
      <c r="E148" s="76">
        <f>SUM(E149:E152)</f>
        <v>6613.2</v>
      </c>
      <c r="F148" s="79">
        <f>E148/D148</f>
        <v>0.2039</v>
      </c>
      <c r="G148" s="76">
        <f>SUM(G149:G152)</f>
        <v>5871.61</v>
      </c>
      <c r="H148" s="79">
        <f>G148/D148</f>
        <v>0.18110000000000001</v>
      </c>
      <c r="I148" s="76">
        <f>SUM(I149:I152)</f>
        <v>32429.7</v>
      </c>
      <c r="J148" s="76">
        <f>SUM(J149:J152)</f>
        <v>0</v>
      </c>
      <c r="K148" s="128" t="s">
        <v>80</v>
      </c>
      <c r="L148" s="20">
        <f t="shared" si="84"/>
        <v>0</v>
      </c>
      <c r="M148" s="27"/>
      <c r="O148" s="27"/>
      <c r="P148" s="1"/>
      <c r="Q148" s="27"/>
    </row>
    <row r="149" spans="1:17" s="2" customFormat="1" x14ac:dyDescent="0.25">
      <c r="A149" s="60"/>
      <c r="B149" s="61" t="s">
        <v>4</v>
      </c>
      <c r="C149" s="59">
        <v>24805.5</v>
      </c>
      <c r="D149" s="59">
        <v>24805.5</v>
      </c>
      <c r="E149" s="59">
        <v>4913.2</v>
      </c>
      <c r="F149" s="64">
        <f>E149/D149</f>
        <v>0.1981</v>
      </c>
      <c r="G149" s="59">
        <v>4913.2</v>
      </c>
      <c r="H149" s="64">
        <f t="shared" ref="H149:H150" si="88">G149/D149</f>
        <v>0.1981</v>
      </c>
      <c r="I149" s="59">
        <f>D149</f>
        <v>24805.5</v>
      </c>
      <c r="J149" s="59">
        <f>D149-I149</f>
        <v>0</v>
      </c>
      <c r="K149" s="127"/>
      <c r="L149" s="20">
        <f t="shared" si="84"/>
        <v>0</v>
      </c>
      <c r="M149" s="27"/>
      <c r="O149" s="27"/>
      <c r="P149" s="1"/>
      <c r="Q149" s="27"/>
    </row>
    <row r="150" spans="1:17" s="2" customFormat="1" x14ac:dyDescent="0.25">
      <c r="A150" s="60"/>
      <c r="B150" s="61" t="s">
        <v>15</v>
      </c>
      <c r="C150" s="59">
        <v>7624.2</v>
      </c>
      <c r="D150" s="59">
        <v>7624.2</v>
      </c>
      <c r="E150" s="59">
        <v>1700</v>
      </c>
      <c r="F150" s="64">
        <f>E150/D150</f>
        <v>0.223</v>
      </c>
      <c r="G150" s="59">
        <v>958.41</v>
      </c>
      <c r="H150" s="64">
        <f t="shared" si="88"/>
        <v>0.12570000000000001</v>
      </c>
      <c r="I150" s="59">
        <f>D150</f>
        <v>7624.2</v>
      </c>
      <c r="J150" s="59">
        <f t="shared" ref="J150:J152" si="89">D150-I150</f>
        <v>0</v>
      </c>
      <c r="K150" s="127"/>
      <c r="L150" s="20">
        <f t="shared" si="84"/>
        <v>0</v>
      </c>
      <c r="M150" s="27"/>
      <c r="O150" s="27"/>
      <c r="P150" s="1"/>
      <c r="Q150" s="27"/>
    </row>
    <row r="151" spans="1:17" s="2" customFormat="1" x14ac:dyDescent="0.25">
      <c r="A151" s="60"/>
      <c r="B151" s="61" t="s">
        <v>10</v>
      </c>
      <c r="C151" s="59"/>
      <c r="D151" s="59"/>
      <c r="E151" s="59">
        <f>G151</f>
        <v>0</v>
      </c>
      <c r="F151" s="64"/>
      <c r="G151" s="59"/>
      <c r="H151" s="64"/>
      <c r="I151" s="59">
        <f t="shared" ref="I151" si="90">D151-G151</f>
        <v>0</v>
      </c>
      <c r="J151" s="59">
        <f t="shared" si="89"/>
        <v>0</v>
      </c>
      <c r="K151" s="127"/>
      <c r="L151" s="20">
        <f t="shared" si="84"/>
        <v>0</v>
      </c>
      <c r="M151" s="27"/>
      <c r="O151" s="27"/>
      <c r="P151" s="1"/>
      <c r="Q151" s="27"/>
    </row>
    <row r="152" spans="1:17" s="2" customFormat="1" x14ac:dyDescent="0.25">
      <c r="A152" s="80"/>
      <c r="B152" s="61" t="s">
        <v>12</v>
      </c>
      <c r="C152" s="59"/>
      <c r="D152" s="59"/>
      <c r="E152" s="59"/>
      <c r="F152" s="64"/>
      <c r="G152" s="59"/>
      <c r="H152" s="64"/>
      <c r="I152" s="59"/>
      <c r="J152" s="59">
        <f t="shared" si="89"/>
        <v>0</v>
      </c>
      <c r="K152" s="127"/>
      <c r="L152" s="20">
        <f t="shared" si="84"/>
        <v>0</v>
      </c>
      <c r="M152" s="27"/>
      <c r="O152" s="27"/>
      <c r="P152" s="1"/>
      <c r="Q152" s="27"/>
    </row>
    <row r="153" spans="1:17" s="5" customFormat="1" ht="26.25" customHeight="1" x14ac:dyDescent="0.25">
      <c r="A153" s="138" t="s">
        <v>35</v>
      </c>
      <c r="B153" s="129" t="s">
        <v>73</v>
      </c>
      <c r="C153" s="126">
        <f>C156+C157+C158+C159+C160</f>
        <v>10873.5</v>
      </c>
      <c r="D153" s="120">
        <f>D156+D157+D158+D159+D160</f>
        <v>10873.5</v>
      </c>
      <c r="E153" s="120">
        <f>E156+E157+E158+E159+E160</f>
        <v>3198.4</v>
      </c>
      <c r="F153" s="135">
        <f>E153/D153</f>
        <v>0.29409999999999997</v>
      </c>
      <c r="G153" s="120">
        <f>G156+G157+G158+G159+G160</f>
        <v>2355.3200000000002</v>
      </c>
      <c r="H153" s="135">
        <f>G153/D153</f>
        <v>0.21659999999999999</v>
      </c>
      <c r="I153" s="120">
        <f>I156+I157+I158+I159+I160</f>
        <v>10873.5</v>
      </c>
      <c r="J153" s="120">
        <f>J156+J157+J158+J159+J160</f>
        <v>0</v>
      </c>
      <c r="K153" s="130" t="s">
        <v>86</v>
      </c>
      <c r="L153" s="20">
        <f t="shared" si="84"/>
        <v>0</v>
      </c>
      <c r="M153" s="27"/>
      <c r="O153" s="27"/>
      <c r="P153" s="1"/>
      <c r="Q153" s="27"/>
    </row>
    <row r="154" spans="1:17" s="5" customFormat="1" ht="239.25" customHeight="1" x14ac:dyDescent="0.25">
      <c r="A154" s="139"/>
      <c r="B154" s="129"/>
      <c r="C154" s="126"/>
      <c r="D154" s="121"/>
      <c r="E154" s="121"/>
      <c r="F154" s="136"/>
      <c r="G154" s="121"/>
      <c r="H154" s="136"/>
      <c r="I154" s="121"/>
      <c r="J154" s="121"/>
      <c r="K154" s="130"/>
      <c r="L154" s="20">
        <f t="shared" si="84"/>
        <v>0</v>
      </c>
      <c r="M154" s="27"/>
      <c r="O154" s="27"/>
      <c r="P154" s="1"/>
      <c r="Q154" s="27"/>
    </row>
    <row r="155" spans="1:17" s="5" customFormat="1" ht="55.5" customHeight="1" x14ac:dyDescent="0.25">
      <c r="A155" s="139"/>
      <c r="B155" s="129"/>
      <c r="C155" s="126"/>
      <c r="D155" s="122"/>
      <c r="E155" s="122"/>
      <c r="F155" s="137"/>
      <c r="G155" s="122"/>
      <c r="H155" s="137"/>
      <c r="I155" s="122"/>
      <c r="J155" s="122"/>
      <c r="K155" s="130"/>
      <c r="L155" s="20">
        <f t="shared" si="84"/>
        <v>0</v>
      </c>
      <c r="M155" s="27"/>
      <c r="O155" s="27"/>
      <c r="P155" s="1"/>
      <c r="Q155" s="27"/>
    </row>
    <row r="156" spans="1:17" s="2" customFormat="1" ht="35.25" customHeight="1" x14ac:dyDescent="0.25">
      <c r="A156" s="60"/>
      <c r="B156" s="61" t="s">
        <v>4</v>
      </c>
      <c r="C156" s="59">
        <v>27.6</v>
      </c>
      <c r="D156" s="59">
        <v>27.6</v>
      </c>
      <c r="E156" s="59">
        <v>0</v>
      </c>
      <c r="F156" s="64">
        <f>E156/D156</f>
        <v>0</v>
      </c>
      <c r="G156" s="59">
        <v>0</v>
      </c>
      <c r="H156" s="64">
        <f>G156/D156</f>
        <v>0</v>
      </c>
      <c r="I156" s="59">
        <f t="shared" ref="I156:I158" si="91">D156</f>
        <v>27.6</v>
      </c>
      <c r="J156" s="59">
        <f>D156-I156</f>
        <v>0</v>
      </c>
      <c r="K156" s="130"/>
      <c r="L156" s="20">
        <f t="shared" si="84"/>
        <v>0</v>
      </c>
      <c r="M156" s="27"/>
      <c r="O156" s="27"/>
      <c r="P156" s="1"/>
      <c r="Q156" s="27"/>
    </row>
    <row r="157" spans="1:17" s="2" customFormat="1" ht="35.25" customHeight="1" x14ac:dyDescent="0.25">
      <c r="A157" s="60"/>
      <c r="B157" s="61" t="s">
        <v>15</v>
      </c>
      <c r="C157" s="65">
        <v>10600.9</v>
      </c>
      <c r="D157" s="59">
        <v>10600.9</v>
      </c>
      <c r="E157" s="59">
        <v>3198.4</v>
      </c>
      <c r="F157" s="64">
        <f>E157/D157</f>
        <v>0.30170000000000002</v>
      </c>
      <c r="G157" s="59">
        <v>2355.3200000000002</v>
      </c>
      <c r="H157" s="64">
        <f>G157/D157</f>
        <v>0.22220000000000001</v>
      </c>
      <c r="I157" s="59">
        <f t="shared" si="91"/>
        <v>10600.9</v>
      </c>
      <c r="J157" s="59">
        <f t="shared" ref="J157:J160" si="92">D157-I157</f>
        <v>0</v>
      </c>
      <c r="K157" s="130"/>
      <c r="L157" s="20">
        <f t="shared" si="84"/>
        <v>0</v>
      </c>
      <c r="M157" s="27"/>
      <c r="O157" s="27"/>
      <c r="P157" s="1"/>
      <c r="Q157" s="27"/>
    </row>
    <row r="158" spans="1:17" s="2" customFormat="1" ht="35.25" customHeight="1" x14ac:dyDescent="0.25">
      <c r="A158" s="60"/>
      <c r="B158" s="61" t="s">
        <v>10</v>
      </c>
      <c r="C158" s="59">
        <v>245</v>
      </c>
      <c r="D158" s="59">
        <v>245</v>
      </c>
      <c r="E158" s="59">
        <v>0</v>
      </c>
      <c r="F158" s="64">
        <f>E158/D158</f>
        <v>0</v>
      </c>
      <c r="G158" s="59">
        <f>E158</f>
        <v>0</v>
      </c>
      <c r="H158" s="64">
        <f>G158/D158</f>
        <v>0</v>
      </c>
      <c r="I158" s="59">
        <f t="shared" si="91"/>
        <v>245</v>
      </c>
      <c r="J158" s="59">
        <f t="shared" si="92"/>
        <v>0</v>
      </c>
      <c r="K158" s="130"/>
      <c r="L158" s="20">
        <f t="shared" si="84"/>
        <v>0</v>
      </c>
      <c r="M158" s="27"/>
      <c r="O158" s="27"/>
      <c r="P158" s="1"/>
      <c r="Q158" s="27"/>
    </row>
    <row r="159" spans="1:17" s="2" customFormat="1" ht="35.25" customHeight="1" x14ac:dyDescent="0.25">
      <c r="A159" s="60"/>
      <c r="B159" s="61" t="s">
        <v>12</v>
      </c>
      <c r="C159" s="59"/>
      <c r="D159" s="59"/>
      <c r="E159" s="59">
        <f>G159</f>
        <v>0</v>
      </c>
      <c r="F159" s="64"/>
      <c r="G159" s="59"/>
      <c r="H159" s="64"/>
      <c r="I159" s="59">
        <f t="shared" ref="I159:I160" si="93">D159-G159</f>
        <v>0</v>
      </c>
      <c r="J159" s="59">
        <f t="shared" si="92"/>
        <v>0</v>
      </c>
      <c r="K159" s="130"/>
      <c r="L159" s="20">
        <f t="shared" si="84"/>
        <v>0</v>
      </c>
      <c r="M159" s="27"/>
      <c r="O159" s="27"/>
      <c r="P159" s="1"/>
      <c r="Q159" s="27"/>
    </row>
    <row r="160" spans="1:17" s="2" customFormat="1" ht="35.25" customHeight="1" x14ac:dyDescent="0.25">
      <c r="A160" s="60"/>
      <c r="B160" s="61" t="s">
        <v>5</v>
      </c>
      <c r="C160" s="59"/>
      <c r="D160" s="59"/>
      <c r="E160" s="59"/>
      <c r="F160" s="64"/>
      <c r="G160" s="59"/>
      <c r="H160" s="64"/>
      <c r="I160" s="59">
        <f t="shared" si="93"/>
        <v>0</v>
      </c>
      <c r="J160" s="59">
        <f t="shared" si="92"/>
        <v>0</v>
      </c>
      <c r="K160" s="130"/>
      <c r="L160" s="20">
        <f t="shared" si="84"/>
        <v>0</v>
      </c>
      <c r="M160" s="27"/>
      <c r="O160" s="27"/>
      <c r="P160" s="1"/>
      <c r="Q160" s="27"/>
    </row>
    <row r="161" spans="1:17" s="1" customFormat="1" ht="141" customHeight="1" x14ac:dyDescent="0.25">
      <c r="A161" s="98" t="s">
        <v>61</v>
      </c>
      <c r="B161" s="58" t="s">
        <v>83</v>
      </c>
      <c r="C161" s="76">
        <f>C162+C163+C164+C165</f>
        <v>355.67</v>
      </c>
      <c r="D161" s="76">
        <f>D162+D163+D164+D165</f>
        <v>355.67</v>
      </c>
      <c r="E161" s="21">
        <f>E162+E163+E164+E165+E166</f>
        <v>0</v>
      </c>
      <c r="F161" s="22">
        <f>E161/D161</f>
        <v>0</v>
      </c>
      <c r="G161" s="21">
        <f>SUM(G162:G166)</f>
        <v>0</v>
      </c>
      <c r="H161" s="22">
        <f>G161/D161</f>
        <v>0</v>
      </c>
      <c r="I161" s="100">
        <f>I162+I163+I164+I165</f>
        <v>355.67</v>
      </c>
      <c r="J161" s="44">
        <f>J162+J163+J164+J165</f>
        <v>0</v>
      </c>
      <c r="K161" s="158" t="s">
        <v>84</v>
      </c>
      <c r="L161" s="20">
        <f t="shared" si="84"/>
        <v>0</v>
      </c>
      <c r="M161" s="27"/>
      <c r="O161" s="27"/>
      <c r="Q161" s="27"/>
    </row>
    <row r="162" spans="1:17" s="2" customFormat="1" x14ac:dyDescent="0.25">
      <c r="A162" s="34"/>
      <c r="B162" s="99" t="s">
        <v>4</v>
      </c>
      <c r="C162" s="15">
        <v>0</v>
      </c>
      <c r="D162" s="15">
        <v>0</v>
      </c>
      <c r="E162" s="12"/>
      <c r="F162" s="13"/>
      <c r="G162" s="12">
        <v>0</v>
      </c>
      <c r="H162" s="22"/>
      <c r="I162" s="101"/>
      <c r="J162" s="12">
        <f>D162-I162</f>
        <v>0</v>
      </c>
      <c r="K162" s="189"/>
      <c r="L162" s="20">
        <f t="shared" si="84"/>
        <v>0</v>
      </c>
      <c r="M162" s="27"/>
      <c r="O162" s="27"/>
      <c r="P162" s="1"/>
      <c r="Q162" s="27"/>
    </row>
    <row r="163" spans="1:17" s="2" customFormat="1" x14ac:dyDescent="0.25">
      <c r="A163" s="34"/>
      <c r="B163" s="99" t="s">
        <v>26</v>
      </c>
      <c r="C163" s="59">
        <v>106.7</v>
      </c>
      <c r="D163" s="59">
        <v>106.7</v>
      </c>
      <c r="E163" s="12">
        <v>0</v>
      </c>
      <c r="F163" s="13">
        <f>E163/D163</f>
        <v>0</v>
      </c>
      <c r="G163" s="12">
        <v>0</v>
      </c>
      <c r="H163" s="13">
        <f>G163/D163</f>
        <v>0</v>
      </c>
      <c r="I163" s="59">
        <f t="shared" ref="I163:J165" si="94">D163-G163</f>
        <v>106.7</v>
      </c>
      <c r="J163" s="12">
        <f>D163-I163</f>
        <v>0</v>
      </c>
      <c r="K163" s="189"/>
      <c r="L163" s="20">
        <f t="shared" si="84"/>
        <v>0</v>
      </c>
      <c r="M163" s="27"/>
      <c r="O163" s="27"/>
      <c r="P163" s="1"/>
      <c r="Q163" s="27"/>
    </row>
    <row r="164" spans="1:17" s="2" customFormat="1" x14ac:dyDescent="0.25">
      <c r="A164" s="34"/>
      <c r="B164" s="99" t="s">
        <v>10</v>
      </c>
      <c r="C164" s="59">
        <v>248.97</v>
      </c>
      <c r="D164" s="59">
        <v>248.97</v>
      </c>
      <c r="E164" s="12">
        <v>0</v>
      </c>
      <c r="F164" s="13">
        <f>E164/D164</f>
        <v>0</v>
      </c>
      <c r="G164" s="12">
        <v>0</v>
      </c>
      <c r="H164" s="13">
        <f>G164/D164</f>
        <v>0</v>
      </c>
      <c r="I164" s="59">
        <f t="shared" si="94"/>
        <v>248.97</v>
      </c>
      <c r="J164" s="12">
        <f>D164-I164</f>
        <v>0</v>
      </c>
      <c r="K164" s="189"/>
      <c r="L164" s="20">
        <f t="shared" si="84"/>
        <v>0</v>
      </c>
      <c r="M164" s="27"/>
      <c r="O164" s="27"/>
      <c r="P164" s="1"/>
      <c r="Q164" s="27"/>
    </row>
    <row r="165" spans="1:17" s="2" customFormat="1" x14ac:dyDescent="0.25">
      <c r="A165" s="34"/>
      <c r="B165" s="99" t="s">
        <v>12</v>
      </c>
      <c r="C165" s="15">
        <v>0</v>
      </c>
      <c r="D165" s="15"/>
      <c r="E165" s="15"/>
      <c r="F165" s="16">
        <v>0</v>
      </c>
      <c r="G165" s="18"/>
      <c r="H165" s="16"/>
      <c r="I165" s="15">
        <f t="shared" si="94"/>
        <v>0</v>
      </c>
      <c r="J165" s="15">
        <f t="shared" si="94"/>
        <v>0</v>
      </c>
      <c r="K165" s="189"/>
      <c r="L165" s="20">
        <f t="shared" si="84"/>
        <v>0</v>
      </c>
      <c r="M165" s="27"/>
      <c r="O165" s="27"/>
      <c r="P165" s="1"/>
      <c r="Q165" s="27"/>
    </row>
    <row r="166" spans="1:17" s="2" customFormat="1" ht="37.5" customHeight="1" x14ac:dyDescent="0.25">
      <c r="A166" s="35"/>
      <c r="B166" s="99" t="s">
        <v>5</v>
      </c>
      <c r="C166" s="15"/>
      <c r="D166" s="15"/>
      <c r="E166" s="15"/>
      <c r="F166" s="16"/>
      <c r="G166" s="15"/>
      <c r="H166" s="16"/>
      <c r="I166" s="15"/>
      <c r="J166" s="15"/>
      <c r="K166" s="190"/>
      <c r="L166" s="20">
        <f t="shared" si="84"/>
        <v>0</v>
      </c>
      <c r="M166" s="27"/>
    </row>
    <row r="167" spans="1:17" s="36" customFormat="1" ht="36" customHeight="1" x14ac:dyDescent="0.25">
      <c r="A167" s="119" t="s">
        <v>89</v>
      </c>
      <c r="B167" s="119"/>
      <c r="C167" s="119"/>
      <c r="D167" s="119"/>
      <c r="E167" s="119"/>
      <c r="F167" s="119"/>
      <c r="G167" s="119"/>
      <c r="H167" s="119"/>
      <c r="I167" s="119"/>
      <c r="J167" s="119"/>
      <c r="K167" s="119"/>
      <c r="L167" s="37"/>
    </row>
    <row r="168" spans="1:17" s="36" customFormat="1" ht="63" customHeight="1" x14ac:dyDescent="0.25">
      <c r="A168" s="187" t="s">
        <v>36</v>
      </c>
      <c r="B168" s="187"/>
      <c r="C168" s="187"/>
      <c r="D168" s="112"/>
      <c r="E168" s="113"/>
      <c r="F168" s="114"/>
      <c r="G168" s="112"/>
      <c r="H168" s="114"/>
      <c r="I168" s="114"/>
      <c r="J168" s="114"/>
      <c r="K168" s="115"/>
      <c r="L168" s="37"/>
    </row>
    <row r="177" spans="2:2" x14ac:dyDescent="0.25">
      <c r="B177" s="8" t="s">
        <v>28</v>
      </c>
    </row>
    <row r="382" spans="9:10" x14ac:dyDescent="0.25">
      <c r="I382" s="4"/>
      <c r="J382" s="4"/>
    </row>
    <row r="383" spans="9:10" x14ac:dyDescent="0.25">
      <c r="I383" s="4"/>
      <c r="J383" s="4"/>
    </row>
    <row r="384" spans="9:10" x14ac:dyDescent="0.25">
      <c r="I384" s="4"/>
      <c r="J384" s="4"/>
    </row>
  </sheetData>
  <autoFilter ref="A6:K369"/>
  <customSheetViews>
    <customSheetView guid="{A0A3CD9B-2436-40D7-91DB-589A95FBBF00}" scale="33" showPageBreaks="1" outlineSymbols="0" zeroValues="0" fitToPage="1" printArea="1" showAutoFilter="1" view="pageBreakPreview">
      <pane xSplit="2" ySplit="7" topLeftCell="C134" activePane="bottomRight" state="frozen"/>
      <selection pane="bottomRight" activeCell="U136" sqref="U136"/>
      <rowBreaks count="28" manualBreakCount="28">
        <brk id="197" min="1"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8" scale="44" fitToHeight="0" orientation="landscape" r:id="rId1"/>
      <autoFilter ref="A6:K369"/>
    </customSheetView>
    <customSheetView guid="{CCF533A2-322B-40E2-88B2-065E6D1D35B4}" scale="60" showPageBreaks="1" outlineSymbols="0" zeroValues="0" fitToPage="1" printArea="1" showAutoFilter="1" view="pageBreakPreview">
      <pane xSplit="2" ySplit="6" topLeftCell="F112" activePane="bottomRight" state="frozen"/>
      <selection pane="bottomRight" activeCell="I117" sqref="I117"/>
      <rowBreaks count="34" manualBreakCount="34">
        <brk id="21" max="10" man="1"/>
        <brk id="34" max="10" man="1"/>
        <brk id="53" max="10" man="1"/>
        <brk id="85" max="10" man="1"/>
        <brk id="119" max="10" man="1"/>
        <brk id="129" max="10" man="1"/>
        <brk id="172" max="9" man="1"/>
        <brk id="1034" max="18" man="1"/>
        <brk id="1084" max="18" man="1"/>
        <brk id="1141" max="18" man="1"/>
        <brk id="1212" max="18" man="1"/>
        <brk id="1267" max="14" man="1"/>
        <brk id="1282" max="10" man="1"/>
        <brk id="1318" max="10" man="1"/>
        <brk id="1358" max="10" man="1"/>
        <brk id="1397" max="10" man="1"/>
        <brk id="1435" max="10" man="1"/>
        <brk id="1471" max="10" man="1"/>
        <brk id="1508" max="10" man="1"/>
        <brk id="1546" max="10" man="1"/>
        <brk id="1581" max="10" man="1"/>
        <brk id="1617" max="10" man="1"/>
        <brk id="1657" max="10" man="1"/>
        <brk id="1696" max="10" man="1"/>
        <brk id="1735" max="10" man="1"/>
        <brk id="1775" max="10" man="1"/>
        <brk id="1813" max="10" man="1"/>
        <brk id="1848" max="10" man="1"/>
        <brk id="1878" max="10" man="1"/>
        <brk id="1915" max="10" man="1"/>
        <brk id="1952" max="10" man="1"/>
        <brk id="1987" max="10" man="1"/>
        <brk id="2029" max="10" man="1"/>
        <brk id="2083" max="10" man="1"/>
      </rowBreaks>
      <pageMargins left="0" right="0" top="0.47" bottom="0" header="0" footer="0"/>
      <printOptions horizontalCentered="1"/>
      <pageSetup paperSize="8" scale="44" fitToHeight="0" orientation="landscape" r:id="rId2"/>
      <autoFilter ref="A6:K369"/>
    </customSheetView>
    <customSheetView guid="{6E4A7295-8CE0-4D28-ABEF-D38EBAE7C204}" scale="60" showPageBreaks="1" outlineSymbols="0" zeroValues="0" fitToPage="1" printArea="1" showAutoFilter="1" hiddenColumns="1" view="pageBreakPreview" topLeftCell="A4">
      <pane xSplit="2" ySplit="4" topLeftCell="E26" activePane="bottomRight" state="frozen"/>
      <selection pane="bottomRight" activeCell="J29" sqref="J29"/>
      <rowBreaks count="39" manualBreakCount="39">
        <brk id="19" max="9" man="1"/>
        <brk id="29" max="9" man="1"/>
        <brk id="41" max="9" man="1"/>
        <brk id="58" max="9" man="1"/>
        <brk id="72" max="9" man="1"/>
        <brk id="110" max="9" man="1"/>
        <brk id="135" max="9" man="1"/>
        <brk id="140" max="9" man="1"/>
        <brk id="149" max="9" man="1"/>
        <brk id="163" max="9" man="1"/>
        <brk id="177" max="9" man="1"/>
        <brk id="210" max="9"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colBreaks count="1" manualBreakCount="1">
        <brk id="12" max="183" man="1"/>
      </colBreaks>
      <pageMargins left="0" right="0" top="0.9055118110236221" bottom="0.19685039370078741" header="0" footer="0"/>
      <printOptions horizontalCentered="1"/>
      <pageSetup paperSize="8" scale="44" fitToHeight="0" orientation="landscape" r:id="rId3"/>
      <autoFilter ref="A6:K369"/>
    </customSheetView>
    <customSheetView guid="{6068C3FF-17AA-48A5-A88B-2523CBAC39AE}" scale="60" showPageBreaks="1" outlineSymbols="0" zeroValues="0" fitToPage="1" printArea="1" showAutoFilter="1" view="pageBreakPreview" topLeftCell="A4">
      <pane xSplit="4" ySplit="7" topLeftCell="E76" activePane="bottomRight" state="frozen"/>
      <selection pane="bottomRight" activeCell="C86" sqref="C86:D86"/>
      <rowBreaks count="28" manualBreakCount="28">
        <brk id="122" max="9" man="1"/>
        <brk id="1005" max="18" man="1"/>
        <brk id="1055" max="18" man="1"/>
        <brk id="1112" max="18" man="1"/>
        <brk id="1183" max="18" man="1"/>
        <brk id="1238" max="14" man="1"/>
        <brk id="1253" max="10" man="1"/>
        <brk id="1289" max="10" man="1"/>
        <brk id="1329" max="10" man="1"/>
        <brk id="1368" max="10" man="1"/>
        <brk id="1406" max="10" man="1"/>
        <brk id="1442" max="10" man="1"/>
        <brk id="1479" max="10" man="1"/>
        <brk id="1517" max="10" man="1"/>
        <brk id="1552" max="10" man="1"/>
        <brk id="1588" max="10" man="1"/>
        <brk id="1628" max="10" man="1"/>
        <brk id="1667" max="10" man="1"/>
        <brk id="1706" max="10" man="1"/>
        <brk id="1746" max="10" man="1"/>
        <brk id="1784" max="10" man="1"/>
        <brk id="1819" max="10" man="1"/>
        <brk id="1849" max="10" man="1"/>
        <brk id="1886" max="10" man="1"/>
        <brk id="1923" max="10" man="1"/>
        <brk id="1958" max="10" man="1"/>
        <brk id="2000" max="10" man="1"/>
        <brk id="2054" max="10" man="1"/>
      </rowBreaks>
      <pageMargins left="0" right="0" top="0.47" bottom="0" header="0" footer="0"/>
      <printOptions horizontalCentered="1"/>
      <pageSetup paperSize="8" scale="44" fitToHeight="0" orientation="landscape" r:id="rId4"/>
      <autoFilter ref="A6:K369"/>
    </customSheetView>
    <customSheetView guid="{BEA0FDBA-BB07-4C19-8BBD-5E57EE395C09}" scale="60" showPageBreaks="1" outlineSymbols="0" zeroValues="0" fitToPage="1" printArea="1" showAutoFilter="1" hiddenRows="1" view="pageBreakPreview">
      <pane xSplit="2" ySplit="7" topLeftCell="K27" activePane="bottomRight" state="frozen"/>
      <selection pane="bottomRight" activeCell="B14" sqref="B14:B16"/>
      <rowBreaks count="28" manualBreakCount="28">
        <brk id="197" min="1"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8" scale="44" fitToHeight="0" orientation="landscape" r:id="rId5"/>
      <autoFilter ref="A6:K368"/>
    </customSheetView>
    <customSheetView guid="{45DE1976-7F07-4EB4-8A9C-FB72D060BEFA}" scale="55" showPageBreaks="1" outlineSymbols="0" zeroValues="0" fitToPage="1" printArea="1" showAutoFilter="1" view="pageBreakPreview" topLeftCell="D33">
      <selection activeCell="J39" sqref="J39:J44"/>
      <rowBreaks count="35" manualBreakCount="35">
        <brk id="23" max="9" man="1"/>
        <brk id="30" max="9" man="1"/>
        <brk id="48" max="9" man="1"/>
        <brk id="85" max="9" man="1"/>
        <brk id="127" max="9" man="1"/>
        <brk id="145" max="9" man="1"/>
        <brk id="171" max="9" man="1"/>
        <brk id="206" max="9"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pageMargins left="0" right="0" top="0.9055118110236221" bottom="0" header="0" footer="0"/>
      <printOptions horizontalCentered="1"/>
      <pageSetup paperSize="8" scale="47" fitToHeight="0" orientation="landscape" r:id="rId6"/>
      <autoFilter ref="A7:J397"/>
    </customSheetView>
    <customSheetView guid="{0CCCFAED-79CE-4449-BC23-D60C794B65C2}" scale="50" showPageBreaks="1" outlineSymbols="0" zeroValues="0" fitToPage="1" printArea="1" showAutoFilter="1" topLeftCell="A5">
      <pane xSplit="2" ySplit="4" topLeftCell="AU9" activePane="bottomRight" state="frozen"/>
      <selection pane="bottomRight" activeCell="A190" sqref="A190"/>
      <rowBreaks count="32" manualBreakCount="32">
        <brk id="68" max="9" man="1"/>
        <brk id="122" max="9" man="1"/>
        <brk id="146" max="9" man="1"/>
        <brk id="168" max="9"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4" fitToHeight="0" orientation="landscape" horizontalDpi="4294967293" r:id="rId7"/>
      <autoFilter ref="A7:J411"/>
    </customSheetView>
    <customSheetView guid="{99950613-28E7-4EC2-B918-559A2757B0A9}" scale="50" showPageBreaks="1" outlineSymbols="0" zeroValues="0" fitToPage="1" printArea="1" showAutoFilter="1" view="pageBreakPreview" topLeftCell="A5">
      <pane xSplit="2" ySplit="10" topLeftCell="C189" activePane="bottomRight" state="frozen"/>
      <selection pane="bottomRight" activeCell="J191" sqref="J191:J196"/>
      <rowBreaks count="32" manualBreakCount="32">
        <brk id="28" max="11" man="1"/>
        <brk id="115" max="11" man="1"/>
        <brk id="152" max="11" man="1"/>
        <brk id="184" max="11" man="1"/>
        <brk id="217" max="18" man="1"/>
        <brk id="1028" max="18" man="1"/>
        <brk id="1078" max="18" man="1"/>
        <brk id="1135" max="18" man="1"/>
        <brk id="1206" max="18" man="1"/>
        <brk id="1261" max="14" man="1"/>
        <brk id="1276" max="10" man="1"/>
        <brk id="1312" max="10" man="1"/>
        <brk id="1352" max="10" man="1"/>
        <brk id="1391" max="10" man="1"/>
        <brk id="1429" max="10" man="1"/>
        <brk id="1465" max="10" man="1"/>
        <brk id="1502" max="10" man="1"/>
        <brk id="1540" max="10" man="1"/>
        <brk id="1575" max="10" man="1"/>
        <brk id="1611" max="10" man="1"/>
        <brk id="1651" max="10" man="1"/>
        <brk id="1690" max="10" man="1"/>
        <brk id="1729" max="10" man="1"/>
        <brk id="1769" max="10" man="1"/>
        <brk id="1807" max="10" man="1"/>
        <brk id="1842" max="10" man="1"/>
        <brk id="1872" max="10" man="1"/>
        <brk id="1909" max="10" man="1"/>
        <brk id="1946" max="10" man="1"/>
        <brk id="1981" max="10" man="1"/>
        <brk id="2023" max="10" man="1"/>
        <brk id="2077" max="10" man="1"/>
      </rowBreaks>
      <pageMargins left="0" right="0" top="0.9055118110236221" bottom="0" header="0" footer="0"/>
      <printOptions horizontalCentered="1"/>
      <pageSetup paperSize="8" scale="47" fitToHeight="0" orientation="landscape" r:id="rId8"/>
      <autoFilter ref="A7:J415"/>
    </customSheetView>
    <customSheetView guid="{D95852A1-B0FC-4AC5-B62B-5CCBE05B0D15}" scale="50" showPageBreaks="1" outlineSymbols="0" zeroValues="0" fitToPage="1" showAutoFilter="1" view="pageBreakPreview" topLeftCell="A5">
      <pane xSplit="4" ySplit="4" topLeftCell="E162" activePane="bottomRight" state="frozen"/>
      <selection pane="bottomRight" activeCell="I169" sqref="I169"/>
      <rowBreaks count="29" manualBreakCount="29">
        <brk id="24" max="11" man="1"/>
        <brk id="33" max="11"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21" bottom="0" header="0" footer="0"/>
      <printOptions horizontalCentered="1"/>
      <pageSetup paperSize="9" scale="28" fitToHeight="0" orientation="landscape" r:id="rId9"/>
      <autoFilter ref="A7:J397"/>
    </customSheetView>
    <customSheetView guid="{72C0943B-A5D5-4B80-AD54-166C5CDC74DE}" scale="40" showPageBreaks="1" outlineSymbols="0" zeroValues="0" fitToPage="1" printArea="1" showAutoFilter="1" view="pageBreakPreview" topLeftCell="A5">
      <pane xSplit="4" ySplit="10" topLeftCell="E135" activePane="bottomRight" state="frozen"/>
      <selection pane="bottomRight" activeCell="G33" sqref="G33"/>
      <rowBreaks count="30" manualBreakCount="30">
        <brk id="7" max="11"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1" fitToHeight="0" orientation="landscape" r:id="rId10"/>
      <autoFilter ref="A3:M18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649E5CE3-4976-49D9-83DA-4E57FFC714BF}" scale="50" showPageBreaks="1" outlineSymbols="0" zeroValues="0" fitToPage="1" printArea="1" showAutoFilter="1" hiddenColumns="1" view="pageBreakPreview" topLeftCell="A6">
      <pane xSplit="2" ySplit="2" topLeftCell="C155" activePane="bottomRight" state="frozen"/>
      <selection pane="bottomRight" activeCell="E164" sqref="E164"/>
      <rowBreaks count="35" manualBreakCount="35">
        <brk id="28" max="11" man="1"/>
        <brk id="38" max="11" man="1"/>
        <brk id="54" max="11" man="1"/>
        <brk id="86" max="11" man="1"/>
        <brk id="116" max="11" man="1"/>
        <brk id="134" max="11" man="1"/>
        <brk id="148" max="11" man="1"/>
        <brk id="198" max="18" man="1"/>
        <brk id="1015" max="18" man="1"/>
        <brk id="1065" max="18" man="1"/>
        <brk id="1122" max="18" man="1"/>
        <brk id="1193" max="18" man="1"/>
        <brk id="1248" max="14" man="1"/>
        <brk id="1263" max="10" man="1"/>
        <brk id="1299" max="10" man="1"/>
        <brk id="1339" max="10" man="1"/>
        <brk id="1378" max="10" man="1"/>
        <brk id="1416" max="10" man="1"/>
        <brk id="1452" max="10" man="1"/>
        <brk id="1489" max="10" man="1"/>
        <brk id="1527" max="10" man="1"/>
        <brk id="1562" max="10" man="1"/>
        <brk id="1598" max="10" man="1"/>
        <brk id="1638" max="10" man="1"/>
        <brk id="1677" max="10" man="1"/>
        <brk id="1716" max="10" man="1"/>
        <brk id="1756" max="10" man="1"/>
        <brk id="1794" max="10" man="1"/>
        <brk id="1829" max="10" man="1"/>
        <brk id="1859" max="10" man="1"/>
        <brk id="1896" max="10" man="1"/>
        <brk id="1933" max="10" man="1"/>
        <brk id="1968" max="10" man="1"/>
        <brk id="2010" max="10" man="1"/>
        <brk id="2064" max="10" man="1"/>
      </rowBreaks>
      <colBreaks count="1" manualBreakCount="1">
        <brk id="12" max="183" man="1"/>
      </colBreaks>
      <pageMargins left="0" right="0" top="0.9055118110236221" bottom="0" header="0" footer="0"/>
      <printOptions horizontalCentered="1"/>
      <pageSetup paperSize="8" scale="43" fitToHeight="0" orientation="landscape" r:id="rId11"/>
      <autoFilter ref="A7:L386"/>
    </customSheetView>
    <customSheetView guid="{5EB1B5BB-79BE-4318-9140-3FA31802D519}" scale="40" showPageBreaks="1" outlineSymbols="0" zeroValues="0" fitToPage="1" printArea="1" showAutoFilter="1" view="pageBreakPreview" topLeftCell="A4">
      <pane xSplit="4" ySplit="7" topLeftCell="K166" activePane="bottomRight" state="frozen"/>
      <selection pane="bottomRight" activeCell="K170" sqref="K170:K175"/>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9" fitToHeight="0" orientation="landscape" r:id="rId12"/>
      <autoFilter ref="A7:K386"/>
    </customSheetView>
    <customSheetView guid="{5FB953A5-71FF-4056-AF98-C9D06FF0EDF3}" scale="35" showPageBreaks="1" outlineSymbols="0" zeroValues="0" fitToPage="1" printArea="1" showAutoFilter="1" hiddenColumns="1" view="pageBreakPreview" topLeftCell="A5">
      <pane xSplit="4" ySplit="4" topLeftCell="F9" activePane="bottomRight" state="frozen"/>
      <selection pane="bottomRight" activeCell="F9" sqref="F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13"/>
      <autoFilter ref="A7:P398"/>
    </customSheetView>
    <customSheetView guid="{9FA29541-62F4-4CED-BF33-19F6BA57578F}" scale="40" showPageBreaks="1" outlineSymbols="0" zeroValues="0" printArea="1" showAutoFilter="1" hiddenColumns="1" view="pageBreakPreview" topLeftCell="A4">
      <pane xSplit="4" ySplit="4" topLeftCell="K167" activePane="bottomRight" state="frozen"/>
      <selection pane="bottomRight" activeCell="P172" sqref="P172:P175"/>
      <rowBreaks count="2" manualBreakCount="2">
        <brk id="77" max="15" man="1"/>
        <brk id="171" max="15" man="1"/>
      </rowBreaks>
      <pageMargins left="0" right="0" top="0.9055118110236221" bottom="0" header="0" footer="0"/>
      <printOptions horizontalCentered="1"/>
      <pageSetup paperSize="8" scale="45" fitToHeight="9" orientation="landscape" r:id="rId14"/>
      <autoFilter ref="A7:P401"/>
    </customSheetView>
    <customSheetView guid="{998B8119-4FF3-4A16-838D-539C6AE34D55}" scale="40" showPageBreaks="1" outlineSymbols="0" zeroValues="0" fitToPage="1" printArea="1" showAutoFilter="1" hiddenRows="1" hiddenColumns="1" view="pageBreakPreview" topLeftCell="A4">
      <pane xSplit="4" ySplit="7" topLeftCell="F163" activePane="bottomRight" state="frozen"/>
      <selection pane="bottomRight"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27" fitToHeight="0" orientation="landscape" r:id="rId15"/>
      <autoFilter ref="A7:P401"/>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16"/>
      <autoFilter ref="A7:P393"/>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7"/>
      <autoFilter ref="A9:S1185"/>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8"/>
      <autoFilter ref="A9:S1185"/>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9"/>
      <autoFilter ref="A9:T116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20"/>
      <autoFilter ref="A9:T1142"/>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21"/>
      <autoFilter ref="B1:T1"/>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22"/>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23"/>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24"/>
      <headerFooter alignWithMargins="0"/>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25"/>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26"/>
      <autoFilter ref="A9:V1172"/>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27"/>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28"/>
      <autoFilter ref="A9:S1185"/>
    </customSheetView>
    <customSheetView guid="{7B245AB0-C2AF-4822-BFC4-2399F85856C1}" scale="40" showPageBreaks="1" outlineSymbols="0" zeroValues="0" fitToPage="1" printArea="1" showAutoFilter="1" hiddenColumns="1" view="pageBreakPreview" topLeftCell="A4">
      <pane xSplit="4" ySplit="7" topLeftCell="F182" activePane="bottomRight" state="frozen"/>
      <selection pane="bottomRight" activeCell="F190" sqref="F19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8" fitToHeight="0" orientation="landscape" r:id="rId29"/>
      <autoFilter ref="A7:P404"/>
    </customSheetView>
    <customSheetView guid="{67ADFAE6-A9AF-44D7-8539-93CD0F6B7849}" scale="40" showPageBreaks="1" outlineSymbols="0" zeroValues="0" fitToPage="1" printArea="1" showAutoFilter="1" view="pageBreakPreview">
      <pane xSplit="2" ySplit="6" topLeftCell="C7" activePane="bottomRight" state="frozen"/>
      <selection pane="bottomRight" activeCell="C7" sqref="C7"/>
      <rowBreaks count="29" manualBreakCount="29">
        <brk id="18" max="9" man="1"/>
        <brk id="172" max="9" man="1"/>
        <brk id="1034" max="18" man="1"/>
        <brk id="1084" max="18" man="1"/>
        <brk id="1141" max="18" man="1"/>
        <brk id="1212" max="18" man="1"/>
        <brk id="1267" max="14" man="1"/>
        <brk id="1282" max="10" man="1"/>
        <brk id="1318" max="10" man="1"/>
        <brk id="1358" max="10" man="1"/>
        <brk id="1397" max="10" man="1"/>
        <brk id="1435" max="10" man="1"/>
        <brk id="1471" max="10" man="1"/>
        <brk id="1508" max="10" man="1"/>
        <brk id="1546" max="10" man="1"/>
        <brk id="1581" max="10" man="1"/>
        <brk id="1617" max="10" man="1"/>
        <brk id="1657" max="10" man="1"/>
        <brk id="1696" max="10" man="1"/>
        <brk id="1735" max="10" man="1"/>
        <brk id="1775" max="10" man="1"/>
        <brk id="1813" max="10" man="1"/>
        <brk id="1848" max="10" man="1"/>
        <brk id="1878" max="10" man="1"/>
        <brk id="1915" max="10" man="1"/>
        <brk id="1952" max="10" man="1"/>
        <brk id="1987" max="10" man="1"/>
        <brk id="2029" max="10" man="1"/>
        <brk id="2083" max="10" man="1"/>
      </rowBreaks>
      <pageMargins left="0" right="0" top="0.47" bottom="0" header="0" footer="0"/>
      <printOptions horizontalCentered="1"/>
      <pageSetup paperSize="8" scale="44" fitToHeight="0" orientation="landscape" r:id="rId30"/>
      <autoFilter ref="A6:K369"/>
    </customSheetView>
    <customSheetView guid="{3EEA7E1A-5F2B-4408-A34C-1F0223B5B245}" scale="40" showPageBreaks="1" outlineSymbols="0" zeroValues="0" fitToPage="1" showAutoFilter="1" view="pageBreakPreview">
      <pane xSplit="5" ySplit="12" topLeftCell="I14" activePane="bottomRight" state="frozen"/>
      <selection pane="bottomRight" activeCell="K14" sqref="K14:K21"/>
      <rowBreaks count="30" manualBreakCount="30">
        <brk id="28" max="12" man="1"/>
        <brk id="40" max="12" man="1"/>
        <brk id="183" max="12" man="1"/>
        <brk id="1006" max="18" man="1"/>
        <brk id="1056" max="18" man="1"/>
        <brk id="1113" max="18" man="1"/>
        <brk id="1184" max="18" man="1"/>
        <brk id="1239" max="14" man="1"/>
        <brk id="1254" max="10" man="1"/>
        <brk id="1290" max="10" man="1"/>
        <brk id="1330" max="10" man="1"/>
        <brk id="1369" max="10" man="1"/>
        <brk id="1407" max="10" man="1"/>
        <brk id="1443" max="10" man="1"/>
        <brk id="1480" max="10" man="1"/>
        <brk id="1518" max="10" man="1"/>
        <brk id="1553" max="10" man="1"/>
        <brk id="1589" max="10" man="1"/>
        <brk id="1629" max="10" man="1"/>
        <brk id="1668" max="10" man="1"/>
        <brk id="1707" max="10" man="1"/>
        <brk id="1747" max="10" man="1"/>
        <brk id="1785" max="10" man="1"/>
        <brk id="1820" max="10" man="1"/>
        <brk id="1850" max="10" man="1"/>
        <brk id="1887" max="10" man="1"/>
        <brk id="1924" max="10" man="1"/>
        <brk id="1959" max="10" man="1"/>
        <brk id="2001" max="10" man="1"/>
        <brk id="2055" max="10" man="1"/>
      </rowBreaks>
      <pageMargins left="0" right="0" top="0.67" bottom="0" header="0" footer="0"/>
      <printOptions horizontalCentered="1"/>
      <pageSetup paperSize="8" scale="37" fitToHeight="0" orientation="landscape" horizontalDpi="4294967293" r:id="rId31"/>
      <autoFilter ref="A6:K369"/>
    </customSheetView>
    <customSheetView guid="{13BE7114-35DF-4699-8779-61985C68F6C3}" scale="60" showPageBreaks="1" outlineSymbols="0" zeroValues="0" fitToPage="1" showAutoFilter="1" view="pageBreakPreview" topLeftCell="A4">
      <pane xSplit="2" ySplit="5" topLeftCell="E38" activePane="bottomRight" state="frozen"/>
      <selection pane="bottomRight" activeCell="K42" sqref="K42:K47"/>
      <rowBreaks count="32" manualBreakCount="32">
        <brk id="22" max="16383" man="1"/>
        <brk id="28" max="16383" man="1"/>
        <brk id="61" max="16383" man="1"/>
        <brk id="115" max="16383" man="1"/>
        <brk id="172" max="16383" man="1"/>
        <brk id="997" max="18" man="1"/>
        <brk id="1047" max="18" man="1"/>
        <brk id="1104" max="18" man="1"/>
        <brk id="1175" max="18" man="1"/>
        <brk id="1230" max="14" man="1"/>
        <brk id="1245" max="10" man="1"/>
        <brk id="1281" max="10" man="1"/>
        <brk id="1321" max="10" man="1"/>
        <brk id="1360" max="10" man="1"/>
        <brk id="1398" max="10" man="1"/>
        <brk id="1434" max="10" man="1"/>
        <brk id="1471" max="10" man="1"/>
        <brk id="1509" max="10" man="1"/>
        <brk id="1544" max="10" man="1"/>
        <brk id="1580" max="10" man="1"/>
        <brk id="1620" max="10" man="1"/>
        <brk id="1659" max="10" man="1"/>
        <brk id="1698" max="10" man="1"/>
        <brk id="1738" max="10" man="1"/>
        <brk id="1776" max="10" man="1"/>
        <brk id="1811" max="10" man="1"/>
        <brk id="1841" max="10" man="1"/>
        <brk id="1878" max="10" man="1"/>
        <brk id="1915" max="10" man="1"/>
        <brk id="1950" max="10" man="1"/>
        <brk id="1992" max="10" man="1"/>
        <brk id="2046" max="10" man="1"/>
      </rowBreaks>
      <colBreaks count="1" manualBreakCount="1">
        <brk id="12" max="183" man="1"/>
      </colBreaks>
      <pageMargins left="0" right="0" top="0.9055118110236221" bottom="0" header="0" footer="0"/>
      <printOptions horizontalCentered="1"/>
      <pageSetup paperSize="8" scale="37" fitToHeight="0" orientation="landscape" horizontalDpi="4294967293" r:id="rId32"/>
      <autoFilter ref="A6:K369"/>
    </customSheetView>
    <customSheetView guid="{032DDD1D-7C32-4E80-928D-C908C764BB01}" scale="60" showPageBreaks="1" outlineSymbols="0" zeroValues="0" fitToPage="1" printArea="1" showAutoFilter="1" hiddenRows="1" hiddenColumns="1" view="pageBreakPreview">
      <pane xSplit="2" ySplit="7" topLeftCell="K122" activePane="bottomRight" state="frozen"/>
      <selection pane="bottomRight" activeCell="Q142" sqref="Q142"/>
      <rowBreaks count="38" manualBreakCount="38">
        <brk id="21" max="9" man="1"/>
        <brk id="29" max="9" man="1"/>
        <brk id="41" max="10" man="1"/>
        <brk id="55" max="9" man="1"/>
        <brk id="63" max="9" man="1"/>
        <brk id="81" max="9" man="1"/>
        <brk id="111" max="9" man="1"/>
        <brk id="153" max="9" man="1"/>
        <brk id="176" max="9" man="1"/>
        <brk id="185" max="9" man="1"/>
        <brk id="209" max="9" man="1"/>
        <brk id="1032" max="18" man="1"/>
        <brk id="1082" max="18" man="1"/>
        <brk id="1139" max="18" man="1"/>
        <brk id="1210" max="18"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9055118110236221" bottom="0" header="0" footer="0"/>
      <printOptions horizontalCentered="1"/>
      <pageSetup paperSize="8" scale="44" fitToHeight="0" orientation="landscape" r:id="rId33"/>
      <autoFilter ref="A6:K369"/>
    </customSheetView>
    <customSheetView guid="{CA384592-0CFD-4322-A4EB-34EC04693944}" scale="33" showPageBreaks="1" outlineSymbols="0" zeroValues="0" fitToPage="1" printArea="1" showAutoFilter="1" hiddenColumns="1" view="pageBreakPreview">
      <pane xSplit="2" ySplit="6" topLeftCell="C151" activePane="bottomRight" state="frozen"/>
      <selection pane="bottomRight" activeCell="D47" sqref="D47"/>
      <rowBreaks count="37" manualBreakCount="37">
        <brk id="21" max="10" man="1"/>
        <brk id="41" max="10" man="1"/>
        <brk id="56" max="10" man="1"/>
        <brk id="91" max="10" man="1"/>
        <brk id="121" max="10" man="1"/>
        <brk id="129" max="10" man="1"/>
        <brk id="147" max="10" man="1"/>
        <brk id="176" max="9" man="1"/>
        <brk id="185" max="9" man="1"/>
        <brk id="209" max="9" man="1"/>
        <brk id="1032" max="18" man="1"/>
        <brk id="1082" max="18" man="1"/>
        <brk id="1139" max="18" man="1"/>
        <brk id="1210" max="18"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9055118110236221" bottom="0" header="0" footer="0"/>
      <printOptions horizontalCentered="1"/>
      <pageSetup paperSize="8" scale="44" fitToHeight="0" orientation="landscape" r:id="rId34"/>
      <autoFilter ref="A6:K369"/>
    </customSheetView>
  </customSheetViews>
  <mergeCells count="97">
    <mergeCell ref="A168:C168"/>
    <mergeCell ref="I54:I56"/>
    <mergeCell ref="B54:B56"/>
    <mergeCell ref="I14:I16"/>
    <mergeCell ref="K14:K21"/>
    <mergeCell ref="H14:H16"/>
    <mergeCell ref="F14:F16"/>
    <mergeCell ref="G14:G16"/>
    <mergeCell ref="K161:K166"/>
    <mergeCell ref="K116:K121"/>
    <mergeCell ref="E22:E23"/>
    <mergeCell ref="G153:G155"/>
    <mergeCell ref="H153:H155"/>
    <mergeCell ref="G54:G56"/>
    <mergeCell ref="H54:H56"/>
    <mergeCell ref="K110:K115"/>
    <mergeCell ref="A2:K2"/>
    <mergeCell ref="G5:H5"/>
    <mergeCell ref="A8:A13"/>
    <mergeCell ref="A4:A6"/>
    <mergeCell ref="E5:F5"/>
    <mergeCell ref="D5:D6"/>
    <mergeCell ref="C4:D4"/>
    <mergeCell ref="C5:C6"/>
    <mergeCell ref="B4:B6"/>
    <mergeCell ref="I4:I6"/>
    <mergeCell ref="K4:K6"/>
    <mergeCell ref="E4:H4"/>
    <mergeCell ref="K8:K13"/>
    <mergeCell ref="J4:J6"/>
    <mergeCell ref="A14:A15"/>
    <mergeCell ref="B22:B23"/>
    <mergeCell ref="A22:A23"/>
    <mergeCell ref="C22:C23"/>
    <mergeCell ref="K104:K109"/>
    <mergeCell ref="K92:K97"/>
    <mergeCell ref="A54:A56"/>
    <mergeCell ref="K80:K85"/>
    <mergeCell ref="K62:K67"/>
    <mergeCell ref="K74:K79"/>
    <mergeCell ref="K86:K91"/>
    <mergeCell ref="K98:K103"/>
    <mergeCell ref="F22:F23"/>
    <mergeCell ref="K29:K34"/>
    <mergeCell ref="K22:K28"/>
    <mergeCell ref="G22:G23"/>
    <mergeCell ref="D22:D23"/>
    <mergeCell ref="B14:B16"/>
    <mergeCell ref="D14:D16"/>
    <mergeCell ref="E14:E16"/>
    <mergeCell ref="K42:K47"/>
    <mergeCell ref="K35:K41"/>
    <mergeCell ref="C14:C16"/>
    <mergeCell ref="H22:H23"/>
    <mergeCell ref="I22:I23"/>
    <mergeCell ref="J14:J16"/>
    <mergeCell ref="B35:B36"/>
    <mergeCell ref="C35:C36"/>
    <mergeCell ref="D35:D36"/>
    <mergeCell ref="E35:E36"/>
    <mergeCell ref="F35:F36"/>
    <mergeCell ref="G35:G36"/>
    <mergeCell ref="A153:A155"/>
    <mergeCell ref="C153:C155"/>
    <mergeCell ref="A122:A129"/>
    <mergeCell ref="K48:K53"/>
    <mergeCell ref="K54:K61"/>
    <mergeCell ref="E54:E56"/>
    <mergeCell ref="F54:F56"/>
    <mergeCell ref="K122:K129"/>
    <mergeCell ref="J122:J124"/>
    <mergeCell ref="J54:J56"/>
    <mergeCell ref="F122:F124"/>
    <mergeCell ref="H122:H124"/>
    <mergeCell ref="G122:G124"/>
    <mergeCell ref="I122:I124"/>
    <mergeCell ref="H35:H36"/>
    <mergeCell ref="I35:I36"/>
    <mergeCell ref="J35:J36"/>
    <mergeCell ref="J153:J155"/>
    <mergeCell ref="F153:F155"/>
    <mergeCell ref="A167:K167"/>
    <mergeCell ref="C54:C56"/>
    <mergeCell ref="B122:B124"/>
    <mergeCell ref="C122:C124"/>
    <mergeCell ref="D122:D124"/>
    <mergeCell ref="E122:E124"/>
    <mergeCell ref="D54:D56"/>
    <mergeCell ref="K136:K141"/>
    <mergeCell ref="K148:K152"/>
    <mergeCell ref="B153:B155"/>
    <mergeCell ref="I153:I155"/>
    <mergeCell ref="D153:D155"/>
    <mergeCell ref="E153:E155"/>
    <mergeCell ref="K130:K135"/>
    <mergeCell ref="K142:K147"/>
    <mergeCell ref="K153:K160"/>
  </mergeCells>
  <phoneticPr fontId="4" type="noConversion"/>
  <printOptions horizontalCentered="1"/>
  <pageMargins left="0" right="0" top="0.9055118110236221" bottom="0" header="0" footer="0"/>
  <pageSetup paperSize="8" scale="44" fitToHeight="0" orientation="landscape" r:id="rId35"/>
  <rowBreaks count="28" manualBreakCount="28">
    <brk id="197" min="1"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customSheetViews>
    <customSheetView guid="{A0A3CD9B-2436-40D7-91DB-589A95FBBF00}">
      <pageMargins left="0.7" right="0.7" top="0.75" bottom="0.75" header="0.3" footer="0.3"/>
    </customSheetView>
    <customSheetView guid="{CCF533A2-322B-40E2-88B2-065E6D1D35B4}">
      <pageMargins left="0.7" right="0.7" top="0.75" bottom="0.75" header="0.3" footer="0.3"/>
    </customSheetView>
    <customSheetView guid="{6E4A7295-8CE0-4D28-ABEF-D38EBAE7C204}">
      <pageMargins left="0.7" right="0.7" top="0.75" bottom="0.75" header="0.3" footer="0.3"/>
    </customSheetView>
    <customSheetView guid="{6068C3FF-17AA-48A5-A88B-2523CBAC39AE}">
      <pageMargins left="0.7" right="0.7" top="0.75" bottom="0.75" header="0.3" footer="0.3"/>
    </customSheetView>
    <customSheetView guid="{BEA0FDBA-BB07-4C19-8BBD-5E57EE395C09}">
      <pageMargins left="0.7" right="0.7" top="0.75" bottom="0.75" header="0.3" footer="0.3"/>
    </customSheetView>
    <customSheetView guid="{45DE1976-7F07-4EB4-8A9C-FB72D060BEFA}">
      <pageMargins left="0.7" right="0.7" top="0.75" bottom="0.75" header="0.3" footer="0.3"/>
    </customSheetView>
    <customSheetView guid="{67ADFAE6-A9AF-44D7-8539-93CD0F6B7849}">
      <pageMargins left="0.7" right="0.7" top="0.75" bottom="0.75" header="0.3" footer="0.3"/>
    </customSheetView>
    <customSheetView guid="{3EEA7E1A-5F2B-4408-A34C-1F0223B5B245}">
      <pageMargins left="0.7" right="0.7" top="0.75" bottom="0.75" header="0.3" footer="0.3"/>
    </customSheetView>
    <customSheetView guid="{13BE7114-35DF-4699-8779-61985C68F6C3}">
      <pageMargins left="0.7" right="0.7" top="0.75" bottom="0.75" header="0.3" footer="0.3"/>
    </customSheetView>
    <customSheetView guid="{032DDD1D-7C32-4E80-928D-C908C764BB01}">
      <pageMargins left="0.7" right="0.7" top="0.75" bottom="0.75" header="0.3" footer="0.3"/>
    </customSheetView>
    <customSheetView guid="{CA384592-0CFD-4322-A4EB-34EC04693944}">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на 31.03.2022</vt:lpstr>
      <vt:lpstr>Лист1</vt:lpstr>
      <vt:lpstr>'на 31.03.2022'!Заголовки_для_печати</vt:lpstr>
      <vt:lpstr>'на 31.03.2022'!Область_печати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Вершинина Мария Игоревна</cp:lastModifiedBy>
  <cp:lastPrinted>2022-04-05T07:30:43Z</cp:lastPrinted>
  <dcterms:created xsi:type="dcterms:W3CDTF">2011-12-13T05:34:09Z</dcterms:created>
  <dcterms:modified xsi:type="dcterms:W3CDTF">2022-04-11T08:32:39Z</dcterms:modified>
</cp:coreProperties>
</file>