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Приложение 1" sheetId="1" r:id="rId1"/>
  </sheets>
  <definedNames>
    <definedName name="Z_0D9F4DDA_893D_41B7_A9F6_F1A50F832FB0_.wvu.PrintArea" localSheetId="0" hidden="1">'Приложение 1'!$A$1:$G$65</definedName>
    <definedName name="Z_0D9F4DDA_893D_41B7_A9F6_F1A50F832FB0_.wvu.PrintTitles" localSheetId="0" hidden="1">'Приложение 1'!$8:$10</definedName>
    <definedName name="Z_6894C51B_D698_4A3A_9EA7_0D8991184EEA_.wvu.PrintArea" localSheetId="0" hidden="1">'Приложение 1'!$A$1:$G$65</definedName>
    <definedName name="Z_6894C51B_D698_4A3A_9EA7_0D8991184EEA_.wvu.PrintTitles" localSheetId="0" hidden="1">'Приложение 1'!$8:$10</definedName>
    <definedName name="Z_8AE946C2_6CAA_4F75_8464_099A17125344_.wvu.PrintArea" localSheetId="0" hidden="1">'Приложение 1'!$A$1:$G$65</definedName>
    <definedName name="Z_8AE946C2_6CAA_4F75_8464_099A17125344_.wvu.PrintTitles" localSheetId="0" hidden="1">'Приложение 1'!$8:$10</definedName>
    <definedName name="Z_CDEAFC3C_5B0C_465F_BBC9_6A99516347D6_.wvu.PrintArea" localSheetId="0" hidden="1">'Приложение 1'!$A$1:$G$65</definedName>
    <definedName name="Z_CDEAFC3C_5B0C_465F_BBC9_6A99516347D6_.wvu.PrintTitles" localSheetId="0" hidden="1">'Приложение 1'!$8:$10</definedName>
    <definedName name="Z_E335D183_7E40_43C7_B881_EE310803F14F_.wvu.PrintArea" localSheetId="0" hidden="1">'Приложение 1'!$A$1:$G$65</definedName>
    <definedName name="Z_E335D183_7E40_43C7_B881_EE310803F14F_.wvu.PrintTitles" localSheetId="0" hidden="1">'Приложение 1'!$8:$10</definedName>
    <definedName name="_xlnm.Print_Titles" localSheetId="0">'Приложение 1'!$8:$10</definedName>
    <definedName name="_xlnm.Print_Area" localSheetId="0">'Приложение 1'!$A$1:$G$61</definedName>
  </definedNames>
  <calcPr fullCalcOnLoad="1"/>
</workbook>
</file>

<file path=xl/sharedStrings.xml><?xml version="1.0" encoding="utf-8"?>
<sst xmlns="http://schemas.openxmlformats.org/spreadsheetml/2006/main" count="161" uniqueCount="161">
  <si>
    <t>1.</t>
  </si>
  <si>
    <t>Налоги на прибыль, доходы</t>
  </si>
  <si>
    <t>1.1.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</si>
  <si>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</si>
  <si>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</si>
  <si>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</si>
  <si>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</si>
  <si>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</si>
  <si>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</si>
  <si>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Налог на имущество физических лиц</t>
  </si>
  <si>
    <t>3.2.</t>
  </si>
  <si>
    <t>3.3.</t>
  </si>
  <si>
    <t>Земельный налог</t>
  </si>
  <si>
    <t>4.</t>
  </si>
  <si>
    <t>4.1.</t>
  </si>
  <si>
    <t>4.2.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</si>
  <si>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</si>
  <si>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5.</t>
  </si>
  <si>
    <t>Доходы от использования имущества, находящегося в государственной и муниципальной собственности</t>
  </si>
  <si>
    <t>6.</t>
  </si>
  <si>
    <t>Платежи при пользовании природными ресурсами</t>
  </si>
  <si>
    <t>Плата за негативное воздействие на окружающую среду</t>
  </si>
  <si>
    <t>7.</t>
  </si>
  <si>
    <t>Доходы от продажи материальных и нематериальных активов</t>
  </si>
  <si>
    <t>7.1.</t>
  </si>
  <si>
    <t>Доходы от продажи квартир</t>
  </si>
  <si>
    <t>8.</t>
  </si>
  <si>
    <t>Штрафы, санкции, возмещение ущерба</t>
  </si>
  <si>
    <t>8.1.</t>
  </si>
  <si>
    <t>9.</t>
  </si>
  <si>
    <t>Прочие неналоговые доходы</t>
  </si>
  <si>
    <t>9.1.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</si>
  <si>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</si>
  <si>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</si>
  <si>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</si>
  <si>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11.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</si>
  <si>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</si>
  <si>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</si>
  <si>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</si>
  <si>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№ п/п</t>
  </si>
  <si>
    <t>Единый сельскохозяйственный налог</t>
  </si>
  <si>
    <t>10.</t>
  </si>
  <si>
    <t>10.1.</t>
  </si>
  <si>
    <t>НАЛОГОВЫЕ И НЕНАЛОГОВЫЕ ДОХОДЫ</t>
  </si>
  <si>
    <t>11.1.</t>
  </si>
  <si>
    <t>9.2.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</si>
  <si>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</si>
  <si>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</si>
  <si>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</si>
  <si>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</si>
  <si>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</si>
  <si>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</si>
  <si>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5.1.</t>
  </si>
  <si>
    <t>5.2.</t>
  </si>
  <si>
    <t>к решению Думы города</t>
  </si>
  <si>
    <t>12.</t>
  </si>
  <si>
    <t>12.1.</t>
  </si>
  <si>
    <t>Субсидии бюджетам бюджетной системы Российской Федерации (межбюджетные субсидии)</t>
  </si>
  <si>
    <t>10.2.</t>
  </si>
  <si>
    <t>10.3.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</si>
  <si>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</si>
  <si>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</si>
  <si>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3.4.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</si>
  <si>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</si>
  <si>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</si>
  <si>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</si>
  <si>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</si>
  <si>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</si>
  <si>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</si>
  <si>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</si>
  <si>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</si>
  <si>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</si>
  <si>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</si>
  <si>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</si>
  <si>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</si>
  <si>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</si>
  <si>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10.4.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</si>
  <si>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</si>
  <si>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6.1.</t>
  </si>
  <si>
    <t>6.2.</t>
  </si>
  <si>
    <t>6.3.</t>
  </si>
  <si>
    <t>6.4.</t>
  </si>
  <si>
    <t>8.2.</t>
  </si>
  <si>
    <t>9.3.</t>
  </si>
  <si>
    <t>9.4.</t>
  </si>
  <si>
    <t>12.2.</t>
  </si>
  <si>
    <t>12.3.</t>
  </si>
  <si>
    <t>Доходы бюджетов городских округов от возврата организациями остатков субсидий прошлых лет</t>
  </si>
  <si>
    <t>13.</t>
  </si>
  <si>
    <t>13.1.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</si>
  <si>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</si>
  <si>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</si>
  <si>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</si>
  <si>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</si>
  <si>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</si>
  <si>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</si>
  <si>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</si>
  <si>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</si>
  <si>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</si>
  <si>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</si>
  <si>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</si>
  <si>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</si>
  <si>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</si>
  <si>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</si>
  <si>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</si>
  <si>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</si>
  <si>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</si>
  <si>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</si>
  <si>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</si>
  <si>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</si>
  <si>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</si>
  <si>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</si>
  <si>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</si>
  <si>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</si>
  <si>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</si>
  <si>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</si>
  <si>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</si>
  <si>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</si>
  <si>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</si>
  <si>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</si>
  <si>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</si>
  <si>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</si>
  <si>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</si>
  <si>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</si>
  <si>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</si>
  <si>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</si>
  <si>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</si>
  <si>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</si>
  <si>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</si>
  <si>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</si>
  <si>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14.</t>
  </si>
  <si>
    <t>14.1.</t>
  </si>
  <si>
    <t>2021 год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</si>
  <si>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</si>
  <si>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</si>
  <si>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</si>
  <si>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</si>
  <si>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</si>
  <si>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</si>
  <si>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</si>
  <si>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</si>
  <si>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4.3.</t>
  </si>
  <si>
    <t>2022 год</t>
  </si>
  <si>
    <t>12.4.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</si>
  <si>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</si>
  <si>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</si>
  <si>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</si>
  <si>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</si>
  <si>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</si>
  <si>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</si>
  <si>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</si>
  <si>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000 1 16 07000 01 0000 140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</si>
  <si>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</si>
  <si>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</si>
  <si>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</si>
  <si>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</si>
  <si>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</si>
  <si>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10.5.</t>
  </si>
  <si>
    <r>
      <t>Дохо</t>
    </r>
    <r>
      <rPr>
        <sz val="18"/>
        <rFont val="Times New Roman CYR"/>
        <family val="0"/>
      </rPr>
      <t xml:space="preserve">ды бюджета городского округа город Сургут Ханты-Мансийского автономного округа – Югры </t>
    </r>
    <r>
      <rPr>
        <sz val="18"/>
        <color indexed="8"/>
        <rFont val="Times New Roman Cyr"/>
        <family val="1"/>
      </rPr>
      <t xml:space="preserve">
 по группам, подгруппам и статьям классификации доходов </t>
    </r>
    <r>
      <rPr>
        <sz val="18"/>
        <rFont val="Times New Roman CYR"/>
        <family val="0"/>
      </rPr>
      <t>бюджет</t>
    </r>
    <r>
      <rPr>
        <sz val="18"/>
        <color indexed="8"/>
        <rFont val="Times New Roman CYR"/>
        <family val="0"/>
      </rPr>
      <t xml:space="preserve">ов
</t>
    </r>
    <r>
      <rPr>
        <sz val="18"/>
        <color indexed="8"/>
        <rFont val="Times New Roman Cyr"/>
        <family val="1"/>
      </rPr>
      <t>на 2021 год и плановый период 2022-2023 годов</t>
    </r>
  </si>
  <si>
    <t>Сумма на год</t>
  </si>
  <si>
    <t>000 1 16 02000 02 0000 140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</si>
</sst>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color indexed="8"/>
      <name val="Times New Roman CYR"/>
      <family val="0"/>
    </font>
    <font>
      <sz val="18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 Cyr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theme="1"/>
      <name val="Times New Roman Cyr"/>
      <family val="1"/>
    </font>
    <font>
      <sz val="16"/>
      <color theme="1"/>
      <name val="Times New Roman"/>
      <family val="1"/>
    </font>
    <font>
      <sz val="18"/>
      <color theme="1"/>
      <name val="Times New Roman Cyr"/>
      <family val="1"/>
    </font>
    <font>
      <sz val="14"/>
      <color rgb="FF000000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vertical="justify"/>
    </xf>
    <xf numFmtId="0" fontId="47" fillId="0" borderId="0" xfId="0" applyFont="1" applyFill="1" applyBorder="1" applyAlignment="1">
      <alignment vertical="justify"/>
    </xf>
    <xf numFmtId="0" fontId="47" fillId="0" borderId="11" xfId="0" applyFont="1" applyFill="1" applyBorder="1" applyAlignment="1">
      <alignment vertical="justify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49" fillId="32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Alignment="1">
      <alignment vertical="justify"/>
    </xf>
    <xf numFmtId="4" fontId="47" fillId="0" borderId="0" xfId="0" applyNumberFormat="1" applyFont="1" applyFill="1" applyAlignment="1">
      <alignment vertical="justify"/>
    </xf>
    <xf numFmtId="4" fontId="47" fillId="0" borderId="11" xfId="0" applyNumberFormat="1" applyFont="1" applyFill="1" applyBorder="1" applyAlignment="1">
      <alignment vertical="justify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1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4" fontId="49" fillId="32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wrapText="1"/>
    </xf>
    <xf numFmtId="0" fontId="49" fillId="0" borderId="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75" zoomScaleNormal="75" zoomScaleSheetLayoutView="75" workbookViewId="0" topLeftCell="A1">
      <selection activeCell="B14" sqref="B14"/>
    </sheetView>
  </sheetViews>
  <sheetFormatPr defaultColWidth="9.00390625" defaultRowHeight="12.75"/>
  <cols>
    <col min="1" max="1" width="7.25390625" style="7" customWidth="1"/>
    <col min="2" max="2" width="37.375" style="13" customWidth="1"/>
    <col min="3" max="3" width="37.25390625" style="18" customWidth="1"/>
    <col min="4" max="4" width="6.875" style="17" customWidth="1"/>
    <col min="5" max="5" width="23.25390625" style="6" customWidth="1"/>
    <col min="6" max="6" width="23.875" style="6" customWidth="1"/>
    <col min="7" max="7" width="22.75390625" style="6" customWidth="1"/>
    <col min="8" max="8" width="25.125" style="6" customWidth="1"/>
    <col min="9" max="16384" width="9.125" style="6" customWidth="1"/>
  </cols>
  <sheetData>
    <row r="1" spans="1:7" s="3" customFormat="1" ht="33" customHeight="1">
      <c r="A1" s="2"/>
      <c r="B1" s="2"/>
      <c r="C1" s="15"/>
      <c r="F1" s="42" t="s">
        <v>68</v>
      </c>
      <c r="G1" s="42"/>
    </row>
    <row r="2" spans="1:7" s="3" customFormat="1" ht="23.25" customHeight="1">
      <c r="A2" s="2"/>
      <c r="B2" s="2"/>
      <c r="C2" s="16"/>
      <c r="F2" s="42" t="s">
        <v>54</v>
      </c>
      <c r="G2" s="42"/>
    </row>
    <row r="3" spans="1:7" ht="22.5" customHeight="1">
      <c r="A3" s="4"/>
      <c r="B3" s="5"/>
      <c r="C3" s="16"/>
      <c r="F3" s="43" t="s">
        <v>154</v>
      </c>
      <c r="G3" s="43"/>
    </row>
    <row r="4" spans="1:4" ht="12" customHeight="1">
      <c r="A4" s="4"/>
      <c r="B4" s="5"/>
      <c r="C4" s="16"/>
      <c r="D4" s="16"/>
    </row>
    <row r="5" spans="1:7" ht="63.75" customHeight="1">
      <c r="A5" s="47" t="s">
        <v>158</v>
      </c>
      <c r="B5" s="47"/>
      <c r="C5" s="47"/>
      <c r="D5" s="47"/>
      <c r="E5" s="47"/>
      <c r="F5" s="48"/>
      <c r="G5" s="48"/>
    </row>
    <row r="6" spans="1:7" ht="23.25">
      <c r="A6" s="26"/>
      <c r="B6" s="26"/>
      <c r="C6" s="26"/>
      <c r="D6" s="26"/>
      <c r="E6" s="26"/>
      <c r="F6" s="27"/>
      <c r="G6" s="27"/>
    </row>
    <row r="7" spans="1:7" ht="15.75" customHeight="1">
      <c r="A7" s="14"/>
      <c r="B7" s="14"/>
      <c r="C7" s="14"/>
      <c r="D7" s="6"/>
      <c r="F7" s="44" t="s">
        <v>65</v>
      </c>
      <c r="G7" s="44"/>
    </row>
    <row r="8" spans="1:7" ht="24" customHeight="1">
      <c r="A8" s="45" t="s">
        <v>39</v>
      </c>
      <c r="B8" s="45" t="s">
        <v>63</v>
      </c>
      <c r="C8" s="45" t="s">
        <v>64</v>
      </c>
      <c r="D8" s="46"/>
      <c r="E8" s="45" t="s">
        <v>159</v>
      </c>
      <c r="F8" s="46"/>
      <c r="G8" s="46"/>
    </row>
    <row r="9" spans="1:7" ht="21.75" customHeight="1">
      <c r="A9" s="46"/>
      <c r="B9" s="46"/>
      <c r="C9" s="46"/>
      <c r="D9" s="46"/>
      <c r="E9" s="45" t="s">
        <v>132</v>
      </c>
      <c r="F9" s="45" t="s">
        <v>142</v>
      </c>
      <c r="G9" s="45" t="s">
        <v>155</v>
      </c>
    </row>
    <row r="10" spans="1:7" ht="9" customHeight="1">
      <c r="A10" s="46"/>
      <c r="B10" s="46"/>
      <c r="C10" s="46"/>
      <c r="D10" s="46"/>
      <c r="E10" s="45"/>
      <c r="F10" s="45"/>
      <c r="G10" s="45"/>
    </row>
    <row r="11" spans="1:7" ht="28.5" customHeight="1">
      <c r="A11" s="19"/>
      <c r="B11" s="19"/>
      <c r="C11" s="49" t="s">
        <v>48</v>
      </c>
      <c r="D11" s="49"/>
      <c r="E11" s="21">
        <f>E12+E52</f>
        <v>32601690180.589996</v>
      </c>
      <c r="F11" s="21">
        <f>F12+F52</f>
        <v>30415284565.85</v>
      </c>
      <c r="G11" s="21">
        <f>G12+G52</f>
        <v>31736971888.75</v>
      </c>
    </row>
    <row r="12" spans="1:7" s="9" customFormat="1" ht="44.25" customHeight="1">
      <c r="A12" s="8"/>
      <c r="B12" s="19" t="s">
        <v>90</v>
      </c>
      <c r="C12" s="39" t="s">
        <v>43</v>
      </c>
      <c r="D12" s="39"/>
      <c r="E12" s="21">
        <f>E13+E15+E17+E22+E26+E29+E34+E36+E39+E44+E50</f>
        <v>11067839442.5</v>
      </c>
      <c r="F12" s="21">
        <f>F13+F15+F17+F22+F26+F29+F34+F36+F39+F44+F50</f>
        <v>11647868640.349998</v>
      </c>
      <c r="G12" s="21">
        <f>G13+G15+G17+G22+G26+G29+G34+G36+G39+G44+G50</f>
        <v>12291114263.249998</v>
      </c>
    </row>
    <row r="13" spans="1:7" s="1" customFormat="1" ht="27" customHeight="1">
      <c r="A13" s="19" t="s">
        <v>0</v>
      </c>
      <c r="B13" s="19" t="s">
        <v>91</v>
      </c>
      <c r="C13" s="39" t="s">
        <v>1</v>
      </c>
      <c r="D13" s="39"/>
      <c r="E13" s="21">
        <f>E14</f>
        <v>6916087567.42</v>
      </c>
      <c r="F13" s="21">
        <v>7432623677.35</v>
      </c>
      <c r="G13" s="21">
        <v>7890866134.22</v>
      </c>
    </row>
    <row r="14" spans="1:7" s="10" customFormat="1" ht="26.25" customHeight="1">
      <c r="A14" s="19" t="s">
        <v>2</v>
      </c>
      <c r="B14" s="28" t="s">
        <v>92</v>
      </c>
      <c r="C14" s="39" t="s">
        <v>46</v>
      </c>
      <c r="D14" s="39"/>
      <c r="E14" s="21">
        <v>6916087567.42</v>
      </c>
      <c r="F14" s="22">
        <v>7432623677.35</v>
      </c>
      <c r="G14" s="22">
        <v>7890866134.22</v>
      </c>
    </row>
    <row r="15" spans="1:7" s="10" customFormat="1" ht="53.25" customHeight="1">
      <c r="A15" s="19" t="s">
        <v>3</v>
      </c>
      <c r="B15" s="19" t="s">
        <v>93</v>
      </c>
      <c r="C15" s="39" t="s">
        <v>66</v>
      </c>
      <c r="D15" s="39"/>
      <c r="E15" s="21">
        <v>44923430</v>
      </c>
      <c r="F15" s="21">
        <v>48237800</v>
      </c>
      <c r="G15" s="21">
        <v>48237800</v>
      </c>
    </row>
    <row r="16" spans="1:7" s="10" customFormat="1" ht="60.75" customHeight="1">
      <c r="A16" s="19" t="s">
        <v>5</v>
      </c>
      <c r="B16" s="28" t="s">
        <v>94</v>
      </c>
      <c r="C16" s="39" t="s">
        <v>60</v>
      </c>
      <c r="D16" s="39"/>
      <c r="E16" s="21">
        <v>44923430</v>
      </c>
      <c r="F16" s="22">
        <v>48237800</v>
      </c>
      <c r="G16" s="22">
        <v>48237800</v>
      </c>
    </row>
    <row r="17" spans="1:7" s="1" customFormat="1" ht="23.25" customHeight="1">
      <c r="A17" s="19" t="s">
        <v>6</v>
      </c>
      <c r="B17" s="19" t="s">
        <v>95</v>
      </c>
      <c r="C17" s="39" t="s">
        <v>4</v>
      </c>
      <c r="D17" s="39"/>
      <c r="E17" s="21">
        <f>E18+E19+E21+E20</f>
        <v>2090771606.83</v>
      </c>
      <c r="F17" s="21">
        <v>2026660279.64</v>
      </c>
      <c r="G17" s="21">
        <v>2133612708.88</v>
      </c>
    </row>
    <row r="18" spans="1:7" s="1" customFormat="1" ht="55.5" customHeight="1">
      <c r="A18" s="29" t="s">
        <v>8</v>
      </c>
      <c r="B18" s="19" t="s">
        <v>96</v>
      </c>
      <c r="C18" s="39" t="s">
        <v>70</v>
      </c>
      <c r="D18" s="39"/>
      <c r="E18" s="21">
        <v>1927758495.57</v>
      </c>
      <c r="F18" s="22">
        <v>1903684897.67</v>
      </c>
      <c r="G18" s="22">
        <v>2005712574.4</v>
      </c>
    </row>
    <row r="19" spans="1:7" s="10" customFormat="1" ht="48.75" customHeight="1">
      <c r="A19" s="19" t="s">
        <v>10</v>
      </c>
      <c r="B19" s="19" t="s">
        <v>97</v>
      </c>
      <c r="C19" s="50" t="s">
        <v>74</v>
      </c>
      <c r="D19" s="50"/>
      <c r="E19" s="21">
        <v>58758783.29</v>
      </c>
      <c r="F19" s="22">
        <v>0</v>
      </c>
      <c r="G19" s="22">
        <v>0</v>
      </c>
    </row>
    <row r="20" spans="1:7" s="10" customFormat="1" ht="30.75" customHeight="1">
      <c r="A20" s="19" t="s">
        <v>11</v>
      </c>
      <c r="B20" s="19" t="s">
        <v>98</v>
      </c>
      <c r="C20" s="39" t="s">
        <v>40</v>
      </c>
      <c r="D20" s="39"/>
      <c r="E20" s="21">
        <v>341983.46</v>
      </c>
      <c r="F20" s="22">
        <v>369762.46</v>
      </c>
      <c r="G20" s="22">
        <v>390290.19</v>
      </c>
    </row>
    <row r="21" spans="1:7" s="10" customFormat="1" ht="57.75" customHeight="1">
      <c r="A21" s="19" t="s">
        <v>62</v>
      </c>
      <c r="B21" s="19" t="s">
        <v>99</v>
      </c>
      <c r="C21" s="39" t="s">
        <v>61</v>
      </c>
      <c r="D21" s="39"/>
      <c r="E21" s="21">
        <v>103912344.51</v>
      </c>
      <c r="F21" s="22">
        <v>122605619.51</v>
      </c>
      <c r="G21" s="22">
        <v>127509844.29</v>
      </c>
    </row>
    <row r="22" spans="1:7" s="1" customFormat="1" ht="30" customHeight="1">
      <c r="A22" s="19" t="s">
        <v>13</v>
      </c>
      <c r="B22" s="19" t="s">
        <v>100</v>
      </c>
      <c r="C22" s="39" t="s">
        <v>7</v>
      </c>
      <c r="D22" s="39"/>
      <c r="E22" s="22">
        <v>898805754.0799999</v>
      </c>
      <c r="F22" s="22">
        <v>1017166143.8000001</v>
      </c>
      <c r="G22" s="22">
        <v>1098284038.1399999</v>
      </c>
    </row>
    <row r="23" spans="1:7" s="1" customFormat="1" ht="38.25" customHeight="1">
      <c r="A23" s="19" t="s">
        <v>14</v>
      </c>
      <c r="B23" s="19" t="s">
        <v>101</v>
      </c>
      <c r="C23" s="39" t="s">
        <v>9</v>
      </c>
      <c r="D23" s="39"/>
      <c r="E23" s="22">
        <v>179936075.44</v>
      </c>
      <c r="F23" s="22">
        <v>233233387.63</v>
      </c>
      <c r="G23" s="22">
        <v>241146183.6</v>
      </c>
    </row>
    <row r="24" spans="1:7" s="1" customFormat="1" ht="31.5" customHeight="1">
      <c r="A24" s="19" t="s">
        <v>15</v>
      </c>
      <c r="B24" s="30" t="s">
        <v>139</v>
      </c>
      <c r="C24" s="49" t="s">
        <v>140</v>
      </c>
      <c r="D24" s="51"/>
      <c r="E24" s="22">
        <v>213652491.3</v>
      </c>
      <c r="F24" s="22">
        <v>214834460.73</v>
      </c>
      <c r="G24" s="22">
        <v>216030807.89</v>
      </c>
    </row>
    <row r="25" spans="1:7" s="1" customFormat="1" ht="27" customHeight="1">
      <c r="A25" s="19" t="s">
        <v>141</v>
      </c>
      <c r="B25" s="19" t="s">
        <v>102</v>
      </c>
      <c r="C25" s="39" t="s">
        <v>12</v>
      </c>
      <c r="D25" s="39"/>
      <c r="E25" s="22">
        <v>505217187.34</v>
      </c>
      <c r="F25" s="22">
        <v>569098295.44</v>
      </c>
      <c r="G25" s="22">
        <v>641107046.65</v>
      </c>
    </row>
    <row r="26" spans="1:7" s="1" customFormat="1" ht="24.75" customHeight="1">
      <c r="A26" s="19" t="s">
        <v>17</v>
      </c>
      <c r="B26" s="19" t="s">
        <v>103</v>
      </c>
      <c r="C26" s="39" t="s">
        <v>37</v>
      </c>
      <c r="D26" s="39"/>
      <c r="E26" s="21">
        <v>96999040.39</v>
      </c>
      <c r="F26" s="21">
        <v>96969040.39</v>
      </c>
      <c r="G26" s="21">
        <v>96969040.39</v>
      </c>
    </row>
    <row r="27" spans="1:7" s="1" customFormat="1" ht="56.25" customHeight="1">
      <c r="A27" s="29" t="s">
        <v>52</v>
      </c>
      <c r="B27" s="19" t="s">
        <v>104</v>
      </c>
      <c r="C27" s="39" t="s">
        <v>38</v>
      </c>
      <c r="D27" s="39"/>
      <c r="E27" s="21">
        <v>95074040.39</v>
      </c>
      <c r="F27" s="22">
        <v>95074040.39</v>
      </c>
      <c r="G27" s="22">
        <v>95074040.39</v>
      </c>
    </row>
    <row r="28" spans="1:7" s="1" customFormat="1" ht="79.5" customHeight="1">
      <c r="A28" s="29" t="s">
        <v>53</v>
      </c>
      <c r="B28" s="19" t="s">
        <v>105</v>
      </c>
      <c r="C28" s="39" t="s">
        <v>16</v>
      </c>
      <c r="D28" s="39"/>
      <c r="E28" s="21">
        <v>1925000</v>
      </c>
      <c r="F28" s="22">
        <v>1895000</v>
      </c>
      <c r="G28" s="22">
        <v>1895000</v>
      </c>
    </row>
    <row r="29" spans="1:7" s="11" customFormat="1" ht="66.75" customHeight="1">
      <c r="A29" s="19" t="s">
        <v>19</v>
      </c>
      <c r="B29" s="19" t="s">
        <v>106</v>
      </c>
      <c r="C29" s="39" t="s">
        <v>18</v>
      </c>
      <c r="D29" s="39"/>
      <c r="E29" s="21">
        <f>E30+E31+E32+E33</f>
        <v>656148553.12</v>
      </c>
      <c r="F29" s="21">
        <f>F30+F31+F32+F33</f>
        <v>697643530.24</v>
      </c>
      <c r="G29" s="21">
        <f>G30+G31+G32+G33</f>
        <v>695012526.47</v>
      </c>
    </row>
    <row r="30" spans="1:7" s="11" customFormat="1" ht="174.75" customHeight="1">
      <c r="A30" s="19" t="s">
        <v>78</v>
      </c>
      <c r="B30" s="19" t="s">
        <v>107</v>
      </c>
      <c r="C30" s="39" t="s">
        <v>36</v>
      </c>
      <c r="D30" s="39"/>
      <c r="E30" s="21">
        <v>21086079.05</v>
      </c>
      <c r="F30" s="22">
        <v>17942857.85</v>
      </c>
      <c r="G30" s="22">
        <v>10088907.85</v>
      </c>
    </row>
    <row r="31" spans="1:7" s="10" customFormat="1" ht="190.5" customHeight="1">
      <c r="A31" s="19" t="s">
        <v>79</v>
      </c>
      <c r="B31" s="19" t="s">
        <v>108</v>
      </c>
      <c r="C31" s="50" t="s">
        <v>71</v>
      </c>
      <c r="D31" s="50"/>
      <c r="E31" s="22">
        <f>600588642.28-1541352.29-35709500</f>
        <v>563337789.99</v>
      </c>
      <c r="F31" s="22">
        <f>618708316.96-3611339.62</f>
        <v>615096977.34</v>
      </c>
      <c r="G31" s="22">
        <f>626401324.63-6369074.58</f>
        <v>620032250.05</v>
      </c>
    </row>
    <row r="32" spans="1:7" s="10" customFormat="1" ht="63" customHeight="1">
      <c r="A32" s="19" t="s">
        <v>80</v>
      </c>
      <c r="B32" s="19" t="s">
        <v>109</v>
      </c>
      <c r="C32" s="39" t="s">
        <v>47</v>
      </c>
      <c r="D32" s="39"/>
      <c r="E32" s="21">
        <v>12635334.7</v>
      </c>
      <c r="F32" s="21">
        <f>13547441.86-10613700</f>
        <v>2933741.8599999994</v>
      </c>
      <c r="G32" s="21">
        <f>13547441.86-10428400</f>
        <v>3119041.8599999994</v>
      </c>
    </row>
    <row r="33" spans="1:7" s="10" customFormat="1" ht="177" customHeight="1">
      <c r="A33" s="19" t="s">
        <v>81</v>
      </c>
      <c r="B33" s="19" t="s">
        <v>110</v>
      </c>
      <c r="C33" s="50" t="s">
        <v>72</v>
      </c>
      <c r="D33" s="50"/>
      <c r="E33" s="21">
        <v>59089349.38</v>
      </c>
      <c r="F33" s="22">
        <v>61669953.19</v>
      </c>
      <c r="G33" s="22">
        <v>61772326.71</v>
      </c>
    </row>
    <row r="34" spans="1:7" s="1" customFormat="1" ht="42.75" customHeight="1">
      <c r="A34" s="19" t="s">
        <v>22</v>
      </c>
      <c r="B34" s="19" t="s">
        <v>111</v>
      </c>
      <c r="C34" s="39" t="s">
        <v>20</v>
      </c>
      <c r="D34" s="39"/>
      <c r="E34" s="21">
        <v>67648491.5</v>
      </c>
      <c r="F34" s="21">
        <v>67648491.5</v>
      </c>
      <c r="G34" s="21">
        <v>67648491.5</v>
      </c>
    </row>
    <row r="35" spans="1:7" s="10" customFormat="1" ht="51" customHeight="1">
      <c r="A35" s="28" t="s">
        <v>24</v>
      </c>
      <c r="B35" s="19" t="s">
        <v>112</v>
      </c>
      <c r="C35" s="39" t="s">
        <v>21</v>
      </c>
      <c r="D35" s="39"/>
      <c r="E35" s="21">
        <v>67648491.5</v>
      </c>
      <c r="F35" s="21">
        <v>67648491.5</v>
      </c>
      <c r="G35" s="21">
        <v>67648491.5</v>
      </c>
    </row>
    <row r="36" spans="1:8" s="10" customFormat="1" ht="54" customHeight="1">
      <c r="A36" s="28" t="s">
        <v>26</v>
      </c>
      <c r="B36" s="19" t="s">
        <v>113</v>
      </c>
      <c r="C36" s="39" t="s">
        <v>49</v>
      </c>
      <c r="D36" s="39"/>
      <c r="E36" s="21">
        <f>E37+E38</f>
        <v>83417754.93</v>
      </c>
      <c r="F36" s="21">
        <v>51023151.14</v>
      </c>
      <c r="G36" s="21">
        <v>51003151.14</v>
      </c>
      <c r="H36" s="23"/>
    </row>
    <row r="37" spans="1:7" s="10" customFormat="1" ht="43.5" customHeight="1">
      <c r="A37" s="28" t="s">
        <v>28</v>
      </c>
      <c r="B37" s="19" t="s">
        <v>114</v>
      </c>
      <c r="C37" s="39" t="s">
        <v>50</v>
      </c>
      <c r="D37" s="39"/>
      <c r="E37" s="21">
        <v>19874702.21</v>
      </c>
      <c r="F37" s="21">
        <v>19894702.21</v>
      </c>
      <c r="G37" s="21">
        <v>19874702.21</v>
      </c>
    </row>
    <row r="38" spans="1:7" s="10" customFormat="1" ht="39.75" customHeight="1">
      <c r="A38" s="28" t="s">
        <v>82</v>
      </c>
      <c r="B38" s="19" t="s">
        <v>115</v>
      </c>
      <c r="C38" s="39" t="s">
        <v>51</v>
      </c>
      <c r="D38" s="39"/>
      <c r="E38" s="21">
        <f>40338104.51+23204948.21</f>
        <v>63543052.72</v>
      </c>
      <c r="F38" s="21">
        <v>31128448.93</v>
      </c>
      <c r="G38" s="21">
        <v>31128448.93</v>
      </c>
    </row>
    <row r="39" spans="1:8" s="1" customFormat="1" ht="45.75" customHeight="1">
      <c r="A39" s="19" t="s">
        <v>29</v>
      </c>
      <c r="B39" s="19" t="s">
        <v>116</v>
      </c>
      <c r="C39" s="39" t="s">
        <v>23</v>
      </c>
      <c r="D39" s="39"/>
      <c r="E39" s="21">
        <f>E40+E41+E42+E43</f>
        <v>124548534.50999999</v>
      </c>
      <c r="F39" s="21">
        <v>115093851.36</v>
      </c>
      <c r="G39" s="21">
        <v>104633226.18</v>
      </c>
      <c r="H39" s="24"/>
    </row>
    <row r="40" spans="1:7" s="1" customFormat="1" ht="27" customHeight="1">
      <c r="A40" s="19" t="s">
        <v>31</v>
      </c>
      <c r="B40" s="19" t="s">
        <v>117</v>
      </c>
      <c r="C40" s="39" t="s">
        <v>25</v>
      </c>
      <c r="D40" s="39"/>
      <c r="E40" s="21">
        <v>24210644.94</v>
      </c>
      <c r="F40" s="22">
        <v>14793833.67</v>
      </c>
      <c r="G40" s="22">
        <v>10362207.67</v>
      </c>
    </row>
    <row r="41" spans="1:7" s="10" customFormat="1" ht="183" customHeight="1">
      <c r="A41" s="19" t="s">
        <v>45</v>
      </c>
      <c r="B41" s="19" t="s">
        <v>118</v>
      </c>
      <c r="C41" s="50" t="s">
        <v>73</v>
      </c>
      <c r="D41" s="50"/>
      <c r="E41" s="21">
        <v>56407234.45</v>
      </c>
      <c r="F41" s="22">
        <v>56378666.33</v>
      </c>
      <c r="G41" s="22">
        <v>50420932.25</v>
      </c>
    </row>
    <row r="42" spans="1:7" s="10" customFormat="1" ht="93.75" customHeight="1">
      <c r="A42" s="19" t="s">
        <v>83</v>
      </c>
      <c r="B42" s="19" t="s">
        <v>119</v>
      </c>
      <c r="C42" s="39" t="s">
        <v>69</v>
      </c>
      <c r="D42" s="39"/>
      <c r="E42" s="21">
        <v>42288020.43</v>
      </c>
      <c r="F42" s="21">
        <v>42278716.67</v>
      </c>
      <c r="G42" s="21">
        <v>42207451.57</v>
      </c>
    </row>
    <row r="43" spans="1:7" s="10" customFormat="1" ht="176.25" customHeight="1">
      <c r="A43" s="19" t="s">
        <v>84</v>
      </c>
      <c r="B43" s="19" t="s">
        <v>120</v>
      </c>
      <c r="C43" s="39" t="s">
        <v>77</v>
      </c>
      <c r="D43" s="39"/>
      <c r="E43" s="21">
        <v>1642634.69</v>
      </c>
      <c r="F43" s="21">
        <v>1642634.69</v>
      </c>
      <c r="G43" s="21">
        <v>1642634.69</v>
      </c>
    </row>
    <row r="44" spans="1:8" s="1" customFormat="1" ht="51.75" customHeight="1">
      <c r="A44" s="19" t="s">
        <v>41</v>
      </c>
      <c r="B44" s="19" t="s">
        <v>121</v>
      </c>
      <c r="C44" s="39" t="s">
        <v>27</v>
      </c>
      <c r="D44" s="39"/>
      <c r="E44" s="31">
        <f>E45+E46+E47+E48+E49</f>
        <v>61787584.33</v>
      </c>
      <c r="F44" s="31">
        <v>60865606.37</v>
      </c>
      <c r="G44" s="31">
        <v>60809806.37</v>
      </c>
      <c r="H44" s="24"/>
    </row>
    <row r="45" spans="1:7" s="12" customFormat="1" ht="80.25" customHeight="1">
      <c r="A45" s="19" t="s">
        <v>42</v>
      </c>
      <c r="B45" s="19" t="s">
        <v>150</v>
      </c>
      <c r="C45" s="39" t="s">
        <v>146</v>
      </c>
      <c r="D45" s="39"/>
      <c r="E45" s="31">
        <v>12413586.84</v>
      </c>
      <c r="F45" s="32">
        <v>12394236.84</v>
      </c>
      <c r="G45" s="32">
        <v>12338436.84</v>
      </c>
    </row>
    <row r="46" spans="1:7" s="11" customFormat="1" ht="80.25" customHeight="1">
      <c r="A46" s="19" t="s">
        <v>58</v>
      </c>
      <c r="B46" s="19" t="s">
        <v>160</v>
      </c>
      <c r="C46" s="39" t="s">
        <v>156</v>
      </c>
      <c r="D46" s="52"/>
      <c r="E46" s="32">
        <v>3212000</v>
      </c>
      <c r="F46" s="32">
        <v>3212000</v>
      </c>
      <c r="G46" s="32">
        <v>3212000</v>
      </c>
    </row>
    <row r="47" spans="1:7" s="1" customFormat="1" ht="261" customHeight="1">
      <c r="A47" s="19" t="s">
        <v>59</v>
      </c>
      <c r="B47" s="19" t="s">
        <v>151</v>
      </c>
      <c r="C47" s="39" t="s">
        <v>147</v>
      </c>
      <c r="D47" s="39"/>
      <c r="E47" s="32">
        <f>26166233.12+1923141.28</f>
        <v>28089374.400000002</v>
      </c>
      <c r="F47" s="32">
        <v>26166233.12</v>
      </c>
      <c r="G47" s="32">
        <v>26166233.12</v>
      </c>
    </row>
    <row r="48" spans="1:7" s="1" customFormat="1" ht="57" customHeight="1">
      <c r="A48" s="19" t="s">
        <v>76</v>
      </c>
      <c r="B48" s="19" t="s">
        <v>152</v>
      </c>
      <c r="C48" s="53" t="s">
        <v>148</v>
      </c>
      <c r="D48" s="53"/>
      <c r="E48" s="32">
        <f>6805212.01-1020513.32</f>
        <v>5784698.6899999995</v>
      </c>
      <c r="F48" s="32">
        <v>6805212.01</v>
      </c>
      <c r="G48" s="32">
        <v>6805212.01</v>
      </c>
    </row>
    <row r="49" spans="1:7" s="1" customFormat="1" ht="72" customHeight="1">
      <c r="A49" s="19" t="s">
        <v>157</v>
      </c>
      <c r="B49" s="19" t="s">
        <v>153</v>
      </c>
      <c r="C49" s="39" t="s">
        <v>149</v>
      </c>
      <c r="D49" s="39"/>
      <c r="E49" s="32">
        <v>12287924.4</v>
      </c>
      <c r="F49" s="32">
        <v>12287924.4</v>
      </c>
      <c r="G49" s="32">
        <v>12287924.4</v>
      </c>
    </row>
    <row r="50" spans="1:7" s="1" customFormat="1" ht="32.25" customHeight="1">
      <c r="A50" s="19" t="s">
        <v>35</v>
      </c>
      <c r="B50" s="19" t="s">
        <v>122</v>
      </c>
      <c r="C50" s="39" t="s">
        <v>30</v>
      </c>
      <c r="D50" s="39"/>
      <c r="E50" s="21">
        <f>E51</f>
        <v>26701125.39</v>
      </c>
      <c r="F50" s="21">
        <f>F51</f>
        <v>33937068.56</v>
      </c>
      <c r="G50" s="21">
        <f>G51</f>
        <v>44037339.96</v>
      </c>
    </row>
    <row r="51" spans="1:7" s="10" customFormat="1" ht="51" customHeight="1">
      <c r="A51" s="28" t="s">
        <v>44</v>
      </c>
      <c r="B51" s="19" t="s">
        <v>123</v>
      </c>
      <c r="C51" s="39" t="s">
        <v>32</v>
      </c>
      <c r="D51" s="39"/>
      <c r="E51" s="22">
        <v>26701125.39</v>
      </c>
      <c r="F51" s="22">
        <f>30325728.94+3611339.62</f>
        <v>33937068.56</v>
      </c>
      <c r="G51" s="22">
        <f>37668265.38+6369074.58</f>
        <v>44037339.96</v>
      </c>
    </row>
    <row r="52" spans="1:8" s="12" customFormat="1" ht="45" customHeight="1">
      <c r="A52" s="19"/>
      <c r="B52" s="19" t="s">
        <v>124</v>
      </c>
      <c r="C52" s="39" t="s">
        <v>33</v>
      </c>
      <c r="D52" s="39"/>
      <c r="E52" s="21">
        <f>E53+E58+E60</f>
        <v>21533850738.089996</v>
      </c>
      <c r="F52" s="21">
        <f>F53+F58+F60</f>
        <v>18767415925.5</v>
      </c>
      <c r="G52" s="21">
        <f>G53+G58+G60</f>
        <v>19445857625.5</v>
      </c>
      <c r="H52" s="25"/>
    </row>
    <row r="53" spans="1:8" s="1" customFormat="1" ht="61.5" customHeight="1">
      <c r="A53" s="19" t="s">
        <v>55</v>
      </c>
      <c r="B53" s="19" t="s">
        <v>125</v>
      </c>
      <c r="C53" s="39" t="s">
        <v>34</v>
      </c>
      <c r="D53" s="39"/>
      <c r="E53" s="31">
        <f>E54+E55+E56+E57</f>
        <v>21534714532.73</v>
      </c>
      <c r="F53" s="31">
        <f>F54+F55+F56+F57</f>
        <v>18759413700</v>
      </c>
      <c r="G53" s="31">
        <f>G54+G55+G56+G57</f>
        <v>19437855400</v>
      </c>
      <c r="H53" s="24"/>
    </row>
    <row r="54" spans="1:7" s="1" customFormat="1" ht="40.5" customHeight="1">
      <c r="A54" s="19" t="s">
        <v>56</v>
      </c>
      <c r="B54" s="19" t="s">
        <v>144</v>
      </c>
      <c r="C54" s="39" t="s">
        <v>145</v>
      </c>
      <c r="D54" s="39"/>
      <c r="E54" s="31">
        <v>1820404100</v>
      </c>
      <c r="F54" s="31">
        <v>1178266400</v>
      </c>
      <c r="G54" s="31">
        <v>1382944200</v>
      </c>
    </row>
    <row r="55" spans="1:7" s="10" customFormat="1" ht="57.75" customHeight="1">
      <c r="A55" s="19" t="s">
        <v>85</v>
      </c>
      <c r="B55" s="19" t="s">
        <v>133</v>
      </c>
      <c r="C55" s="39" t="s">
        <v>57</v>
      </c>
      <c r="D55" s="39"/>
      <c r="E55" s="21">
        <v>5161871650.73</v>
      </c>
      <c r="F55" s="21">
        <v>3576454100</v>
      </c>
      <c r="G55" s="21">
        <v>3931303200</v>
      </c>
    </row>
    <row r="56" spans="1:7" s="10" customFormat="1" ht="43.5" customHeight="1">
      <c r="A56" s="19" t="s">
        <v>86</v>
      </c>
      <c r="B56" s="19" t="s">
        <v>134</v>
      </c>
      <c r="C56" s="39" t="s">
        <v>75</v>
      </c>
      <c r="D56" s="39"/>
      <c r="E56" s="21">
        <v>14063041600</v>
      </c>
      <c r="F56" s="21">
        <v>13581551400</v>
      </c>
      <c r="G56" s="21">
        <f>13700890000-16900</f>
        <v>13700873100</v>
      </c>
    </row>
    <row r="57" spans="1:7" s="10" customFormat="1" ht="32.25" customHeight="1">
      <c r="A57" s="19" t="s">
        <v>143</v>
      </c>
      <c r="B57" s="19" t="s">
        <v>135</v>
      </c>
      <c r="C57" s="39" t="s">
        <v>67</v>
      </c>
      <c r="D57" s="39"/>
      <c r="E57" s="21">
        <v>489397182</v>
      </c>
      <c r="F57" s="21">
        <v>423141800</v>
      </c>
      <c r="G57" s="21">
        <v>422734900</v>
      </c>
    </row>
    <row r="58" spans="1:7" s="10" customFormat="1" ht="124.5" customHeight="1">
      <c r="A58" s="19" t="s">
        <v>88</v>
      </c>
      <c r="B58" s="33" t="s">
        <v>126</v>
      </c>
      <c r="C58" s="40" t="s">
        <v>138</v>
      </c>
      <c r="D58" s="41"/>
      <c r="E58" s="21">
        <v>12060763.51</v>
      </c>
      <c r="F58" s="21">
        <v>12060763.51</v>
      </c>
      <c r="G58" s="21">
        <v>12060763.51</v>
      </c>
    </row>
    <row r="59" spans="1:7" s="10" customFormat="1" ht="66" customHeight="1">
      <c r="A59" s="19" t="s">
        <v>89</v>
      </c>
      <c r="B59" s="33" t="s">
        <v>136</v>
      </c>
      <c r="C59" s="40" t="s">
        <v>87</v>
      </c>
      <c r="D59" s="41"/>
      <c r="E59" s="21">
        <v>12060763.51</v>
      </c>
      <c r="F59" s="21">
        <v>12060763.51</v>
      </c>
      <c r="G59" s="21">
        <v>12060763.51</v>
      </c>
    </row>
    <row r="60" spans="1:7" ht="96" customHeight="1">
      <c r="A60" s="19" t="s">
        <v>130</v>
      </c>
      <c r="B60" s="33" t="s">
        <v>127</v>
      </c>
      <c r="C60" s="35" t="s">
        <v>128</v>
      </c>
      <c r="D60" s="36"/>
      <c r="E60" s="34">
        <f>E61</f>
        <v>-12924558.15</v>
      </c>
      <c r="F60" s="34">
        <v>-4058538.01</v>
      </c>
      <c r="G60" s="34">
        <v>-4058538.01</v>
      </c>
    </row>
    <row r="61" spans="1:7" ht="107.25" customHeight="1">
      <c r="A61" s="19" t="s">
        <v>131</v>
      </c>
      <c r="B61" s="19" t="s">
        <v>137</v>
      </c>
      <c r="C61" s="35" t="s">
        <v>129</v>
      </c>
      <c r="D61" s="36"/>
      <c r="E61" s="34">
        <v>-12924558.15</v>
      </c>
      <c r="F61" s="34">
        <v>-4058538.01</v>
      </c>
      <c r="G61" s="34">
        <v>-4058538.01</v>
      </c>
    </row>
    <row r="62" spans="3:4" ht="18.75">
      <c r="C62" s="37"/>
      <c r="D62" s="38"/>
    </row>
    <row r="63" spans="3:5" ht="18.75">
      <c r="C63" s="37"/>
      <c r="D63" s="38"/>
      <c r="E63" s="20"/>
    </row>
    <row r="64" spans="3:4" ht="18.75">
      <c r="C64" s="37"/>
      <c r="D64" s="38"/>
    </row>
    <row r="65" spans="3:4" ht="18.75">
      <c r="C65" s="37"/>
      <c r="D65" s="38"/>
    </row>
  </sheetData>
  <sheetProtection/>
  <mergeCells count="67">
    <mergeCell ref="G9:G10"/>
    <mergeCell ref="C51:D51"/>
    <mergeCell ref="C50:D50"/>
    <mergeCell ref="C43:D43"/>
    <mergeCell ref="C47:D47"/>
    <mergeCell ref="C29:D29"/>
    <mergeCell ref="C30:D30"/>
    <mergeCell ref="C44:D44"/>
    <mergeCell ref="C31:D31"/>
    <mergeCell ref="C41:D41"/>
    <mergeCell ref="F9:F10"/>
    <mergeCell ref="C34:D34"/>
    <mergeCell ref="C35:D35"/>
    <mergeCell ref="C36:D36"/>
    <mergeCell ref="C20:D20"/>
    <mergeCell ref="C21:D21"/>
    <mergeCell ref="C25:D25"/>
    <mergeCell ref="C26:D26"/>
    <mergeCell ref="C27:D27"/>
    <mergeCell ref="C28:D28"/>
    <mergeCell ref="C32:D32"/>
    <mergeCell ref="C33:D33"/>
    <mergeCell ref="C37:D37"/>
    <mergeCell ref="C46:D46"/>
    <mergeCell ref="C49:D49"/>
    <mergeCell ref="C48:D48"/>
    <mergeCell ref="C42:D42"/>
    <mergeCell ref="C45:D45"/>
    <mergeCell ref="C16:D16"/>
    <mergeCell ref="C17:D17"/>
    <mergeCell ref="C18:D18"/>
    <mergeCell ref="C19:D19"/>
    <mergeCell ref="C24:D24"/>
    <mergeCell ref="C56:D56"/>
    <mergeCell ref="C55:D55"/>
    <mergeCell ref="C38:D38"/>
    <mergeCell ref="C39:D39"/>
    <mergeCell ref="C40:D40"/>
    <mergeCell ref="C22:D22"/>
    <mergeCell ref="C23:D23"/>
    <mergeCell ref="C8:D10"/>
    <mergeCell ref="B8:B10"/>
    <mergeCell ref="A8:A10"/>
    <mergeCell ref="C12:D12"/>
    <mergeCell ref="C13:D13"/>
    <mergeCell ref="C14:D14"/>
    <mergeCell ref="C15:D15"/>
    <mergeCell ref="C11:D11"/>
    <mergeCell ref="C65:D65"/>
    <mergeCell ref="C58:D58"/>
    <mergeCell ref="C59:D59"/>
    <mergeCell ref="F1:G1"/>
    <mergeCell ref="F2:G2"/>
    <mergeCell ref="F3:G3"/>
    <mergeCell ref="F7:G7"/>
    <mergeCell ref="E9:E10"/>
    <mergeCell ref="E8:G8"/>
    <mergeCell ref="A5:G5"/>
    <mergeCell ref="C60:D60"/>
    <mergeCell ref="C61:D61"/>
    <mergeCell ref="C62:D62"/>
    <mergeCell ref="C63:D63"/>
    <mergeCell ref="C64:D64"/>
    <mergeCell ref="C52:D52"/>
    <mergeCell ref="C57:D57"/>
    <mergeCell ref="C54:D54"/>
    <mergeCell ref="C53:D53"/>
  </mergeCells>
  <printOptions horizontalCentered="1"/>
  <pageMargins left="0.7874015748031497" right="0.3937007874015748" top="0.3937007874015748" bottom="0.3937007874015748" header="0" footer="0"/>
  <pageSetup firstPageNumber="5" useFirstPageNumber="1" fitToHeight="0" fitToWidth="1" horizontalDpi="600" verticalDpi="600" orientation="portrait" paperSize="9" scale="58" r:id="rId1"/>
  <headerFooter scaleWithDoc="0" alignWithMargins="0">
    <oddFooter>&amp;R&amp;"Times New Roman,обычный"&amp;P</oddFooter>
  </headerFooter>
  <rowBreaks count="2" manualBreakCount="2">
    <brk id="30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2021-11-30T09:44:35Z</cp:lastPrinted>
  <dcterms:created xsi:type="dcterms:W3CDTF">2007-11-27T05:49:08Z</dcterms:created>
  <dcterms:modified xsi:type="dcterms:W3CDTF">2021-11-30T09:44:47Z</dcterms:modified>
  <cp:category/>
  <cp:version/>
  <cp:contentType/>
  <cp:contentStatus/>
</cp:coreProperties>
</file>