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2-2024\Проект бюджета на 2022-2024 годы\Дополнительные материалы для размещения на сайте\"/>
    </mc:Choice>
  </mc:AlternateContent>
  <bookViews>
    <workbookView xWindow="0" yWindow="0" windowWidth="28800" windowHeight="12300"/>
  </bookViews>
  <sheets>
    <sheet name="Бюджет" sheetId="1" r:id="rId1"/>
  </sheets>
  <definedNames>
    <definedName name="_xlnm._FilterDatabase" localSheetId="0" hidden="1">Бюджет!$A$3:$I$3</definedName>
    <definedName name="APPT" localSheetId="0">Бюджет!$C$10</definedName>
    <definedName name="FIO" localSheetId="0">Бюджет!#REF!</definedName>
    <definedName name="SIGN" localSheetId="0">Бюджет!$A$10:$G$10</definedName>
    <definedName name="Z_4EF6CA57_C2DB_4824_8B9D_606FE02D271D_.wvu.PrintArea" localSheetId="0" hidden="1">Бюджет!$A$1:$I$60</definedName>
    <definedName name="Z_8F7DC824_71B4_4260_A2D6_1CFD4C82B678_.wvu.PrintArea" localSheetId="0" hidden="1">Бюджет!$A$1:$I$60</definedName>
    <definedName name="_xlnm.Print_Area" localSheetId="0">Бюджет!$A$1:$I$60</definedName>
  </definedNames>
  <calcPr calcId="162913" fullPrecision="0"/>
  <customWorkbookViews>
    <customWorkbookView name="Вершинина Мария Игоревна - Личное представление" guid="{8F7DC824-71B4-4260-A2D6-1CFD4C82B678}" mergeInterval="0" personalView="1" maximized="1" windowWidth="1276" windowHeight="779" activeSheetId="1"/>
    <customWorkbookView name="Маганёва Екатерина Николаевна - Личное представление" guid="{4EF6CA57-C2DB-4824-8B9D-606FE02D271D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F37" i="1" l="1"/>
  <c r="F13" i="1" l="1"/>
  <c r="F12" i="1"/>
  <c r="I59" i="1" l="1"/>
  <c r="H59" i="1"/>
  <c r="G59" i="1"/>
  <c r="I57" i="1"/>
  <c r="H57" i="1"/>
  <c r="G57" i="1"/>
  <c r="I52" i="1"/>
  <c r="H52" i="1"/>
  <c r="G52" i="1"/>
  <c r="I47" i="1"/>
  <c r="H47" i="1"/>
  <c r="G47" i="1"/>
  <c r="I45" i="1"/>
  <c r="H45" i="1"/>
  <c r="G45" i="1"/>
  <c r="I42" i="1"/>
  <c r="H42" i="1"/>
  <c r="G42" i="1"/>
  <c r="I35" i="1"/>
  <c r="H35" i="1"/>
  <c r="G35" i="1"/>
  <c r="I32" i="1"/>
  <c r="H32" i="1"/>
  <c r="G32" i="1"/>
  <c r="I27" i="1"/>
  <c r="H27" i="1"/>
  <c r="G27" i="1"/>
  <c r="I19" i="1"/>
  <c r="H19" i="1"/>
  <c r="G19" i="1"/>
  <c r="G4" i="1" s="1"/>
  <c r="I14" i="1"/>
  <c r="I4" i="1" s="1"/>
  <c r="H14" i="1"/>
  <c r="H4" i="1" s="1"/>
  <c r="G14" i="1"/>
  <c r="I5" i="1"/>
  <c r="H5" i="1"/>
  <c r="G5" i="1"/>
  <c r="E5" i="1" l="1"/>
  <c r="E42" i="1" l="1"/>
  <c r="F52" i="1" l="1"/>
  <c r="E52" i="1"/>
  <c r="E47" i="1"/>
  <c r="E45" i="1"/>
  <c r="E32" i="1"/>
  <c r="E35" i="1" l="1"/>
  <c r="E27" i="1"/>
  <c r="E19" i="1"/>
  <c r="E14" i="1"/>
  <c r="F59" i="1" l="1"/>
  <c r="F57" i="1"/>
  <c r="F47" i="1"/>
  <c r="F45" i="1"/>
  <c r="F42" i="1"/>
  <c r="F35" i="1"/>
  <c r="F32" i="1"/>
  <c r="F27" i="1"/>
  <c r="F19" i="1"/>
  <c r="F14" i="1"/>
  <c r="F5" i="1"/>
  <c r="F4" i="1" l="1"/>
  <c r="E59" i="1" l="1"/>
  <c r="E57" i="1"/>
  <c r="E4" i="1" l="1"/>
</calcChain>
</file>

<file path=xl/sharedStrings.xml><?xml version="1.0" encoding="utf-8"?>
<sst xmlns="http://schemas.openxmlformats.org/spreadsheetml/2006/main" count="235" uniqueCount="138">
  <si>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</si>
  <si>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</si>
  <si>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</si>
  <si>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</si>
  <si>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</si>
  <si>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</si>
  <si>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</si>
  <si>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</si>
  <si>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</si>
  <si>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</si>
  <si>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</si>
  <si>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</si>
  <si>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</si>
  <si>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</si>
  <si>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</si>
  <si>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</si>
  <si>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</si>
  <si>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</si>
  <si>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</si>
  <si>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</si>
  <si>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</si>
  <si>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</si>
  <si>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</si>
  <si>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</si>
  <si>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</si>
  <si>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</si>
  <si>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</si>
  <si>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</si>
  <si>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</si>
  <si>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</si>
  <si>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</si>
  <si>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</si>
  <si>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</si>
  <si>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</si>
  <si>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№ п/п</t>
  </si>
  <si>
    <t>Наименование</t>
  </si>
  <si>
    <t>Раздел</t>
  </si>
  <si>
    <t>Подраз дел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</si>
  <si>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</si>
  <si>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</si>
  <si>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</si>
  <si>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</si>
  <si>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</si>
  <si>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</si>
  <si>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</si>
  <si>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</si>
  <si>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</si>
  <si>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</si>
  <si>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</si>
  <si>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</si>
  <si>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</si>
  <si>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</si>
  <si>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</si>
  <si>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</si>
  <si>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</si>
  <si>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</si>
  <si>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</si>
  <si>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</si>
  <si>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</si>
  <si>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</si>
  <si>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</si>
  <si>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</si>
  <si>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</si>
  <si>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</si>
  <si>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</si>
  <si>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</si>
  <si>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</si>
  <si>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</si>
  <si>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</si>
  <si>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</si>
  <si>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</si>
  <si>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</si>
  <si>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</si>
  <si>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</si>
  <si>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</si>
  <si>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</si>
  <si>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</si>
  <si>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</si>
  <si>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</si>
  <si>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</si>
  <si>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</si>
  <si>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11.</t>
  </si>
  <si>
    <t>11.1.</t>
  </si>
  <si>
    <t>12.</t>
  </si>
  <si>
    <t>12.1.</t>
  </si>
  <si>
    <t>ВСЕГО</t>
  </si>
  <si>
    <t>(рублей)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</si>
  <si>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</si>
  <si>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</si>
  <si>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</si>
  <si>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</si>
  <si>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</si>
  <si>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</si>
  <si>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</si>
  <si>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</si>
  <si>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</si>
  <si>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</si>
  <si>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</si>
  <si>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</si>
  <si>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</si>
  <si>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</si>
  <si>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</si>
  <si>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1.7.</t>
  </si>
  <si>
    <t>1.8.</t>
  </si>
  <si>
    <t>Резервные фонды</t>
  </si>
  <si>
    <t>Обеспечение проведения выборов и референдумов</t>
  </si>
  <si>
    <t>Физическая культура</t>
  </si>
  <si>
    <t>10.3.</t>
  </si>
  <si>
    <t>10.1.</t>
  </si>
  <si>
    <t>10.2.</t>
  </si>
  <si>
    <t>6.5.</t>
  </si>
  <si>
    <t>Дополнительное образование детей</t>
  </si>
  <si>
    <t>План на 2022 год</t>
  </si>
  <si>
    <t>Профессиональная подготовка, переподготовка и повышение квалификации</t>
  </si>
  <si>
    <t>Молодежная политика</t>
  </si>
  <si>
    <t>6.6.</t>
  </si>
  <si>
    <t>Спорт высших достижений</t>
  </si>
  <si>
    <t>10.4.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</si>
  <si>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</si>
  <si>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</si>
  <si>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</si>
  <si>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</si>
  <si>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</si>
  <si>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</si>
  <si>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</si>
  <si>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</si>
  <si>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</si>
  <si>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</si>
  <si>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</si>
  <si>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План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</si>
  <si>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</si>
  <si>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</si>
  <si>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</si>
  <si>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</si>
  <si>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Исполнение за 2020 год</t>
  </si>
  <si>
    <t>Ожидаемое исполнение за 2021
год</t>
  </si>
  <si>
    <t>План на 2024 год</t>
  </si>
  <si>
    <t xml:space="preserve"> Сведения о расходах бюджета по разделам и подразделам классификации расходов 
на 2022 год и плановый период 2023-2024 годов в сравнении с ожидаемым исполнением за 2021 год и данным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</si>
</sst>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name val="Arial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4" fontId="2" fillId="2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4" fontId="3" fillId="2" borderId="2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2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60"/>
  <sheetViews>
    <sheetView showGridLines="0" tabSelected="1" view="pageBreakPreview" zoomScale="75" zoomScaleNormal="75" zoomScaleSheetLayoutView="75" workbookViewId="0">
      <selection activeCell="F38" sqref="F38"/>
    </sheetView>
  </sheetViews>
  <sheetFormatPr defaultRowHeight="18.75" outlineLevelRow="1" x14ac:dyDescent="0.3"/>
  <cols>
    <col min="1" max="1" width="8.28515625" style="2" customWidth="1"/>
    <col min="2" max="2" width="62.85546875" style="2" customWidth="1"/>
    <col min="3" max="4" width="8.28515625" style="3" customWidth="1"/>
    <col min="5" max="5" width="23.28515625" style="11" customWidth="1"/>
    <col min="6" max="6" width="26.42578125" style="2" customWidth="1"/>
    <col min="7" max="8" width="26.5703125" style="2" customWidth="1"/>
    <col min="9" max="9" width="26.5703125" style="4" customWidth="1"/>
    <col min="10" max="10" width="9.140625" style="1"/>
    <col min="11" max="16384" width="9.140625" style="2"/>
  </cols>
  <sheetData>
    <row r="1" spans="1:11" ht="39.75" customHeight="1" x14ac:dyDescent="0.3">
      <c r="A1" s="26" t="s">
        <v>137</v>
      </c>
      <c r="B1" s="26"/>
      <c r="C1" s="26"/>
      <c r="D1" s="26"/>
      <c r="E1" s="26"/>
      <c r="F1" s="26"/>
      <c r="G1" s="26"/>
      <c r="H1" s="26"/>
      <c r="I1" s="26"/>
    </row>
    <row r="2" spans="1:11" x14ac:dyDescent="0.3">
      <c r="A2" s="14"/>
      <c r="B2" s="14"/>
      <c r="C2" s="15"/>
      <c r="D2" s="15"/>
      <c r="E2" s="5"/>
      <c r="F2" s="16"/>
      <c r="G2" s="17"/>
      <c r="H2" s="14"/>
      <c r="I2" s="18" t="s">
        <v>86</v>
      </c>
    </row>
    <row r="3" spans="1:11" ht="56.25" x14ac:dyDescent="0.3">
      <c r="A3" s="6" t="s">
        <v>34</v>
      </c>
      <c r="B3" s="6" t="s">
        <v>35</v>
      </c>
      <c r="C3" s="19" t="s">
        <v>36</v>
      </c>
      <c r="D3" s="19" t="s">
        <v>37</v>
      </c>
      <c r="E3" s="6" t="s">
        <v>134</v>
      </c>
      <c r="F3" s="12" t="s">
        <v>135</v>
      </c>
      <c r="G3" s="6" t="s">
        <v>112</v>
      </c>
      <c r="H3" s="6" t="s">
        <v>129</v>
      </c>
      <c r="I3" s="6" t="s">
        <v>136</v>
      </c>
    </row>
    <row r="4" spans="1:11" x14ac:dyDescent="0.3">
      <c r="A4" s="20"/>
      <c r="B4" s="21" t="s">
        <v>85</v>
      </c>
      <c r="C4" s="20"/>
      <c r="D4" s="20"/>
      <c r="E4" s="7">
        <f t="shared" ref="E4:I4" si="0">E5+E14+E19+E27+E32+E35+E42+E45+E47+E52+E57+E59</f>
        <v>30096701990.360001</v>
      </c>
      <c r="F4" s="7">
        <f t="shared" si="0"/>
        <v>34116128052.68</v>
      </c>
      <c r="G4" s="7">
        <f t="shared" si="0"/>
        <v>36802997625.029999</v>
      </c>
      <c r="H4" s="7">
        <f t="shared" si="0"/>
        <v>32633326483.740002</v>
      </c>
      <c r="I4" s="7">
        <f t="shared" si="0"/>
        <v>31301668784.5</v>
      </c>
      <c r="K4" s="1"/>
    </row>
    <row r="5" spans="1:11" x14ac:dyDescent="0.3">
      <c r="A5" s="20" t="s">
        <v>38</v>
      </c>
      <c r="B5" s="21" t="s">
        <v>118</v>
      </c>
      <c r="C5" s="20" t="s">
        <v>87</v>
      </c>
      <c r="D5" s="20" t="s">
        <v>99</v>
      </c>
      <c r="E5" s="8">
        <f>SUM(E6:E13)</f>
        <v>2413168310.0999999</v>
      </c>
      <c r="F5" s="8">
        <f>SUM(F6:F13)</f>
        <v>2375886896.1100001</v>
      </c>
      <c r="G5" s="8">
        <f>SUM(G6:G13)</f>
        <v>2637812331.6999998</v>
      </c>
      <c r="H5" s="8">
        <f t="shared" ref="H5:I5" si="1">SUM(H6:H13)</f>
        <v>3190822589.29</v>
      </c>
      <c r="I5" s="8">
        <f t="shared" si="1"/>
        <v>3375252631.7199998</v>
      </c>
    </row>
    <row r="6" spans="1:11" ht="56.25" outlineLevel="1" x14ac:dyDescent="0.3">
      <c r="A6" s="6" t="s">
        <v>39</v>
      </c>
      <c r="B6" s="22" t="s">
        <v>0</v>
      </c>
      <c r="C6" s="23" t="s">
        <v>87</v>
      </c>
      <c r="D6" s="23" t="s">
        <v>100</v>
      </c>
      <c r="E6" s="9">
        <v>13132786.539999999</v>
      </c>
      <c r="F6" s="9">
        <v>6227127.6399999997</v>
      </c>
      <c r="G6" s="9">
        <v>6235423.5</v>
      </c>
      <c r="H6" s="9">
        <v>6577704.7599999998</v>
      </c>
      <c r="I6" s="9">
        <v>6235423.5</v>
      </c>
    </row>
    <row r="7" spans="1:11" ht="75" outlineLevel="1" x14ac:dyDescent="0.3">
      <c r="A7" s="6" t="s">
        <v>40</v>
      </c>
      <c r="B7" s="22" t="s">
        <v>1</v>
      </c>
      <c r="C7" s="23" t="s">
        <v>87</v>
      </c>
      <c r="D7" s="23" t="s">
        <v>88</v>
      </c>
      <c r="E7" s="9">
        <v>94764287.450000003</v>
      </c>
      <c r="F7" s="9">
        <v>95748121</v>
      </c>
      <c r="G7" s="9">
        <v>90486812.359999999</v>
      </c>
      <c r="H7" s="9">
        <v>90486812.359999999</v>
      </c>
      <c r="I7" s="9">
        <v>90486812.359999999</v>
      </c>
    </row>
    <row r="8" spans="1:11" ht="75" outlineLevel="1" x14ac:dyDescent="0.3">
      <c r="A8" s="6" t="s">
        <v>41</v>
      </c>
      <c r="B8" s="22" t="s">
        <v>2</v>
      </c>
      <c r="C8" s="23" t="s">
        <v>87</v>
      </c>
      <c r="D8" s="23" t="s">
        <v>89</v>
      </c>
      <c r="E8" s="9">
        <v>595961512.52999997</v>
      </c>
      <c r="F8" s="9">
        <v>586885732.67999995</v>
      </c>
      <c r="G8" s="9">
        <v>563082570.25</v>
      </c>
      <c r="H8" s="9">
        <v>559315858.05999994</v>
      </c>
      <c r="I8" s="9">
        <v>564458412.14999998</v>
      </c>
    </row>
    <row r="9" spans="1:11" outlineLevel="1" x14ac:dyDescent="0.3">
      <c r="A9" s="6" t="s">
        <v>42</v>
      </c>
      <c r="B9" s="22" t="s">
        <v>3</v>
      </c>
      <c r="C9" s="23" t="s">
        <v>87</v>
      </c>
      <c r="D9" s="23" t="s">
        <v>90</v>
      </c>
      <c r="E9" s="9">
        <v>74644.800000000003</v>
      </c>
      <c r="F9" s="9">
        <v>64200</v>
      </c>
      <c r="G9" s="9">
        <v>27600</v>
      </c>
      <c r="H9" s="9">
        <v>41000</v>
      </c>
      <c r="I9" s="9">
        <v>189200</v>
      </c>
    </row>
    <row r="10" spans="1:11" ht="56.25" outlineLevel="1" x14ac:dyDescent="0.3">
      <c r="A10" s="6" t="s">
        <v>43</v>
      </c>
      <c r="B10" s="22" t="s">
        <v>4</v>
      </c>
      <c r="C10" s="23" t="s">
        <v>87</v>
      </c>
      <c r="D10" s="23" t="s">
        <v>91</v>
      </c>
      <c r="E10" s="9">
        <v>200772228.19999999</v>
      </c>
      <c r="F10" s="9">
        <v>199842615.63</v>
      </c>
      <c r="G10" s="9">
        <v>198990691.22999999</v>
      </c>
      <c r="H10" s="9">
        <v>198192662.83000001</v>
      </c>
      <c r="I10" s="9">
        <v>197870259.44999999</v>
      </c>
    </row>
    <row r="11" spans="1:11" outlineLevel="1" x14ac:dyDescent="0.3">
      <c r="A11" s="6" t="s">
        <v>44</v>
      </c>
      <c r="B11" s="22" t="s">
        <v>105</v>
      </c>
      <c r="C11" s="23" t="s">
        <v>87</v>
      </c>
      <c r="D11" s="23" t="s">
        <v>92</v>
      </c>
      <c r="E11" s="9"/>
      <c r="F11" s="9">
        <v>44424456.340000004</v>
      </c>
      <c r="G11" s="9"/>
      <c r="H11" s="9"/>
      <c r="I11" s="9"/>
    </row>
    <row r="12" spans="1:11" outlineLevel="1" x14ac:dyDescent="0.3">
      <c r="A12" s="6" t="s">
        <v>102</v>
      </c>
      <c r="B12" s="22" t="s">
        <v>104</v>
      </c>
      <c r="C12" s="23" t="s">
        <v>87</v>
      </c>
      <c r="D12" s="23" t="s">
        <v>96</v>
      </c>
      <c r="E12" s="9"/>
      <c r="F12" s="9">
        <f>52369414.63</f>
        <v>52369414.630000003</v>
      </c>
      <c r="G12" s="9">
        <v>60000000</v>
      </c>
      <c r="H12" s="9">
        <v>60000000</v>
      </c>
      <c r="I12" s="9">
        <v>60000000</v>
      </c>
    </row>
    <row r="13" spans="1:11" outlineLevel="1" x14ac:dyDescent="0.3">
      <c r="A13" s="6" t="s">
        <v>103</v>
      </c>
      <c r="B13" s="22" t="s">
        <v>5</v>
      </c>
      <c r="C13" s="23" t="s">
        <v>87</v>
      </c>
      <c r="D13" s="23" t="s">
        <v>98</v>
      </c>
      <c r="E13" s="9">
        <v>1508462850.5799999</v>
      </c>
      <c r="F13" s="9">
        <f>1390325228.19</f>
        <v>1390325228.1900001</v>
      </c>
      <c r="G13" s="9">
        <v>1718989234.3599999</v>
      </c>
      <c r="H13" s="9">
        <v>2276208551.2800002</v>
      </c>
      <c r="I13" s="9">
        <v>2456012524.2600002</v>
      </c>
    </row>
    <row r="14" spans="1:11" ht="47.25" customHeight="1" x14ac:dyDescent="0.3">
      <c r="A14" s="20" t="s">
        <v>45</v>
      </c>
      <c r="B14" s="21" t="s">
        <v>119</v>
      </c>
      <c r="C14" s="20" t="s">
        <v>88</v>
      </c>
      <c r="D14" s="20" t="s">
        <v>99</v>
      </c>
      <c r="E14" s="8">
        <f>SUM(E15:E18)</f>
        <v>364562655.52999997</v>
      </c>
      <c r="F14" s="8">
        <f>SUM(F15:F18)</f>
        <v>335350337.94</v>
      </c>
      <c r="G14" s="8">
        <f>SUM(G15:G18)</f>
        <v>313635204.75</v>
      </c>
      <c r="H14" s="8">
        <f t="shared" ref="H14:I14" si="2">SUM(H15:H18)</f>
        <v>293688365.73000002</v>
      </c>
      <c r="I14" s="8">
        <f t="shared" si="2"/>
        <v>294003500.06999999</v>
      </c>
    </row>
    <row r="15" spans="1:11" ht="21.75" customHeight="1" outlineLevel="1" x14ac:dyDescent="0.3">
      <c r="A15" s="6" t="s">
        <v>46</v>
      </c>
      <c r="B15" s="22" t="s">
        <v>6</v>
      </c>
      <c r="C15" s="23" t="s">
        <v>88</v>
      </c>
      <c r="D15" s="23" t="s">
        <v>89</v>
      </c>
      <c r="E15" s="9">
        <v>35765418.490000002</v>
      </c>
      <c r="F15" s="9">
        <v>32649290.16</v>
      </c>
      <c r="G15" s="9">
        <v>32429700</v>
      </c>
      <c r="H15" s="9">
        <v>32817700</v>
      </c>
      <c r="I15" s="9">
        <v>32817700</v>
      </c>
    </row>
    <row r="16" spans="1:11" ht="21.75" customHeight="1" outlineLevel="1" x14ac:dyDescent="0.3">
      <c r="A16" s="6" t="s">
        <v>47</v>
      </c>
      <c r="B16" s="22" t="s">
        <v>131</v>
      </c>
      <c r="C16" s="23" t="s">
        <v>88</v>
      </c>
      <c r="D16" s="23" t="s">
        <v>94</v>
      </c>
      <c r="E16" s="9">
        <v>289378922.93000001</v>
      </c>
      <c r="F16" s="9">
        <v>226717090.59999999</v>
      </c>
      <c r="G16" s="9">
        <v>222562979.94</v>
      </c>
      <c r="H16" s="9">
        <v>222245043.46000001</v>
      </c>
      <c r="I16" s="9">
        <v>221535902.38</v>
      </c>
    </row>
    <row r="17" spans="1:9" ht="62.25" customHeight="1" outlineLevel="1" x14ac:dyDescent="0.3">
      <c r="A17" s="6"/>
      <c r="B17" s="22" t="s">
        <v>130</v>
      </c>
      <c r="C17" s="23" t="s">
        <v>88</v>
      </c>
      <c r="D17" s="23" t="s">
        <v>95</v>
      </c>
      <c r="E17" s="9"/>
      <c r="F17" s="9">
        <v>36801904.270000003</v>
      </c>
      <c r="G17" s="9">
        <v>24898294.989999998</v>
      </c>
      <c r="H17" s="9">
        <v>5253402.37</v>
      </c>
      <c r="I17" s="9">
        <v>5861564.1900000004</v>
      </c>
    </row>
    <row r="18" spans="1:9" ht="37.5" outlineLevel="1" x14ac:dyDescent="0.3">
      <c r="A18" s="6" t="s">
        <v>48</v>
      </c>
      <c r="B18" s="22" t="s">
        <v>7</v>
      </c>
      <c r="C18" s="23" t="s">
        <v>88</v>
      </c>
      <c r="D18" s="23" t="s">
        <v>101</v>
      </c>
      <c r="E18" s="9">
        <v>39418314.109999999</v>
      </c>
      <c r="F18" s="9">
        <v>39182052.909999996</v>
      </c>
      <c r="G18" s="9">
        <v>33744229.82</v>
      </c>
      <c r="H18" s="9">
        <v>33372219.899999999</v>
      </c>
      <c r="I18" s="9">
        <v>33788333.5</v>
      </c>
    </row>
    <row r="19" spans="1:9" x14ac:dyDescent="0.3">
      <c r="A19" s="20" t="s">
        <v>49</v>
      </c>
      <c r="B19" s="21" t="s">
        <v>120</v>
      </c>
      <c r="C19" s="20" t="s">
        <v>89</v>
      </c>
      <c r="D19" s="20" t="s">
        <v>99</v>
      </c>
      <c r="E19" s="8">
        <f>SUM(E20:E26)</f>
        <v>4219867552.3099999</v>
      </c>
      <c r="F19" s="8">
        <f>SUM(F20:F26)</f>
        <v>4685151366.4499998</v>
      </c>
      <c r="G19" s="8">
        <f>SUM(G20:G26)</f>
        <v>4394767926.3199997</v>
      </c>
      <c r="H19" s="8">
        <f t="shared" ref="H19:I19" si="3">SUM(H20:H26)</f>
        <v>4039806854.6199999</v>
      </c>
      <c r="I19" s="8">
        <f t="shared" si="3"/>
        <v>3500850801.75</v>
      </c>
    </row>
    <row r="20" spans="1:9" outlineLevel="1" x14ac:dyDescent="0.3">
      <c r="A20" s="6" t="s">
        <v>50</v>
      </c>
      <c r="B20" s="22" t="s">
        <v>8</v>
      </c>
      <c r="C20" s="23" t="s">
        <v>89</v>
      </c>
      <c r="D20" s="23" t="s">
        <v>87</v>
      </c>
      <c r="E20" s="9">
        <v>3432323.88</v>
      </c>
      <c r="F20" s="9">
        <v>13812900</v>
      </c>
      <c r="G20" s="9"/>
      <c r="H20" s="9"/>
      <c r="I20" s="9"/>
    </row>
    <row r="21" spans="1:9" outlineLevel="1" x14ac:dyDescent="0.3">
      <c r="A21" s="6" t="s">
        <v>51</v>
      </c>
      <c r="B21" s="22" t="s">
        <v>9</v>
      </c>
      <c r="C21" s="23" t="s">
        <v>89</v>
      </c>
      <c r="D21" s="23" t="s">
        <v>90</v>
      </c>
      <c r="E21" s="9">
        <v>33676458.210000001</v>
      </c>
      <c r="F21" s="9">
        <v>49177527.090000004</v>
      </c>
      <c r="G21" s="9">
        <v>42805146.689999998</v>
      </c>
      <c r="H21" s="9">
        <v>29382328.949999999</v>
      </c>
      <c r="I21" s="9">
        <v>28332995.469999999</v>
      </c>
    </row>
    <row r="22" spans="1:9" outlineLevel="1" x14ac:dyDescent="0.3">
      <c r="A22" s="6" t="s">
        <v>52</v>
      </c>
      <c r="B22" s="22" t="s">
        <v>10</v>
      </c>
      <c r="C22" s="23" t="s">
        <v>89</v>
      </c>
      <c r="D22" s="23" t="s">
        <v>92</v>
      </c>
      <c r="E22" s="9">
        <v>13991868.43</v>
      </c>
      <c r="F22" s="9">
        <v>13515161.98</v>
      </c>
      <c r="G22" s="9">
        <v>14289530.710000001</v>
      </c>
      <c r="H22" s="9">
        <v>13641778.83</v>
      </c>
      <c r="I22" s="9">
        <v>13638353.640000001</v>
      </c>
    </row>
    <row r="23" spans="1:9" outlineLevel="1" x14ac:dyDescent="0.3">
      <c r="A23" s="6" t="s">
        <v>53</v>
      </c>
      <c r="B23" s="22" t="s">
        <v>11</v>
      </c>
      <c r="C23" s="23" t="s">
        <v>89</v>
      </c>
      <c r="D23" s="23" t="s">
        <v>93</v>
      </c>
      <c r="E23" s="9">
        <v>941725889.38</v>
      </c>
      <c r="F23" s="9">
        <v>856890789.46000004</v>
      </c>
      <c r="G23" s="9">
        <v>792372752.32000005</v>
      </c>
      <c r="H23" s="9">
        <v>794091983.21000004</v>
      </c>
      <c r="I23" s="9">
        <v>793914932.21000004</v>
      </c>
    </row>
    <row r="24" spans="1:9" outlineLevel="1" x14ac:dyDescent="0.3">
      <c r="A24" s="6" t="s">
        <v>54</v>
      </c>
      <c r="B24" s="22" t="s">
        <v>12</v>
      </c>
      <c r="C24" s="23" t="s">
        <v>89</v>
      </c>
      <c r="D24" s="23" t="s">
        <v>94</v>
      </c>
      <c r="E24" s="9">
        <v>2493182510.5</v>
      </c>
      <c r="F24" s="9">
        <v>3098690837.9099998</v>
      </c>
      <c r="G24" s="9">
        <v>2878423018.1500001</v>
      </c>
      <c r="H24" s="9">
        <v>2586566194.4200001</v>
      </c>
      <c r="I24" s="9">
        <v>2051898809.1199999</v>
      </c>
    </row>
    <row r="25" spans="1:9" outlineLevel="1" x14ac:dyDescent="0.3">
      <c r="A25" s="6" t="s">
        <v>55</v>
      </c>
      <c r="B25" s="22" t="s">
        <v>13</v>
      </c>
      <c r="C25" s="23" t="s">
        <v>89</v>
      </c>
      <c r="D25" s="23" t="s">
        <v>95</v>
      </c>
      <c r="E25" s="9">
        <v>226099461.41</v>
      </c>
      <c r="F25" s="9">
        <v>207529057.02000001</v>
      </c>
      <c r="G25" s="9">
        <v>202884841.30000001</v>
      </c>
      <c r="H25" s="9">
        <v>194250926.88</v>
      </c>
      <c r="I25" s="9">
        <v>194250926.88</v>
      </c>
    </row>
    <row r="26" spans="1:9" ht="24.75" customHeight="1" outlineLevel="1" x14ac:dyDescent="0.3">
      <c r="A26" s="6" t="s">
        <v>56</v>
      </c>
      <c r="B26" s="22" t="s">
        <v>14</v>
      </c>
      <c r="C26" s="23" t="s">
        <v>89</v>
      </c>
      <c r="D26" s="23" t="s">
        <v>97</v>
      </c>
      <c r="E26" s="9">
        <v>507759040.5</v>
      </c>
      <c r="F26" s="9">
        <v>445535092.99000001</v>
      </c>
      <c r="G26" s="9">
        <v>463992637.14999998</v>
      </c>
      <c r="H26" s="9">
        <v>421873642.32999998</v>
      </c>
      <c r="I26" s="9">
        <v>418814784.43000001</v>
      </c>
    </row>
    <row r="27" spans="1:9" ht="36" customHeight="1" x14ac:dyDescent="0.3">
      <c r="A27" s="20" t="s">
        <v>57</v>
      </c>
      <c r="B27" s="21" t="s">
        <v>121</v>
      </c>
      <c r="C27" s="20" t="s">
        <v>90</v>
      </c>
      <c r="D27" s="20" t="s">
        <v>99</v>
      </c>
      <c r="E27" s="8">
        <f>SUM(E28:E31)</f>
        <v>2188991309.5799999</v>
      </c>
      <c r="F27" s="8">
        <f>SUM(F28:F31)</f>
        <v>3770648006.4200001</v>
      </c>
      <c r="G27" s="8">
        <f>SUM(G28:G31)</f>
        <v>5111451971.9200001</v>
      </c>
      <c r="H27" s="8">
        <f t="shared" ref="H27:I27" si="4">SUM(H28:H31)</f>
        <v>1293538737.78</v>
      </c>
      <c r="I27" s="8">
        <f t="shared" si="4"/>
        <v>1299882255.5599999</v>
      </c>
    </row>
    <row r="28" spans="1:9" outlineLevel="1" x14ac:dyDescent="0.3">
      <c r="A28" s="6" t="s">
        <v>58</v>
      </c>
      <c r="B28" s="22" t="s">
        <v>15</v>
      </c>
      <c r="C28" s="23" t="s">
        <v>90</v>
      </c>
      <c r="D28" s="23" t="s">
        <v>87</v>
      </c>
      <c r="E28" s="9">
        <v>1040320177.21</v>
      </c>
      <c r="F28" s="9">
        <v>2632653589.6300001</v>
      </c>
      <c r="G28" s="9">
        <v>2031942778.3</v>
      </c>
      <c r="H28" s="9">
        <v>222363216.41999999</v>
      </c>
      <c r="I28" s="9">
        <v>251278988.68000001</v>
      </c>
    </row>
    <row r="29" spans="1:9" outlineLevel="1" x14ac:dyDescent="0.3">
      <c r="A29" s="6" t="s">
        <v>59</v>
      </c>
      <c r="B29" s="22" t="s">
        <v>16</v>
      </c>
      <c r="C29" s="23" t="s">
        <v>90</v>
      </c>
      <c r="D29" s="23" t="s">
        <v>100</v>
      </c>
      <c r="E29" s="9">
        <v>147553853.49000001</v>
      </c>
      <c r="F29" s="9">
        <v>100415603.84</v>
      </c>
      <c r="G29" s="9">
        <v>2246661239.8000002</v>
      </c>
      <c r="H29" s="9">
        <v>356301942.31999999</v>
      </c>
      <c r="I29" s="9">
        <v>299391381.06</v>
      </c>
    </row>
    <row r="30" spans="1:9" outlineLevel="1" x14ac:dyDescent="0.3">
      <c r="A30" s="6" t="s">
        <v>60</v>
      </c>
      <c r="B30" s="22" t="s">
        <v>17</v>
      </c>
      <c r="C30" s="23" t="s">
        <v>90</v>
      </c>
      <c r="D30" s="23" t="s">
        <v>88</v>
      </c>
      <c r="E30" s="9">
        <v>811154795.67999995</v>
      </c>
      <c r="F30" s="9">
        <v>847857612.07000005</v>
      </c>
      <c r="G30" s="9">
        <v>661321257.50999999</v>
      </c>
      <c r="H30" s="9">
        <v>543290018.57000005</v>
      </c>
      <c r="I30" s="9">
        <v>575679543.01999998</v>
      </c>
    </row>
    <row r="31" spans="1:9" ht="37.5" outlineLevel="1" x14ac:dyDescent="0.3">
      <c r="A31" s="6" t="s">
        <v>61</v>
      </c>
      <c r="B31" s="22" t="s">
        <v>18</v>
      </c>
      <c r="C31" s="23" t="s">
        <v>90</v>
      </c>
      <c r="D31" s="23" t="s">
        <v>90</v>
      </c>
      <c r="E31" s="9">
        <v>189962483.19999999</v>
      </c>
      <c r="F31" s="9">
        <v>189721200.88</v>
      </c>
      <c r="G31" s="9">
        <v>171526696.31</v>
      </c>
      <c r="H31" s="9">
        <v>171583560.47</v>
      </c>
      <c r="I31" s="9">
        <v>173532342.80000001</v>
      </c>
    </row>
    <row r="32" spans="1:9" x14ac:dyDescent="0.3">
      <c r="A32" s="20" t="s">
        <v>62</v>
      </c>
      <c r="B32" s="21" t="s">
        <v>122</v>
      </c>
      <c r="C32" s="20" t="s">
        <v>91</v>
      </c>
      <c r="D32" s="20" t="s">
        <v>99</v>
      </c>
      <c r="E32" s="8">
        <f>SUM(E33:E34)</f>
        <v>32457320.109999999</v>
      </c>
      <c r="F32" s="8">
        <f>SUM(F33:F34)</f>
        <v>48313489.649999999</v>
      </c>
      <c r="G32" s="8">
        <f>SUM(G33:G34)</f>
        <v>567928598.29999995</v>
      </c>
      <c r="H32" s="8">
        <f t="shared" ref="H32:I32" si="5">SUM(H33:H34)</f>
        <v>847239208.41999996</v>
      </c>
      <c r="I32" s="8">
        <f t="shared" si="5"/>
        <v>11465673.42</v>
      </c>
    </row>
    <row r="33" spans="1:9" ht="37.5" outlineLevel="1" x14ac:dyDescent="0.3">
      <c r="A33" s="6" t="s">
        <v>63</v>
      </c>
      <c r="B33" s="22" t="s">
        <v>19</v>
      </c>
      <c r="C33" s="23" t="s">
        <v>91</v>
      </c>
      <c r="D33" s="23" t="s">
        <v>88</v>
      </c>
      <c r="E33" s="9">
        <v>6040321.9400000004</v>
      </c>
      <c r="F33" s="9">
        <v>36660503.810000002</v>
      </c>
      <c r="G33" s="9">
        <v>605000</v>
      </c>
      <c r="H33" s="9">
        <v>605000</v>
      </c>
      <c r="I33" s="9">
        <v>605000</v>
      </c>
    </row>
    <row r="34" spans="1:9" ht="37.5" outlineLevel="1" x14ac:dyDescent="0.3">
      <c r="A34" s="6" t="s">
        <v>64</v>
      </c>
      <c r="B34" s="22" t="s">
        <v>20</v>
      </c>
      <c r="C34" s="23" t="s">
        <v>91</v>
      </c>
      <c r="D34" s="23" t="s">
        <v>90</v>
      </c>
      <c r="E34" s="9">
        <v>26416998.170000002</v>
      </c>
      <c r="F34" s="9">
        <v>11652985.84</v>
      </c>
      <c r="G34" s="9">
        <v>567323598.29999995</v>
      </c>
      <c r="H34" s="9">
        <v>846634208.41999996</v>
      </c>
      <c r="I34" s="9">
        <v>10860673.42</v>
      </c>
    </row>
    <row r="35" spans="1:9" x14ac:dyDescent="0.3">
      <c r="A35" s="20" t="s">
        <v>65</v>
      </c>
      <c r="B35" s="21" t="s">
        <v>123</v>
      </c>
      <c r="C35" s="20" t="s">
        <v>92</v>
      </c>
      <c r="D35" s="20" t="s">
        <v>99</v>
      </c>
      <c r="E35" s="8">
        <f>SUM(E36:E41)</f>
        <v>17757104450.57</v>
      </c>
      <c r="F35" s="8">
        <f>SUM(F36:F41)</f>
        <v>18968823439.799999</v>
      </c>
      <c r="G35" s="8">
        <f>SUM(G36:G41)</f>
        <v>19387577387.689999</v>
      </c>
      <c r="H35" s="8">
        <f>SUM(H36:H41)</f>
        <v>19286478743.419998</v>
      </c>
      <c r="I35" s="8">
        <f>SUM(I36:I41)</f>
        <v>19428265151.799999</v>
      </c>
    </row>
    <row r="36" spans="1:9" outlineLevel="1" x14ac:dyDescent="0.3">
      <c r="A36" s="6" t="s">
        <v>66</v>
      </c>
      <c r="B36" s="22" t="s">
        <v>21</v>
      </c>
      <c r="C36" s="23" t="s">
        <v>92</v>
      </c>
      <c r="D36" s="23" t="s">
        <v>87</v>
      </c>
      <c r="E36" s="9">
        <v>6639605137.2600002</v>
      </c>
      <c r="F36" s="9">
        <v>7019832327.1400003</v>
      </c>
      <c r="G36" s="9">
        <v>7189430882.2200003</v>
      </c>
      <c r="H36" s="9">
        <v>6828882891.6199999</v>
      </c>
      <c r="I36" s="9">
        <v>6679524259.6099997</v>
      </c>
    </row>
    <row r="37" spans="1:9" outlineLevel="1" x14ac:dyDescent="0.3">
      <c r="A37" s="6" t="s">
        <v>67</v>
      </c>
      <c r="B37" s="22" t="s">
        <v>22</v>
      </c>
      <c r="C37" s="23" t="s">
        <v>92</v>
      </c>
      <c r="D37" s="23" t="s">
        <v>100</v>
      </c>
      <c r="E37" s="9">
        <v>9358778398.6399994</v>
      </c>
      <c r="F37" s="9">
        <f>10310535155.47-352131000</f>
        <v>9958404155.4699993</v>
      </c>
      <c r="G37" s="9">
        <v>10309451550.629999</v>
      </c>
      <c r="H37" s="9">
        <v>10479518505.59</v>
      </c>
      <c r="I37" s="9">
        <v>10788392689.58</v>
      </c>
    </row>
    <row r="38" spans="1:9" outlineLevel="1" x14ac:dyDescent="0.3">
      <c r="A38" s="6" t="s">
        <v>68</v>
      </c>
      <c r="B38" s="22" t="s">
        <v>111</v>
      </c>
      <c r="C38" s="23" t="s">
        <v>92</v>
      </c>
      <c r="D38" s="23" t="s">
        <v>88</v>
      </c>
      <c r="E38" s="9">
        <v>862483213.41999996</v>
      </c>
      <c r="F38" s="9">
        <v>1003556419.59</v>
      </c>
      <c r="G38" s="9">
        <v>847871227.13</v>
      </c>
      <c r="H38" s="9">
        <v>937956403.87</v>
      </c>
      <c r="I38" s="9">
        <v>914425234.61000001</v>
      </c>
    </row>
    <row r="39" spans="1:9" ht="37.5" outlineLevel="1" x14ac:dyDescent="0.3">
      <c r="A39" s="6" t="s">
        <v>69</v>
      </c>
      <c r="B39" s="22" t="s">
        <v>113</v>
      </c>
      <c r="C39" s="23" t="s">
        <v>92</v>
      </c>
      <c r="D39" s="23" t="s">
        <v>90</v>
      </c>
      <c r="E39" s="9">
        <v>3581204.89</v>
      </c>
      <c r="F39" s="9"/>
      <c r="G39" s="24"/>
      <c r="H39" s="24"/>
      <c r="I39" s="25"/>
    </row>
    <row r="40" spans="1:9" outlineLevel="1" x14ac:dyDescent="0.3">
      <c r="A40" s="6" t="s">
        <v>110</v>
      </c>
      <c r="B40" s="22" t="s">
        <v>114</v>
      </c>
      <c r="C40" s="23" t="s">
        <v>92</v>
      </c>
      <c r="D40" s="23" t="s">
        <v>92</v>
      </c>
      <c r="E40" s="9">
        <v>355450277.50999999</v>
      </c>
      <c r="F40" s="9">
        <v>439223355.76999998</v>
      </c>
      <c r="G40" s="9">
        <v>501177054.73000002</v>
      </c>
      <c r="H40" s="9">
        <v>500910234.24000001</v>
      </c>
      <c r="I40" s="9">
        <v>506744306.13</v>
      </c>
    </row>
    <row r="41" spans="1:9" outlineLevel="1" x14ac:dyDescent="0.3">
      <c r="A41" s="6" t="s">
        <v>115</v>
      </c>
      <c r="B41" s="22" t="s">
        <v>23</v>
      </c>
      <c r="C41" s="23" t="s">
        <v>92</v>
      </c>
      <c r="D41" s="23" t="s">
        <v>94</v>
      </c>
      <c r="E41" s="9">
        <v>537206218.85000002</v>
      </c>
      <c r="F41" s="9">
        <v>547807181.83000004</v>
      </c>
      <c r="G41" s="9">
        <v>539646672.98000002</v>
      </c>
      <c r="H41" s="9">
        <v>539210708.10000002</v>
      </c>
      <c r="I41" s="9">
        <v>539178661.87</v>
      </c>
    </row>
    <row r="42" spans="1:9" x14ac:dyDescent="0.3">
      <c r="A42" s="20" t="s">
        <v>70</v>
      </c>
      <c r="B42" s="21" t="s">
        <v>124</v>
      </c>
      <c r="C42" s="20" t="s">
        <v>93</v>
      </c>
      <c r="D42" s="20" t="s">
        <v>99</v>
      </c>
      <c r="E42" s="8">
        <f>SUM(E43:E44)</f>
        <v>1149795785.8699999</v>
      </c>
      <c r="F42" s="8">
        <f>SUM(F43:F44)</f>
        <v>1254139696.73</v>
      </c>
      <c r="G42" s="8">
        <f>SUM(G43:G44)</f>
        <v>1157280645.1300001</v>
      </c>
      <c r="H42" s="8">
        <f t="shared" ref="H42:I42" si="6">SUM(H43:H44)</f>
        <v>970661250.61000001</v>
      </c>
      <c r="I42" s="8">
        <f t="shared" si="6"/>
        <v>939357737.08000004</v>
      </c>
    </row>
    <row r="43" spans="1:9" outlineLevel="1" x14ac:dyDescent="0.3">
      <c r="A43" s="6" t="s">
        <v>71</v>
      </c>
      <c r="B43" s="22" t="s">
        <v>24</v>
      </c>
      <c r="C43" s="23" t="s">
        <v>93</v>
      </c>
      <c r="D43" s="23" t="s">
        <v>87</v>
      </c>
      <c r="E43" s="9">
        <v>1114024294.71</v>
      </c>
      <c r="F43" s="9">
        <v>1185160131.5</v>
      </c>
      <c r="G43" s="9">
        <v>1085579863.53</v>
      </c>
      <c r="H43" s="9">
        <v>898603495.33000004</v>
      </c>
      <c r="I43" s="9">
        <v>867407787.47000003</v>
      </c>
    </row>
    <row r="44" spans="1:9" ht="26.25" customHeight="1" outlineLevel="1" x14ac:dyDescent="0.3">
      <c r="A44" s="6" t="s">
        <v>72</v>
      </c>
      <c r="B44" s="22" t="s">
        <v>25</v>
      </c>
      <c r="C44" s="23" t="s">
        <v>93</v>
      </c>
      <c r="D44" s="23" t="s">
        <v>89</v>
      </c>
      <c r="E44" s="9">
        <v>35771491.159999996</v>
      </c>
      <c r="F44" s="9">
        <v>68979565.230000004</v>
      </c>
      <c r="G44" s="9">
        <v>71700781.599999994</v>
      </c>
      <c r="H44" s="9">
        <v>72057755.280000001</v>
      </c>
      <c r="I44" s="9">
        <v>71949949.609999999</v>
      </c>
    </row>
    <row r="45" spans="1:9" x14ac:dyDescent="0.3">
      <c r="A45" s="20" t="s">
        <v>73</v>
      </c>
      <c r="B45" s="21" t="s">
        <v>125</v>
      </c>
      <c r="C45" s="20" t="s">
        <v>94</v>
      </c>
      <c r="D45" s="20" t="s">
        <v>99</v>
      </c>
      <c r="E45" s="8">
        <f>E46</f>
        <v>4156800.18</v>
      </c>
      <c r="F45" s="8">
        <f>F46</f>
        <v>3197600</v>
      </c>
      <c r="G45" s="8">
        <f>G46</f>
        <v>6821349.71</v>
      </c>
      <c r="H45" s="8">
        <f t="shared" ref="H45:I45" si="7">H46</f>
        <v>6821349.71</v>
      </c>
      <c r="I45" s="8">
        <f t="shared" si="7"/>
        <v>6821349.71</v>
      </c>
    </row>
    <row r="46" spans="1:9" outlineLevel="1" x14ac:dyDescent="0.3">
      <c r="A46" s="6" t="s">
        <v>74</v>
      </c>
      <c r="B46" s="22" t="s">
        <v>26</v>
      </c>
      <c r="C46" s="23" t="s">
        <v>94</v>
      </c>
      <c r="D46" s="23" t="s">
        <v>94</v>
      </c>
      <c r="E46" s="9">
        <v>4156800.18</v>
      </c>
      <c r="F46" s="9">
        <v>3197600</v>
      </c>
      <c r="G46" s="9">
        <v>6821349.71</v>
      </c>
      <c r="H46" s="9">
        <v>6821349.71</v>
      </c>
      <c r="I46" s="9">
        <v>6821349.71</v>
      </c>
    </row>
    <row r="47" spans="1:9" x14ac:dyDescent="0.3">
      <c r="A47" s="20" t="s">
        <v>75</v>
      </c>
      <c r="B47" s="21" t="s">
        <v>126</v>
      </c>
      <c r="C47" s="20" t="s">
        <v>95</v>
      </c>
      <c r="D47" s="20" t="s">
        <v>99</v>
      </c>
      <c r="E47" s="8">
        <f t="shared" ref="E47:I47" si="8">SUM(E48:E51)</f>
        <v>652080976.10000002</v>
      </c>
      <c r="F47" s="8">
        <f t="shared" si="8"/>
        <v>1162692963.23</v>
      </c>
      <c r="G47" s="8">
        <f t="shared" si="8"/>
        <v>1014062873.6900001</v>
      </c>
      <c r="H47" s="8">
        <f t="shared" si="8"/>
        <v>804453063.25999999</v>
      </c>
      <c r="I47" s="8">
        <f t="shared" si="8"/>
        <v>807074868.05999994</v>
      </c>
    </row>
    <row r="48" spans="1:9" outlineLevel="1" x14ac:dyDescent="0.3">
      <c r="A48" s="6" t="s">
        <v>76</v>
      </c>
      <c r="B48" s="22" t="s">
        <v>27</v>
      </c>
      <c r="C48" s="23" t="s">
        <v>95</v>
      </c>
      <c r="D48" s="23" t="s">
        <v>87</v>
      </c>
      <c r="E48" s="9">
        <v>13909086</v>
      </c>
      <c r="F48" s="9">
        <v>17391529</v>
      </c>
      <c r="G48" s="9">
        <v>19319789.57</v>
      </c>
      <c r="H48" s="9">
        <v>19319789.57</v>
      </c>
      <c r="I48" s="9">
        <v>19319789.57</v>
      </c>
    </row>
    <row r="49" spans="1:9" outlineLevel="1" x14ac:dyDescent="0.3">
      <c r="A49" s="6" t="s">
        <v>77</v>
      </c>
      <c r="B49" s="22" t="s">
        <v>28</v>
      </c>
      <c r="C49" s="23" t="s">
        <v>95</v>
      </c>
      <c r="D49" s="23" t="s">
        <v>88</v>
      </c>
      <c r="E49" s="9">
        <v>145975895.84</v>
      </c>
      <c r="F49" s="9">
        <v>258927525.43000001</v>
      </c>
      <c r="G49" s="13">
        <v>220804892.53999999</v>
      </c>
      <c r="H49" s="13">
        <v>158008763.16</v>
      </c>
      <c r="I49" s="13">
        <v>154559031.12</v>
      </c>
    </row>
    <row r="50" spans="1:9" outlineLevel="1" x14ac:dyDescent="0.3">
      <c r="A50" s="6" t="s">
        <v>78</v>
      </c>
      <c r="B50" s="22" t="s">
        <v>29</v>
      </c>
      <c r="C50" s="23" t="s">
        <v>95</v>
      </c>
      <c r="D50" s="23" t="s">
        <v>89</v>
      </c>
      <c r="E50" s="9">
        <v>404539131.12</v>
      </c>
      <c r="F50" s="9">
        <v>784028052.47000003</v>
      </c>
      <c r="G50" s="13">
        <v>673089691.58000004</v>
      </c>
      <c r="H50" s="13">
        <v>523312710.52999997</v>
      </c>
      <c r="I50" s="13">
        <v>529384247.37</v>
      </c>
    </row>
    <row r="51" spans="1:9" outlineLevel="1" x14ac:dyDescent="0.3">
      <c r="A51" s="6" t="s">
        <v>79</v>
      </c>
      <c r="B51" s="22" t="s">
        <v>30</v>
      </c>
      <c r="C51" s="23" t="s">
        <v>95</v>
      </c>
      <c r="D51" s="23" t="s">
        <v>91</v>
      </c>
      <c r="E51" s="9">
        <v>87656863.140000001</v>
      </c>
      <c r="F51" s="9">
        <v>102345856.33</v>
      </c>
      <c r="G51" s="13">
        <v>100848500</v>
      </c>
      <c r="H51" s="13">
        <v>103811800</v>
      </c>
      <c r="I51" s="13">
        <v>103811800</v>
      </c>
    </row>
    <row r="52" spans="1:9" x14ac:dyDescent="0.3">
      <c r="A52" s="20" t="s">
        <v>80</v>
      </c>
      <c r="B52" s="21" t="s">
        <v>127</v>
      </c>
      <c r="C52" s="20" t="s">
        <v>96</v>
      </c>
      <c r="D52" s="20" t="s">
        <v>99</v>
      </c>
      <c r="E52" s="8">
        <f>E53+E54+E55+E56</f>
        <v>1220464680.77</v>
      </c>
      <c r="F52" s="8">
        <f>F53+F54+F55+F56</f>
        <v>1304928556.28</v>
      </c>
      <c r="G52" s="8">
        <f>SUM(G53:G56)</f>
        <v>1915817651.6400001</v>
      </c>
      <c r="H52" s="8">
        <f t="shared" ref="H52:I52" si="9">SUM(H53:H56)</f>
        <v>1583868277.0799999</v>
      </c>
      <c r="I52" s="8">
        <f t="shared" si="9"/>
        <v>1285292400.45</v>
      </c>
    </row>
    <row r="53" spans="1:9" x14ac:dyDescent="0.3">
      <c r="A53" s="6" t="s">
        <v>108</v>
      </c>
      <c r="B53" s="22" t="s">
        <v>106</v>
      </c>
      <c r="C53" s="23" t="s">
        <v>96</v>
      </c>
      <c r="D53" s="23" t="s">
        <v>87</v>
      </c>
      <c r="E53" s="10">
        <v>936833290.80999994</v>
      </c>
      <c r="F53" s="10">
        <v>998663345.34000003</v>
      </c>
      <c r="G53" s="10">
        <v>1001847390.3099999</v>
      </c>
      <c r="H53" s="10">
        <v>983347119.96000004</v>
      </c>
      <c r="I53" s="10">
        <v>1016777319.55</v>
      </c>
    </row>
    <row r="54" spans="1:9" outlineLevel="1" x14ac:dyDescent="0.3">
      <c r="A54" s="6" t="s">
        <v>109</v>
      </c>
      <c r="B54" s="22" t="s">
        <v>31</v>
      </c>
      <c r="C54" s="23" t="s">
        <v>96</v>
      </c>
      <c r="D54" s="23" t="s">
        <v>100</v>
      </c>
      <c r="E54" s="9">
        <v>217030687.16</v>
      </c>
      <c r="F54" s="9">
        <v>225578429.53</v>
      </c>
      <c r="G54" s="9">
        <v>821524155.95000005</v>
      </c>
      <c r="H54" s="9">
        <v>507947081.94</v>
      </c>
      <c r="I54" s="9">
        <v>175620319.00999999</v>
      </c>
    </row>
    <row r="55" spans="1:9" outlineLevel="1" x14ac:dyDescent="0.3">
      <c r="A55" s="6" t="s">
        <v>107</v>
      </c>
      <c r="B55" s="22" t="s">
        <v>116</v>
      </c>
      <c r="C55" s="23" t="s">
        <v>96</v>
      </c>
      <c r="D55" s="23" t="s">
        <v>88</v>
      </c>
      <c r="E55" s="9">
        <v>40318875.259999998</v>
      </c>
      <c r="F55" s="9">
        <v>52418112.5</v>
      </c>
      <c r="G55" s="9">
        <v>64507634.950000003</v>
      </c>
      <c r="H55" s="9">
        <v>64559083.939999998</v>
      </c>
      <c r="I55" s="9">
        <v>65166959.990000002</v>
      </c>
    </row>
    <row r="56" spans="1:9" ht="37.5" outlineLevel="1" x14ac:dyDescent="0.3">
      <c r="A56" s="6" t="s">
        <v>117</v>
      </c>
      <c r="B56" s="22" t="s">
        <v>32</v>
      </c>
      <c r="C56" s="23" t="s">
        <v>96</v>
      </c>
      <c r="D56" s="23" t="s">
        <v>90</v>
      </c>
      <c r="E56" s="9">
        <v>26281827.539999999</v>
      </c>
      <c r="F56" s="9">
        <v>28268668.91</v>
      </c>
      <c r="G56" s="9">
        <v>27938470.43</v>
      </c>
      <c r="H56" s="9">
        <v>28014991.239999998</v>
      </c>
      <c r="I56" s="9">
        <v>27727801.899999999</v>
      </c>
    </row>
    <row r="57" spans="1:9" x14ac:dyDescent="0.3">
      <c r="A57" s="20" t="s">
        <v>81</v>
      </c>
      <c r="B57" s="21" t="s">
        <v>128</v>
      </c>
      <c r="C57" s="20" t="s">
        <v>97</v>
      </c>
      <c r="D57" s="20" t="s">
        <v>99</v>
      </c>
      <c r="E57" s="8">
        <f>SUM(E58)</f>
        <v>3395533.02</v>
      </c>
      <c r="F57" s="8">
        <f>F58</f>
        <v>4128737.95</v>
      </c>
      <c r="G57" s="8">
        <f>SUM(G58)</f>
        <v>3384139.4</v>
      </c>
      <c r="H57" s="8">
        <f t="shared" ref="H57:I57" si="10">SUM(H58)</f>
        <v>3449996.4</v>
      </c>
      <c r="I57" s="8">
        <f t="shared" si="10"/>
        <v>3418440.69</v>
      </c>
    </row>
    <row r="58" spans="1:9" outlineLevel="1" x14ac:dyDescent="0.3">
      <c r="A58" s="6" t="s">
        <v>82</v>
      </c>
      <c r="B58" s="22" t="s">
        <v>33</v>
      </c>
      <c r="C58" s="23" t="s">
        <v>97</v>
      </c>
      <c r="D58" s="23" t="s">
        <v>100</v>
      </c>
      <c r="E58" s="9">
        <v>3395533.02</v>
      </c>
      <c r="F58" s="9">
        <v>4128737.95</v>
      </c>
      <c r="G58" s="9">
        <v>3384139.4</v>
      </c>
      <c r="H58" s="9">
        <v>3449996.4</v>
      </c>
      <c r="I58" s="9">
        <v>3418440.69</v>
      </c>
    </row>
    <row r="59" spans="1:9" ht="40.5" customHeight="1" x14ac:dyDescent="0.3">
      <c r="A59" s="20" t="s">
        <v>83</v>
      </c>
      <c r="B59" s="21" t="s">
        <v>133</v>
      </c>
      <c r="C59" s="20" t="s">
        <v>98</v>
      </c>
      <c r="D59" s="20" t="s">
        <v>99</v>
      </c>
      <c r="E59" s="8">
        <f>E60</f>
        <v>90656616.219999999</v>
      </c>
      <c r="F59" s="8">
        <f>F60</f>
        <v>202866962.12</v>
      </c>
      <c r="G59" s="8">
        <f>G60</f>
        <v>292457544.77999997</v>
      </c>
      <c r="H59" s="8">
        <f t="shared" ref="H59:I59" si="11">H60</f>
        <v>312498047.42000002</v>
      </c>
      <c r="I59" s="8">
        <f t="shared" si="11"/>
        <v>349983974.19</v>
      </c>
    </row>
    <row r="60" spans="1:9" ht="37.5" outlineLevel="1" x14ac:dyDescent="0.3">
      <c r="A60" s="6" t="s">
        <v>84</v>
      </c>
      <c r="B60" s="22" t="s">
        <v>132</v>
      </c>
      <c r="C60" s="23" t="s">
        <v>98</v>
      </c>
      <c r="D60" s="23" t="s">
        <v>87</v>
      </c>
      <c r="E60" s="9">
        <v>90656616.219999999</v>
      </c>
      <c r="F60" s="9">
        <v>202866962.12</v>
      </c>
      <c r="G60" s="9">
        <v>292457544.77999997</v>
      </c>
      <c r="H60" s="9">
        <v>312498047.42000002</v>
      </c>
      <c r="I60" s="9">
        <v>349983974.19</v>
      </c>
    </row>
  </sheetData>
  <customSheetViews>
    <customSheetView guid="{8F7DC824-71B4-4260-A2D6-1CFD4C82B678}" scale="50" showPageBreaks="1" showGridLines="0" fitToPage="1" printArea="1" topLeftCell="B33">
      <selection activeCell="J40" sqref="J40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1"/>
    </customSheetView>
    <customSheetView guid="{4EF6CA57-C2DB-4824-8B9D-606FE02D271D}" scale="50" showPageBreaks="1" showGridLines="0" fitToPage="1" printArea="1">
      <selection sqref="A1:J1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2"/>
    </customSheetView>
  </customSheetViews>
  <mergeCells count="1">
    <mergeCell ref="A1:I1"/>
  </mergeCells>
  <pageMargins left="0.39370078740157483" right="0.39370078740157483" top="0.59055118110236227" bottom="0.15748031496062992" header="0.51181102362204722" footer="0.15748031496062992"/>
  <pageSetup paperSize="9" scale="65" firstPageNumber="24" fitToHeight="0" orientation="landscape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Залецкая Ольга Генадьевна</cp:lastModifiedBy>
  <cp:lastPrinted>2021-11-09T11:17:25Z</cp:lastPrinted>
  <dcterms:created xsi:type="dcterms:W3CDTF">2002-03-11T10:22:12Z</dcterms:created>
  <dcterms:modified xsi:type="dcterms:W3CDTF">2021-11-12T08:03:57Z</dcterms:modified>
</cp:coreProperties>
</file>