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22.205\df\Documents\Бюджет -  2021-2023\Проект бюджета на 2021-2023 годы\Дополнительные материалы для размещения на сайте\"/>
    </mc:Choice>
  </mc:AlternateContent>
  <bookViews>
    <workbookView xWindow="0" yWindow="0" windowWidth="19200" windowHeight="9960"/>
  </bookViews>
  <sheets>
    <sheet name="Бюджет" sheetId="1" r:id="rId1"/>
  </sheets>
  <definedNames>
    <definedName name="_xlnm._FilterDatabase" localSheetId="0" hidden="1">Бюджет!$A$3:$I$3</definedName>
    <definedName name="APPT" localSheetId="0">Бюджет!$C$10</definedName>
    <definedName name="FIO" localSheetId="0">Бюджет!#REF!</definedName>
    <definedName name="SIGN" localSheetId="0">Бюджет!$A$10:$G$10</definedName>
    <definedName name="Z_4EF6CA57_C2DB_4824_8B9D_606FE02D271D_.wvu.PrintArea" localSheetId="0" hidden="1">Бюджет!$A$1:$I$60</definedName>
    <definedName name="Z_8F7DC824_71B4_4260_A2D6_1CFD4C82B678_.wvu.PrintArea" localSheetId="0" hidden="1">Бюджет!$A$1:$I$60</definedName>
    <definedName name="_xlnm.Print_Area" localSheetId="0">Бюджет!$A$1:$I$60</definedName>
  </definedNames>
  <calcPr calcId="162913" fullPrecision="0"/>
  <customWorkbookViews>
    <customWorkbookView name="Вершинина Мария Игоревна - Личное представление" guid="{8F7DC824-71B4-4260-A2D6-1CFD4C82B678}" mergeInterval="0" personalView="1" maximized="1" windowWidth="1276" windowHeight="779" activeSheetId="1"/>
    <customWorkbookView name="Маганёва Екатерина Николаевна - Личное представление" guid="{4EF6CA57-C2DB-4824-8B9D-606FE02D271D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F28" i="1" l="1"/>
  <c r="E42" i="1" l="1"/>
  <c r="G19" i="1" l="1"/>
  <c r="H5" i="1"/>
  <c r="I5" i="1"/>
  <c r="G5" i="1"/>
  <c r="H14" i="1"/>
  <c r="I14" i="1"/>
  <c r="G14" i="1"/>
  <c r="G27" i="1"/>
  <c r="G32" i="1"/>
  <c r="F52" i="1" l="1"/>
  <c r="E52" i="1"/>
  <c r="E47" i="1"/>
  <c r="E45" i="1"/>
  <c r="E32" i="1"/>
  <c r="E35" i="1" l="1"/>
  <c r="E27" i="1"/>
  <c r="E19" i="1"/>
  <c r="E14" i="1"/>
  <c r="E5" i="1"/>
  <c r="F59" i="1" l="1"/>
  <c r="F57" i="1"/>
  <c r="F47" i="1"/>
  <c r="F45" i="1"/>
  <c r="F42" i="1"/>
  <c r="F35" i="1"/>
  <c r="F32" i="1"/>
  <c r="F27" i="1"/>
  <c r="F19" i="1"/>
  <c r="F14" i="1"/>
  <c r="F5" i="1"/>
  <c r="F4" i="1" l="1"/>
  <c r="H42" i="1"/>
  <c r="I42" i="1"/>
  <c r="G42" i="1"/>
  <c r="G35" i="1"/>
  <c r="H52" i="1"/>
  <c r="I52" i="1"/>
  <c r="G52" i="1"/>
  <c r="H57" i="1" l="1"/>
  <c r="I57" i="1"/>
  <c r="H59" i="1"/>
  <c r="I59" i="1"/>
  <c r="H45" i="1"/>
  <c r="I45" i="1"/>
  <c r="H47" i="1"/>
  <c r="I47" i="1"/>
  <c r="H27" i="1"/>
  <c r="I27" i="1"/>
  <c r="H32" i="1"/>
  <c r="I32" i="1"/>
  <c r="H35" i="1"/>
  <c r="I35" i="1"/>
  <c r="H19" i="1"/>
  <c r="I19" i="1"/>
  <c r="G59" i="1" l="1"/>
  <c r="G57" i="1"/>
  <c r="G47" i="1"/>
  <c r="G45" i="1"/>
  <c r="G4" i="1" l="1"/>
  <c r="E59" i="1"/>
  <c r="E57" i="1"/>
  <c r="E4" i="1" l="1"/>
  <c r="I4" i="1"/>
  <c r="H4" i="1" l="1"/>
</calcChain>
</file>

<file path=xl/sharedStrings.xml><?xml version="1.0" encoding="utf-8"?>
<sst xmlns="http://schemas.openxmlformats.org/spreadsheetml/2006/main" count="235" uniqueCount="138">
  <si>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</si>
  <si>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</si>
  <si>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</si>
  <si>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</si>
  <si>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</si>
  <si>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</si>
  <si>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</si>
  <si>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</si>
  <si>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</si>
  <si>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</si>
  <si>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</si>
  <si>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</si>
  <si>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</si>
  <si>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</si>
  <si>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</si>
  <si>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</si>
  <si>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</si>
  <si>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</si>
  <si>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</si>
  <si>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</si>
  <si>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</si>
  <si>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</si>
  <si>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</si>
  <si>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</si>
  <si>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</si>
  <si>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</si>
  <si>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</si>
  <si>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</si>
  <si>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</si>
  <si>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</si>
  <si>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</si>
  <si>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</si>
  <si>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</si>
  <si>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</si>
  <si>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№ п/п</t>
  </si>
  <si>
    <t>Наименование</t>
  </si>
  <si>
    <t>Раздел</t>
  </si>
  <si>
    <t>Подраз дел</t>
  </si>
  <si>
    <t>1.</t>
  </si>
  <si>
    <t>1.1.</t>
  </si>
  <si>
    <t>1.2.</t>
  </si>
  <si>
    <t>1.3.</t>
  </si>
  <si>
    <t>1.4.</t>
  </si>
  <si>
    <t>1.5.</t>
  </si>
  <si>
    <t>1.6.</t>
  </si>
  <si>
    <t>2.</t>
  </si>
  <si>
    <t>2.1.</t>
  </si>
  <si>
    <t>2.2.</t>
  </si>
  <si>
    <t>2.3.</t>
  </si>
  <si>
    <t>3.</t>
  </si>
  <si>
    <t>3.1.</t>
  </si>
  <si>
    <t>3.2.</t>
  </si>
  <si>
    <t>3.3.</t>
  </si>
  <si>
    <t>3.4.</t>
  </si>
  <si>
    <t>3.5.</t>
  </si>
  <si>
    <t>3.6.</t>
  </si>
  <si>
    <t>3.7.</t>
  </si>
  <si>
    <t>4.</t>
  </si>
  <si>
    <t>4.1.</t>
  </si>
  <si>
    <t>4.2.</t>
  </si>
  <si>
    <t>4.3.</t>
  </si>
  <si>
    <t>4.4.</t>
  </si>
  <si>
    <t>5.</t>
  </si>
  <si>
    <t>5.1.</t>
  </si>
  <si>
    <t>5.2.</t>
  </si>
  <si>
    <t>6.</t>
  </si>
  <si>
    <t>6.1.</t>
  </si>
  <si>
    <t>6.2.</t>
  </si>
  <si>
    <t>6.3.</t>
  </si>
  <si>
    <t>6.4.</t>
  </si>
  <si>
    <t>7.</t>
  </si>
  <si>
    <t>7.1.</t>
  </si>
  <si>
    <t>7.2.</t>
  </si>
  <si>
    <t>8.</t>
  </si>
  <si>
    <t>8.1.</t>
  </si>
  <si>
    <t>9.</t>
  </si>
  <si>
    <t>9.1.</t>
  </si>
  <si>
    <t>9.2.</t>
  </si>
  <si>
    <t>9.3.</t>
  </si>
  <si>
    <t>9.4.</t>
  </si>
  <si>
    <t>10.</t>
  </si>
  <si>
    <t>11.</t>
  </si>
  <si>
    <t>11.1.</t>
  </si>
  <si>
    <t>12.</t>
  </si>
  <si>
    <t>12.1.</t>
  </si>
  <si>
    <t>ВСЕГО</t>
  </si>
  <si>
    <t>(рублей)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</si>
  <si>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</si>
  <si>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</si>
  <si>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</si>
  <si>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</si>
  <si>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</si>
  <si>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</si>
  <si>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</si>
  <si>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</si>
  <si>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</si>
  <si>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</si>
  <si>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</si>
  <si>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</si>
  <si>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00</t>
  </si>
  <si>
    <t>02</t>
  </si>
  <si>
    <t>14</t>
  </si>
  <si>
    <t>1.7.</t>
  </si>
  <si>
    <t>1.8.</t>
  </si>
  <si>
    <t>Резервные фонды</t>
  </si>
  <si>
    <t>Обеспечение проведения выборов и референдумов</t>
  </si>
  <si>
    <t>Физическая культура</t>
  </si>
  <si>
    <t>10.3.</t>
  </si>
  <si>
    <t>10.1.</t>
  </si>
  <si>
    <t>10.2.</t>
  </si>
  <si>
    <t>6.5.</t>
  </si>
  <si>
    <t>Дополнительное образование детей</t>
  </si>
  <si>
    <t>План на 2021 год</t>
  </si>
  <si>
    <t>План на 2022 год</t>
  </si>
  <si>
    <t>Профессиональная подготовка, переподготовка и повышение квалификации</t>
  </si>
  <si>
    <t>Молодежная политика</t>
  </si>
  <si>
    <t>6.6.</t>
  </si>
  <si>
    <t>Спорт высших достижений</t>
  </si>
  <si>
    <t>10.4.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</si>
  <si>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</si>
  <si>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</si>
  <si>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</si>
  <si>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</si>
  <si>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</si>
  <si>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</si>
  <si>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</si>
  <si>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</si>
  <si>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</si>
  <si>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</si>
  <si>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</si>
  <si>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 xml:space="preserve"> Сведения о расходах бюджета по разделам и подразделам классификации расходов 
на 2021 год и плановый период 2022-2023 годов в сравнении с ожидаемым исполнением за 2020 год и данным за 2019 год</t>
  </si>
  <si>
    <t>Исполнение за 2019 год</t>
  </si>
  <si>
    <t>Ожидаемое исполнение за 2020
год</t>
  </si>
  <si>
    <t>План на 2023 год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</si>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</sst>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" x14ac:knownFonts="1">
    <font>
      <sz val="10"/>
      <name val="Arial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1" fillId="2" borderId="0" xfId="0" applyNumberFormat="1" applyFont="1" applyFill="1"/>
    <xf numFmtId="0" fontId="1" fillId="2" borderId="0" xfId="0" applyFont="1" applyFill="1"/>
    <xf numFmtId="0" fontId="1" fillId="2" borderId="0" xfId="0" applyFont="1" applyFill="1" applyAlignment="1">
      <alignment wrapText="1"/>
    </xf>
    <xf numFmtId="4" fontId="2" fillId="2" borderId="2" xfId="0" applyNumberFormat="1" applyFont="1" applyFill="1" applyBorder="1" applyAlignment="1">
      <alignment horizontal="right"/>
    </xf>
    <xf numFmtId="4" fontId="1" fillId="2" borderId="0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Alignment="1">
      <alignment horizontal="right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Alignment="1">
      <alignment horizont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60"/>
  <sheetViews>
    <sheetView showGridLines="0" tabSelected="1" view="pageBreakPreview" topLeftCell="B19" zoomScale="75" zoomScaleNormal="75" zoomScaleSheetLayoutView="75" workbookViewId="0">
      <selection activeCell="F3" sqref="F3"/>
    </sheetView>
  </sheetViews>
  <sheetFormatPr defaultRowHeight="18.75" outlineLevelRow="1" x14ac:dyDescent="0.3"/>
  <cols>
    <col min="1" max="1" width="8.28515625" style="2" customWidth="1"/>
    <col min="2" max="2" width="62.85546875" style="2" customWidth="1"/>
    <col min="3" max="4" width="8.28515625" style="19" customWidth="1"/>
    <col min="5" max="5" width="23.28515625" style="2" customWidth="1"/>
    <col min="6" max="6" width="26.42578125" style="2" customWidth="1"/>
    <col min="7" max="8" width="26.5703125" style="2" customWidth="1"/>
    <col min="9" max="9" width="26.5703125" style="20" customWidth="1"/>
    <col min="10" max="10" width="9.140625" style="1"/>
    <col min="11" max="16384" width="9.140625" style="2"/>
  </cols>
  <sheetData>
    <row r="1" spans="1:11" ht="39.75" customHeight="1" x14ac:dyDescent="0.3">
      <c r="A1" s="21" t="s">
        <v>130</v>
      </c>
      <c r="B1" s="21"/>
      <c r="C1" s="21"/>
      <c r="D1" s="21"/>
      <c r="E1" s="21"/>
      <c r="F1" s="21"/>
      <c r="G1" s="21"/>
      <c r="H1" s="21"/>
      <c r="I1" s="21"/>
    </row>
    <row r="2" spans="1:11" x14ac:dyDescent="0.3">
      <c r="A2" s="3"/>
      <c r="B2" s="3"/>
      <c r="C2" s="18"/>
      <c r="D2" s="18"/>
      <c r="E2" s="1"/>
      <c r="F2" s="4"/>
      <c r="G2" s="5"/>
      <c r="H2" s="3"/>
      <c r="I2" s="6" t="s">
        <v>86</v>
      </c>
    </row>
    <row r="3" spans="1:11" ht="56.25" x14ac:dyDescent="0.3">
      <c r="A3" s="7" t="s">
        <v>34</v>
      </c>
      <c r="B3" s="7" t="s">
        <v>35</v>
      </c>
      <c r="C3" s="8" t="s">
        <v>36</v>
      </c>
      <c r="D3" s="8" t="s">
        <v>37</v>
      </c>
      <c r="E3" s="7" t="s">
        <v>131</v>
      </c>
      <c r="F3" s="22" t="s">
        <v>132</v>
      </c>
      <c r="G3" s="7" t="s">
        <v>112</v>
      </c>
      <c r="H3" s="7" t="s">
        <v>113</v>
      </c>
      <c r="I3" s="7" t="s">
        <v>133</v>
      </c>
    </row>
    <row r="4" spans="1:11" x14ac:dyDescent="0.3">
      <c r="A4" s="16"/>
      <c r="B4" s="15" t="s">
        <v>85</v>
      </c>
      <c r="C4" s="16"/>
      <c r="D4" s="16"/>
      <c r="E4" s="12">
        <f t="shared" ref="E4:I4" si="0">E5+E14+E19+E27+E32+E35+E42+E45+E47+E52+E57+E59</f>
        <v>27517677505.509998</v>
      </c>
      <c r="F4" s="12">
        <f t="shared" si="0"/>
        <v>32335361677.389999</v>
      </c>
      <c r="G4" s="12">
        <f t="shared" si="0"/>
        <v>31276568051.369999</v>
      </c>
      <c r="H4" s="12">
        <f t="shared" si="0"/>
        <v>29973286975.689999</v>
      </c>
      <c r="I4" s="12">
        <f t="shared" si="0"/>
        <v>30781545838.59</v>
      </c>
      <c r="K4" s="1"/>
    </row>
    <row r="5" spans="1:11" x14ac:dyDescent="0.3">
      <c r="A5" s="16" t="s">
        <v>38</v>
      </c>
      <c r="B5" s="15" t="s">
        <v>119</v>
      </c>
      <c r="C5" s="16" t="s">
        <v>87</v>
      </c>
      <c r="D5" s="16" t="s">
        <v>99</v>
      </c>
      <c r="E5" s="9">
        <f>SUM(E6:E13)</f>
        <v>2179830760.5799999</v>
      </c>
      <c r="F5" s="9">
        <f>SUM(F6:F13)</f>
        <v>2498828385.9699998</v>
      </c>
      <c r="G5" s="9">
        <f>SUM(G6:G13)</f>
        <v>2512449855.2800002</v>
      </c>
      <c r="H5" s="9">
        <f t="shared" ref="H5:I5" si="1">SUM(H6:H13)</f>
        <v>3067832770.73</v>
      </c>
      <c r="I5" s="9">
        <f t="shared" si="1"/>
        <v>3116174624.1999998</v>
      </c>
    </row>
    <row r="6" spans="1:11" ht="56.25" outlineLevel="1" x14ac:dyDescent="0.3">
      <c r="A6" s="7" t="s">
        <v>39</v>
      </c>
      <c r="B6" s="14" t="s">
        <v>0</v>
      </c>
      <c r="C6" s="17" t="s">
        <v>87</v>
      </c>
      <c r="D6" s="17" t="s">
        <v>100</v>
      </c>
      <c r="E6" s="10">
        <v>8126734.9000000004</v>
      </c>
      <c r="F6" s="10">
        <v>6605201.8200000003</v>
      </c>
      <c r="G6" s="10">
        <v>6227127.6399999997</v>
      </c>
      <c r="H6" s="10">
        <v>6227127.6399999997</v>
      </c>
      <c r="I6" s="10">
        <v>6227127.6399999997</v>
      </c>
    </row>
    <row r="7" spans="1:11" ht="75" outlineLevel="1" x14ac:dyDescent="0.3">
      <c r="A7" s="7" t="s">
        <v>40</v>
      </c>
      <c r="B7" s="14" t="s">
        <v>1</v>
      </c>
      <c r="C7" s="17" t="s">
        <v>87</v>
      </c>
      <c r="D7" s="17" t="s">
        <v>88</v>
      </c>
      <c r="E7" s="10">
        <v>91463606.030000001</v>
      </c>
      <c r="F7" s="10">
        <v>94799664.090000004</v>
      </c>
      <c r="G7" s="10">
        <v>95269975.030000001</v>
      </c>
      <c r="H7" s="10">
        <v>95269975.030000001</v>
      </c>
      <c r="I7" s="10">
        <v>95269975.030000001</v>
      </c>
    </row>
    <row r="8" spans="1:11" ht="75" outlineLevel="1" x14ac:dyDescent="0.3">
      <c r="A8" s="7" t="s">
        <v>41</v>
      </c>
      <c r="B8" s="14" t="s">
        <v>2</v>
      </c>
      <c r="C8" s="17" t="s">
        <v>87</v>
      </c>
      <c r="D8" s="17" t="s">
        <v>89</v>
      </c>
      <c r="E8" s="10">
        <v>570022851.69000006</v>
      </c>
      <c r="F8" s="10">
        <v>575095796.38</v>
      </c>
      <c r="G8" s="10">
        <v>601028470.99000001</v>
      </c>
      <c r="H8" s="10">
        <v>589682405.17999995</v>
      </c>
      <c r="I8" s="10">
        <v>599466119.46000004</v>
      </c>
    </row>
    <row r="9" spans="1:11" outlineLevel="1" x14ac:dyDescent="0.3">
      <c r="A9" s="7" t="s">
        <v>42</v>
      </c>
      <c r="B9" s="14" t="s">
        <v>3</v>
      </c>
      <c r="C9" s="17" t="s">
        <v>87</v>
      </c>
      <c r="D9" s="17" t="s">
        <v>90</v>
      </c>
      <c r="E9" s="10">
        <v>63585.24</v>
      </c>
      <c r="F9" s="10">
        <v>74700</v>
      </c>
      <c r="G9" s="10">
        <v>64200</v>
      </c>
      <c r="H9" s="10">
        <v>38100</v>
      </c>
      <c r="I9" s="10">
        <v>76300</v>
      </c>
    </row>
    <row r="10" spans="1:11" ht="56.25" outlineLevel="1" x14ac:dyDescent="0.3">
      <c r="A10" s="7" t="s">
        <v>43</v>
      </c>
      <c r="B10" s="14" t="s">
        <v>4</v>
      </c>
      <c r="C10" s="17" t="s">
        <v>87</v>
      </c>
      <c r="D10" s="17" t="s">
        <v>91</v>
      </c>
      <c r="E10" s="10">
        <v>191685448.47999999</v>
      </c>
      <c r="F10" s="10">
        <v>198386570.5</v>
      </c>
      <c r="G10" s="10">
        <v>198917412.83000001</v>
      </c>
      <c r="H10" s="10">
        <v>198369970.83000001</v>
      </c>
      <c r="I10" s="10">
        <v>198192662.83000001</v>
      </c>
    </row>
    <row r="11" spans="1:11" ht="37.5" outlineLevel="1" x14ac:dyDescent="0.3">
      <c r="A11" s="7" t="s">
        <v>44</v>
      </c>
      <c r="B11" s="14" t="s">
        <v>105</v>
      </c>
      <c r="C11" s="17" t="s">
        <v>87</v>
      </c>
      <c r="D11" s="17" t="s">
        <v>92</v>
      </c>
      <c r="E11" s="10"/>
      <c r="F11" s="10"/>
      <c r="G11" s="10">
        <v>41401830.659999996</v>
      </c>
      <c r="H11" s="10"/>
      <c r="I11" s="10"/>
    </row>
    <row r="12" spans="1:11" outlineLevel="1" x14ac:dyDescent="0.3">
      <c r="A12" s="7" t="s">
        <v>102</v>
      </c>
      <c r="B12" s="14" t="s">
        <v>104</v>
      </c>
      <c r="C12" s="17" t="s">
        <v>87</v>
      </c>
      <c r="D12" s="17" t="s">
        <v>96</v>
      </c>
      <c r="E12" s="10">
        <v>0</v>
      </c>
      <c r="F12" s="10">
        <v>48046978.869999997</v>
      </c>
      <c r="G12" s="10">
        <v>63215173.450000003</v>
      </c>
      <c r="H12" s="10">
        <v>57210870.670000002</v>
      </c>
      <c r="I12" s="10">
        <v>61306650.590000004</v>
      </c>
    </row>
    <row r="13" spans="1:11" outlineLevel="1" x14ac:dyDescent="0.3">
      <c r="A13" s="7" t="s">
        <v>103</v>
      </c>
      <c r="B13" s="14" t="s">
        <v>5</v>
      </c>
      <c r="C13" s="17" t="s">
        <v>87</v>
      </c>
      <c r="D13" s="17" t="s">
        <v>98</v>
      </c>
      <c r="E13" s="10">
        <v>1318468534.24</v>
      </c>
      <c r="F13" s="10">
        <v>1575819474.3099999</v>
      </c>
      <c r="G13" s="10">
        <v>1506325664.6800001</v>
      </c>
      <c r="H13" s="10">
        <v>2121034321.3800001</v>
      </c>
      <c r="I13" s="10">
        <v>2155635788.6500001</v>
      </c>
    </row>
    <row r="14" spans="1:11" ht="47.25" customHeight="1" x14ac:dyDescent="0.3">
      <c r="A14" s="16" t="s">
        <v>45</v>
      </c>
      <c r="B14" s="15" t="s">
        <v>120</v>
      </c>
      <c r="C14" s="16" t="s">
        <v>88</v>
      </c>
      <c r="D14" s="16" t="s">
        <v>99</v>
      </c>
      <c r="E14" s="9">
        <f>SUM(E15:E18)</f>
        <v>269220780.04000002</v>
      </c>
      <c r="F14" s="9">
        <f>SUM(F15:F18)</f>
        <v>317195115.99000001</v>
      </c>
      <c r="G14" s="9">
        <f>SUM(G15:G18)</f>
        <v>279892151.5</v>
      </c>
      <c r="H14" s="9">
        <f t="shared" ref="H14:I14" si="2">SUM(H15:H18)</f>
        <v>280394500.11000001</v>
      </c>
      <c r="I14" s="9">
        <f t="shared" si="2"/>
        <v>279436684.63999999</v>
      </c>
    </row>
    <row r="15" spans="1:11" ht="21.75" customHeight="1" outlineLevel="1" x14ac:dyDescent="0.3">
      <c r="A15" s="7" t="s">
        <v>46</v>
      </c>
      <c r="B15" s="14" t="s">
        <v>6</v>
      </c>
      <c r="C15" s="17" t="s">
        <v>88</v>
      </c>
      <c r="D15" s="17" t="s">
        <v>89</v>
      </c>
      <c r="E15" s="10">
        <v>35053882</v>
      </c>
      <c r="F15" s="10">
        <v>35798700</v>
      </c>
      <c r="G15" s="10">
        <v>31663000</v>
      </c>
      <c r="H15" s="10">
        <v>31818700</v>
      </c>
      <c r="I15" s="10">
        <v>32338700</v>
      </c>
    </row>
    <row r="16" spans="1:11" ht="21.75" customHeight="1" outlineLevel="1" x14ac:dyDescent="0.3">
      <c r="A16" s="7" t="s">
        <v>47</v>
      </c>
      <c r="B16" s="14" t="s">
        <v>135</v>
      </c>
      <c r="C16" s="17" t="s">
        <v>88</v>
      </c>
      <c r="D16" s="17" t="s">
        <v>94</v>
      </c>
      <c r="E16" s="10">
        <v>197525884.53</v>
      </c>
      <c r="F16" s="10">
        <v>250534156.09999999</v>
      </c>
      <c r="G16" s="10">
        <v>207522831.63</v>
      </c>
      <c r="H16" s="10">
        <v>206227430.56999999</v>
      </c>
      <c r="I16" s="10">
        <v>206534303.05000001</v>
      </c>
    </row>
    <row r="17" spans="1:9" ht="62.25" customHeight="1" outlineLevel="1" x14ac:dyDescent="0.3">
      <c r="A17" s="7"/>
      <c r="B17" s="14" t="s">
        <v>134</v>
      </c>
      <c r="C17" s="17" t="s">
        <v>88</v>
      </c>
      <c r="D17" s="17" t="s">
        <v>95</v>
      </c>
      <c r="E17" s="10"/>
      <c r="F17" s="10"/>
      <c r="G17" s="10">
        <v>4823950.6500000004</v>
      </c>
      <c r="H17" s="10">
        <v>6505663.1799999997</v>
      </c>
      <c r="I17" s="10">
        <v>4876975.2300000004</v>
      </c>
    </row>
    <row r="18" spans="1:9" ht="56.25" outlineLevel="1" x14ac:dyDescent="0.3">
      <c r="A18" s="7" t="s">
        <v>48</v>
      </c>
      <c r="B18" s="14" t="s">
        <v>7</v>
      </c>
      <c r="C18" s="17" t="s">
        <v>88</v>
      </c>
      <c r="D18" s="17" t="s">
        <v>101</v>
      </c>
      <c r="E18" s="10">
        <v>36641013.509999998</v>
      </c>
      <c r="F18" s="10">
        <v>30862259.890000001</v>
      </c>
      <c r="G18" s="10">
        <v>35882369.219999999</v>
      </c>
      <c r="H18" s="10">
        <v>35842706.359999999</v>
      </c>
      <c r="I18" s="10">
        <v>35686706.359999999</v>
      </c>
    </row>
    <row r="19" spans="1:9" x14ac:dyDescent="0.3">
      <c r="A19" s="16" t="s">
        <v>49</v>
      </c>
      <c r="B19" s="15" t="s">
        <v>121</v>
      </c>
      <c r="C19" s="16" t="s">
        <v>89</v>
      </c>
      <c r="D19" s="16" t="s">
        <v>99</v>
      </c>
      <c r="E19" s="9">
        <f>SUM(E20:E26)</f>
        <v>4092444172.9000001</v>
      </c>
      <c r="F19" s="9">
        <f>SUM(F20:F26)</f>
        <v>4643074199.7399998</v>
      </c>
      <c r="G19" s="9">
        <f>SUM(G20:G26)</f>
        <v>4365964840.6000004</v>
      </c>
      <c r="H19" s="9">
        <f t="shared" ref="H19:I19" si="3">SUM(H20:H26)</f>
        <v>3276407657.7600002</v>
      </c>
      <c r="I19" s="9">
        <f t="shared" si="3"/>
        <v>3480535628.3699999</v>
      </c>
    </row>
    <row r="20" spans="1:9" outlineLevel="1" x14ac:dyDescent="0.3">
      <c r="A20" s="7" t="s">
        <v>50</v>
      </c>
      <c r="B20" s="14" t="s">
        <v>8</v>
      </c>
      <c r="C20" s="17" t="s">
        <v>89</v>
      </c>
      <c r="D20" s="17" t="s">
        <v>87</v>
      </c>
      <c r="E20" s="10">
        <v>5812388.1799999997</v>
      </c>
      <c r="F20" s="10">
        <v>4737834</v>
      </c>
      <c r="G20" s="10"/>
      <c r="H20" s="10"/>
      <c r="I20" s="10"/>
    </row>
    <row r="21" spans="1:9" outlineLevel="1" x14ac:dyDescent="0.3">
      <c r="A21" s="7" t="s">
        <v>51</v>
      </c>
      <c r="B21" s="14" t="s">
        <v>9</v>
      </c>
      <c r="C21" s="17" t="s">
        <v>89</v>
      </c>
      <c r="D21" s="17" t="s">
        <v>90</v>
      </c>
      <c r="E21" s="10">
        <v>13286417.73</v>
      </c>
      <c r="F21" s="10">
        <v>44296521.659999996</v>
      </c>
      <c r="G21" s="10">
        <v>35636160.609999999</v>
      </c>
      <c r="H21" s="10">
        <v>35207575.420000002</v>
      </c>
      <c r="I21" s="10">
        <v>33874779.969999999</v>
      </c>
    </row>
    <row r="22" spans="1:9" outlineLevel="1" x14ac:dyDescent="0.3">
      <c r="A22" s="7" t="s">
        <v>52</v>
      </c>
      <c r="B22" s="14" t="s">
        <v>10</v>
      </c>
      <c r="C22" s="17" t="s">
        <v>89</v>
      </c>
      <c r="D22" s="17" t="s">
        <v>92</v>
      </c>
      <c r="E22" s="10">
        <v>13134811.68</v>
      </c>
      <c r="F22" s="10">
        <v>13997538.859999999</v>
      </c>
      <c r="G22" s="10">
        <v>13871496.59</v>
      </c>
      <c r="H22" s="10">
        <v>13218073.27</v>
      </c>
      <c r="I22" s="10">
        <v>13585682.57</v>
      </c>
    </row>
    <row r="23" spans="1:9" outlineLevel="1" x14ac:dyDescent="0.3">
      <c r="A23" s="7" t="s">
        <v>53</v>
      </c>
      <c r="B23" s="14" t="s">
        <v>11</v>
      </c>
      <c r="C23" s="17" t="s">
        <v>89</v>
      </c>
      <c r="D23" s="17" t="s">
        <v>93</v>
      </c>
      <c r="E23" s="10">
        <v>918015160.09000003</v>
      </c>
      <c r="F23" s="10">
        <v>915927495.33000004</v>
      </c>
      <c r="G23" s="10">
        <v>804071034.75999999</v>
      </c>
      <c r="H23" s="10">
        <v>793976722.63</v>
      </c>
      <c r="I23" s="10">
        <v>794025461.97000003</v>
      </c>
    </row>
    <row r="24" spans="1:9" outlineLevel="1" x14ac:dyDescent="0.3">
      <c r="A24" s="7" t="s">
        <v>54</v>
      </c>
      <c r="B24" s="14" t="s">
        <v>12</v>
      </c>
      <c r="C24" s="17" t="s">
        <v>89</v>
      </c>
      <c r="D24" s="17" t="s">
        <v>94</v>
      </c>
      <c r="E24" s="10">
        <v>2447015815.3499999</v>
      </c>
      <c r="F24" s="10">
        <v>2919022244.77</v>
      </c>
      <c r="G24" s="10">
        <v>2824218832.6999998</v>
      </c>
      <c r="H24" s="10">
        <v>1794358238.9400001</v>
      </c>
      <c r="I24" s="10">
        <v>1986521278.52</v>
      </c>
    </row>
    <row r="25" spans="1:9" outlineLevel="1" x14ac:dyDescent="0.3">
      <c r="A25" s="7" t="s">
        <v>55</v>
      </c>
      <c r="B25" s="14" t="s">
        <v>13</v>
      </c>
      <c r="C25" s="17" t="s">
        <v>89</v>
      </c>
      <c r="D25" s="17" t="s">
        <v>95</v>
      </c>
      <c r="E25" s="10">
        <v>217784883.03</v>
      </c>
      <c r="F25" s="10">
        <v>215533708.06999999</v>
      </c>
      <c r="G25" s="10">
        <v>203255984.18000001</v>
      </c>
      <c r="H25" s="10">
        <v>199999232.59999999</v>
      </c>
      <c r="I25" s="10">
        <v>194534654.25999999</v>
      </c>
    </row>
    <row r="26" spans="1:9" ht="37.5" outlineLevel="1" x14ac:dyDescent="0.3">
      <c r="A26" s="7" t="s">
        <v>56</v>
      </c>
      <c r="B26" s="14" t="s">
        <v>14</v>
      </c>
      <c r="C26" s="17" t="s">
        <v>89</v>
      </c>
      <c r="D26" s="17" t="s">
        <v>97</v>
      </c>
      <c r="E26" s="10">
        <v>477394696.83999997</v>
      </c>
      <c r="F26" s="10">
        <v>529558857.05000001</v>
      </c>
      <c r="G26" s="10">
        <v>484911331.75999999</v>
      </c>
      <c r="H26" s="10">
        <v>439647814.89999998</v>
      </c>
      <c r="I26" s="10">
        <v>457993771.07999998</v>
      </c>
    </row>
    <row r="27" spans="1:9" ht="36" customHeight="1" x14ac:dyDescent="0.3">
      <c r="A27" s="16" t="s">
        <v>57</v>
      </c>
      <c r="B27" s="15" t="s">
        <v>122</v>
      </c>
      <c r="C27" s="16" t="s">
        <v>90</v>
      </c>
      <c r="D27" s="16" t="s">
        <v>99</v>
      </c>
      <c r="E27" s="9">
        <f>SUM(E28:E31)</f>
        <v>2519569083.0700002</v>
      </c>
      <c r="F27" s="9">
        <f>SUM(F28:F31)</f>
        <v>3213024117.3099999</v>
      </c>
      <c r="G27" s="9">
        <f>SUM(G28:G31)</f>
        <v>1921731324.0699999</v>
      </c>
      <c r="H27" s="9">
        <f t="shared" ref="H27:I27" si="4">SUM(H28:H31)</f>
        <v>1959452418.28</v>
      </c>
      <c r="I27" s="9">
        <f t="shared" si="4"/>
        <v>2450004903.4299998</v>
      </c>
    </row>
    <row r="28" spans="1:9" outlineLevel="1" x14ac:dyDescent="0.3">
      <c r="A28" s="7" t="s">
        <v>58</v>
      </c>
      <c r="B28" s="14" t="s">
        <v>15</v>
      </c>
      <c r="C28" s="17" t="s">
        <v>90</v>
      </c>
      <c r="D28" s="17" t="s">
        <v>87</v>
      </c>
      <c r="E28" s="10">
        <v>1300916569.3599999</v>
      </c>
      <c r="F28" s="10">
        <f>1972885382.04-58748044.83</f>
        <v>1914137337.21</v>
      </c>
      <c r="G28" s="10">
        <v>782206312.70000005</v>
      </c>
      <c r="H28" s="10">
        <v>826445310.61000001</v>
      </c>
      <c r="I28" s="10">
        <v>1447598676.3199999</v>
      </c>
    </row>
    <row r="29" spans="1:9" outlineLevel="1" x14ac:dyDescent="0.3">
      <c r="A29" s="7" t="s">
        <v>59</v>
      </c>
      <c r="B29" s="14" t="s">
        <v>16</v>
      </c>
      <c r="C29" s="17" t="s">
        <v>90</v>
      </c>
      <c r="D29" s="17" t="s">
        <v>100</v>
      </c>
      <c r="E29" s="10">
        <v>231869193.13999999</v>
      </c>
      <c r="F29" s="10">
        <v>191919095.81999999</v>
      </c>
      <c r="G29" s="10">
        <v>212091980.28999999</v>
      </c>
      <c r="H29" s="10">
        <v>230564770.56</v>
      </c>
      <c r="I29" s="10">
        <v>131104065.59999999</v>
      </c>
    </row>
    <row r="30" spans="1:9" outlineLevel="1" x14ac:dyDescent="0.3">
      <c r="A30" s="7" t="s">
        <v>60</v>
      </c>
      <c r="B30" s="14" t="s">
        <v>17</v>
      </c>
      <c r="C30" s="17" t="s">
        <v>90</v>
      </c>
      <c r="D30" s="17" t="s">
        <v>88</v>
      </c>
      <c r="E30" s="10">
        <v>718784786.60000002</v>
      </c>
      <c r="F30" s="10">
        <v>875807996.73000002</v>
      </c>
      <c r="G30" s="10">
        <v>730859392.10000002</v>
      </c>
      <c r="H30" s="10">
        <v>708606728.62</v>
      </c>
      <c r="I30" s="10">
        <v>676169356.45000005</v>
      </c>
    </row>
    <row r="31" spans="1:9" ht="37.5" outlineLevel="1" x14ac:dyDescent="0.3">
      <c r="A31" s="7" t="s">
        <v>61</v>
      </c>
      <c r="B31" s="14" t="s">
        <v>18</v>
      </c>
      <c r="C31" s="17" t="s">
        <v>90</v>
      </c>
      <c r="D31" s="17" t="s">
        <v>90</v>
      </c>
      <c r="E31" s="10">
        <v>267998533.97</v>
      </c>
      <c r="F31" s="10">
        <v>231159687.55000001</v>
      </c>
      <c r="G31" s="10">
        <v>196573638.97999999</v>
      </c>
      <c r="H31" s="10">
        <v>193835608.49000001</v>
      </c>
      <c r="I31" s="10">
        <v>195132805.06</v>
      </c>
    </row>
    <row r="32" spans="1:9" x14ac:dyDescent="0.3">
      <c r="A32" s="16" t="s">
        <v>62</v>
      </c>
      <c r="B32" s="15" t="s">
        <v>123</v>
      </c>
      <c r="C32" s="16" t="s">
        <v>91</v>
      </c>
      <c r="D32" s="16" t="s">
        <v>99</v>
      </c>
      <c r="E32" s="9">
        <f>SUM(E33:E34)</f>
        <v>42628380.810000002</v>
      </c>
      <c r="F32" s="9">
        <f>SUM(F33:F34)</f>
        <v>47937533.869999997</v>
      </c>
      <c r="G32" s="9">
        <f>SUM(G33:G34)</f>
        <v>20737661.390000001</v>
      </c>
      <c r="H32" s="9">
        <f t="shared" ref="H32:I32" si="5">SUM(H33:H34)</f>
        <v>12148452.9</v>
      </c>
      <c r="I32" s="9">
        <f t="shared" si="5"/>
        <v>12148452.9</v>
      </c>
    </row>
    <row r="33" spans="1:9" ht="37.5" outlineLevel="1" x14ac:dyDescent="0.3">
      <c r="A33" s="7" t="s">
        <v>63</v>
      </c>
      <c r="B33" s="14" t="s">
        <v>19</v>
      </c>
      <c r="C33" s="17" t="s">
        <v>91</v>
      </c>
      <c r="D33" s="17" t="s">
        <v>88</v>
      </c>
      <c r="E33" s="10">
        <v>9874423.1699999999</v>
      </c>
      <c r="F33" s="10">
        <v>14815646.939999999</v>
      </c>
      <c r="G33" s="10">
        <v>9192639.0299999993</v>
      </c>
      <c r="H33" s="10">
        <v>1192639.03</v>
      </c>
      <c r="I33" s="10">
        <v>1192639.03</v>
      </c>
    </row>
    <row r="34" spans="1:9" ht="37.5" outlineLevel="1" x14ac:dyDescent="0.3">
      <c r="A34" s="7" t="s">
        <v>64</v>
      </c>
      <c r="B34" s="14" t="s">
        <v>20</v>
      </c>
      <c r="C34" s="17" t="s">
        <v>91</v>
      </c>
      <c r="D34" s="17" t="s">
        <v>90</v>
      </c>
      <c r="E34" s="10">
        <v>32753957.640000001</v>
      </c>
      <c r="F34" s="10">
        <v>33121886.93</v>
      </c>
      <c r="G34" s="10">
        <v>11545022.359999999</v>
      </c>
      <c r="H34" s="10">
        <v>10955813.869999999</v>
      </c>
      <c r="I34" s="10">
        <v>10955813.869999999</v>
      </c>
    </row>
    <row r="35" spans="1:9" x14ac:dyDescent="0.3">
      <c r="A35" s="16" t="s">
        <v>65</v>
      </c>
      <c r="B35" s="15" t="s">
        <v>124</v>
      </c>
      <c r="C35" s="16" t="s">
        <v>92</v>
      </c>
      <c r="D35" s="16" t="s">
        <v>99</v>
      </c>
      <c r="E35" s="9">
        <f>SUM(E36:E41)</f>
        <v>15377388242.049999</v>
      </c>
      <c r="F35" s="9">
        <f>SUM(F36:F41)</f>
        <v>18280738054.389999</v>
      </c>
      <c r="G35" s="9">
        <f>SUM(G36:G41)</f>
        <v>18776861141.169998</v>
      </c>
      <c r="H35" s="9">
        <f t="shared" ref="H35:I35" si="6">SUM(H36:H41)</f>
        <v>18016723144.98</v>
      </c>
      <c r="I35" s="9">
        <f t="shared" si="6"/>
        <v>18173952805.830002</v>
      </c>
    </row>
    <row r="36" spans="1:9" outlineLevel="1" x14ac:dyDescent="0.3">
      <c r="A36" s="7" t="s">
        <v>66</v>
      </c>
      <c r="B36" s="14" t="s">
        <v>21</v>
      </c>
      <c r="C36" s="17" t="s">
        <v>92</v>
      </c>
      <c r="D36" s="17" t="s">
        <v>87</v>
      </c>
      <c r="E36" s="10">
        <v>6027282679.5900002</v>
      </c>
      <c r="F36" s="10">
        <v>6636570270.2200003</v>
      </c>
      <c r="G36" s="10">
        <v>6632341070.6400003</v>
      </c>
      <c r="H36" s="10">
        <v>6727201091.8000002</v>
      </c>
      <c r="I36" s="10">
        <v>6623449168.8999996</v>
      </c>
    </row>
    <row r="37" spans="1:9" outlineLevel="1" x14ac:dyDescent="0.3">
      <c r="A37" s="7" t="s">
        <v>67</v>
      </c>
      <c r="B37" s="14" t="s">
        <v>22</v>
      </c>
      <c r="C37" s="17" t="s">
        <v>92</v>
      </c>
      <c r="D37" s="17" t="s">
        <v>100</v>
      </c>
      <c r="E37" s="10">
        <v>7536868697.1499996</v>
      </c>
      <c r="F37" s="10">
        <v>9858615535.1499996</v>
      </c>
      <c r="G37" s="10">
        <v>10316940483.35</v>
      </c>
      <c r="H37" s="10">
        <v>9561601803.6100006</v>
      </c>
      <c r="I37" s="10">
        <v>9787960775.6100006</v>
      </c>
    </row>
    <row r="38" spans="1:9" outlineLevel="1" x14ac:dyDescent="0.3">
      <c r="A38" s="7" t="s">
        <v>68</v>
      </c>
      <c r="B38" s="14" t="s">
        <v>111</v>
      </c>
      <c r="C38" s="17" t="s">
        <v>92</v>
      </c>
      <c r="D38" s="17" t="s">
        <v>88</v>
      </c>
      <c r="E38" s="10">
        <v>811594956.13999999</v>
      </c>
      <c r="F38" s="10">
        <v>838095648.60000002</v>
      </c>
      <c r="G38" s="10">
        <v>802263059.28999996</v>
      </c>
      <c r="H38" s="10">
        <v>720850175.09000003</v>
      </c>
      <c r="I38" s="10">
        <v>752561673.83000004</v>
      </c>
    </row>
    <row r="39" spans="1:9" ht="37.5" outlineLevel="1" x14ac:dyDescent="0.3">
      <c r="A39" s="7" t="s">
        <v>69</v>
      </c>
      <c r="B39" s="14" t="s">
        <v>114</v>
      </c>
      <c r="C39" s="17" t="s">
        <v>92</v>
      </c>
      <c r="D39" s="17" t="s">
        <v>90</v>
      </c>
      <c r="E39" s="10">
        <v>3789526.87</v>
      </c>
      <c r="F39" s="10">
        <v>5094463.33</v>
      </c>
      <c r="G39" s="10"/>
      <c r="H39" s="10"/>
      <c r="I39" s="10"/>
    </row>
    <row r="40" spans="1:9" outlineLevel="1" x14ac:dyDescent="0.3">
      <c r="A40" s="7" t="s">
        <v>110</v>
      </c>
      <c r="B40" s="14" t="s">
        <v>115</v>
      </c>
      <c r="C40" s="17" t="s">
        <v>92</v>
      </c>
      <c r="D40" s="17" t="s">
        <v>92</v>
      </c>
      <c r="E40" s="10">
        <v>460028893.70999998</v>
      </c>
      <c r="F40" s="10">
        <v>406879512.93000001</v>
      </c>
      <c r="G40" s="10">
        <v>479989633.43000001</v>
      </c>
      <c r="H40" s="10">
        <v>470016340.02999997</v>
      </c>
      <c r="I40" s="10">
        <v>471829131.16000003</v>
      </c>
    </row>
    <row r="41" spans="1:9" outlineLevel="1" x14ac:dyDescent="0.3">
      <c r="A41" s="7" t="s">
        <v>116</v>
      </c>
      <c r="B41" s="14" t="s">
        <v>23</v>
      </c>
      <c r="C41" s="17" t="s">
        <v>92</v>
      </c>
      <c r="D41" s="17" t="s">
        <v>94</v>
      </c>
      <c r="E41" s="10">
        <v>537823488.59000003</v>
      </c>
      <c r="F41" s="10">
        <v>535482624.16000003</v>
      </c>
      <c r="G41" s="10">
        <v>545326894.46000004</v>
      </c>
      <c r="H41" s="10">
        <v>537053734.45000005</v>
      </c>
      <c r="I41" s="10">
        <v>538152056.33000004</v>
      </c>
    </row>
    <row r="42" spans="1:9" x14ac:dyDescent="0.3">
      <c r="A42" s="16" t="s">
        <v>70</v>
      </c>
      <c r="B42" s="15" t="s">
        <v>125</v>
      </c>
      <c r="C42" s="16" t="s">
        <v>93</v>
      </c>
      <c r="D42" s="16" t="s">
        <v>99</v>
      </c>
      <c r="E42" s="9">
        <f>SUM(E43:E44)</f>
        <v>1142069581.47</v>
      </c>
      <c r="F42" s="9">
        <f>SUM(F43:F44)</f>
        <v>1067884307.7</v>
      </c>
      <c r="G42" s="9">
        <f>SUM(G43:G44)</f>
        <v>912310106.13999999</v>
      </c>
      <c r="H42" s="9">
        <f t="shared" ref="H42:I42" si="7">SUM(H43:H44)</f>
        <v>901349883</v>
      </c>
      <c r="I42" s="9">
        <f t="shared" si="7"/>
        <v>871822432.34000003</v>
      </c>
    </row>
    <row r="43" spans="1:9" outlineLevel="1" x14ac:dyDescent="0.3">
      <c r="A43" s="7" t="s">
        <v>71</v>
      </c>
      <c r="B43" s="14" t="s">
        <v>24</v>
      </c>
      <c r="C43" s="17" t="s">
        <v>93</v>
      </c>
      <c r="D43" s="17" t="s">
        <v>87</v>
      </c>
      <c r="E43" s="10">
        <v>1107794876.73</v>
      </c>
      <c r="F43" s="10">
        <v>1031984454.5700001</v>
      </c>
      <c r="G43" s="10">
        <v>875267808.38</v>
      </c>
      <c r="H43" s="10">
        <v>864944845.91999996</v>
      </c>
      <c r="I43" s="10">
        <v>835081171.5</v>
      </c>
    </row>
    <row r="44" spans="1:9" ht="37.5" outlineLevel="1" x14ac:dyDescent="0.3">
      <c r="A44" s="7" t="s">
        <v>72</v>
      </c>
      <c r="B44" s="14" t="s">
        <v>25</v>
      </c>
      <c r="C44" s="17" t="s">
        <v>93</v>
      </c>
      <c r="D44" s="17" t="s">
        <v>89</v>
      </c>
      <c r="E44" s="10">
        <v>34274704.740000002</v>
      </c>
      <c r="F44" s="10">
        <v>35899853.130000003</v>
      </c>
      <c r="G44" s="10">
        <v>37042297.759999998</v>
      </c>
      <c r="H44" s="10">
        <v>36405037.079999998</v>
      </c>
      <c r="I44" s="10">
        <v>36741260.840000004</v>
      </c>
    </row>
    <row r="45" spans="1:9" x14ac:dyDescent="0.3">
      <c r="A45" s="16" t="s">
        <v>73</v>
      </c>
      <c r="B45" s="15" t="s">
        <v>126</v>
      </c>
      <c r="C45" s="16" t="s">
        <v>94</v>
      </c>
      <c r="D45" s="16" t="s">
        <v>99</v>
      </c>
      <c r="E45" s="9">
        <f>E46</f>
        <v>1568562.51</v>
      </c>
      <c r="F45" s="9">
        <f>F46</f>
        <v>4160612.31</v>
      </c>
      <c r="G45" s="9">
        <f>G46</f>
        <v>6760712.75</v>
      </c>
      <c r="H45" s="9">
        <f t="shared" ref="H45:I45" si="8">H46</f>
        <v>6760712.75</v>
      </c>
      <c r="I45" s="9">
        <f t="shared" si="8"/>
        <v>6760712.75</v>
      </c>
    </row>
    <row r="46" spans="1:9" outlineLevel="1" x14ac:dyDescent="0.3">
      <c r="A46" s="7" t="s">
        <v>74</v>
      </c>
      <c r="B46" s="14" t="s">
        <v>26</v>
      </c>
      <c r="C46" s="17" t="s">
        <v>94</v>
      </c>
      <c r="D46" s="17" t="s">
        <v>94</v>
      </c>
      <c r="E46" s="10">
        <v>1568562.51</v>
      </c>
      <c r="F46" s="10">
        <v>4160612.31</v>
      </c>
      <c r="G46" s="10">
        <v>6760712.75</v>
      </c>
      <c r="H46" s="10">
        <v>6760712.75</v>
      </c>
      <c r="I46" s="10">
        <v>6760712.75</v>
      </c>
    </row>
    <row r="47" spans="1:9" x14ac:dyDescent="0.3">
      <c r="A47" s="16" t="s">
        <v>75</v>
      </c>
      <c r="B47" s="15" t="s">
        <v>127</v>
      </c>
      <c r="C47" s="16" t="s">
        <v>95</v>
      </c>
      <c r="D47" s="16" t="s">
        <v>99</v>
      </c>
      <c r="E47" s="9">
        <f t="shared" ref="E47:I47" si="9">SUM(E48:E51)</f>
        <v>635304207.48000002</v>
      </c>
      <c r="F47" s="9">
        <f t="shared" si="9"/>
        <v>860788192.42999995</v>
      </c>
      <c r="G47" s="9">
        <f t="shared" si="9"/>
        <v>911392750.76999998</v>
      </c>
      <c r="H47" s="9">
        <f t="shared" si="9"/>
        <v>877376694.99000001</v>
      </c>
      <c r="I47" s="9">
        <f t="shared" si="9"/>
        <v>869170981.86000001</v>
      </c>
    </row>
    <row r="48" spans="1:9" outlineLevel="1" x14ac:dyDescent="0.3">
      <c r="A48" s="7" t="s">
        <v>76</v>
      </c>
      <c r="B48" s="14" t="s">
        <v>27</v>
      </c>
      <c r="C48" s="17" t="s">
        <v>95</v>
      </c>
      <c r="D48" s="17" t="s">
        <v>87</v>
      </c>
      <c r="E48" s="10">
        <v>13826282</v>
      </c>
      <c r="F48" s="10">
        <v>14047440</v>
      </c>
      <c r="G48" s="10">
        <v>14478300</v>
      </c>
      <c r="H48" s="10">
        <v>14478300</v>
      </c>
      <c r="I48" s="10">
        <v>14478300</v>
      </c>
    </row>
    <row r="49" spans="1:9" outlineLevel="1" x14ac:dyDescent="0.3">
      <c r="A49" s="7" t="s">
        <v>77</v>
      </c>
      <c r="B49" s="14" t="s">
        <v>28</v>
      </c>
      <c r="C49" s="17" t="s">
        <v>95</v>
      </c>
      <c r="D49" s="17" t="s">
        <v>88</v>
      </c>
      <c r="E49" s="10">
        <v>143048671.28999999</v>
      </c>
      <c r="F49" s="10">
        <v>212917448.22999999</v>
      </c>
      <c r="G49" s="13">
        <v>202137071.19</v>
      </c>
      <c r="H49" s="13">
        <v>159100229.56999999</v>
      </c>
      <c r="I49" s="13">
        <v>153935988.69999999</v>
      </c>
    </row>
    <row r="50" spans="1:9" outlineLevel="1" x14ac:dyDescent="0.3">
      <c r="A50" s="7" t="s">
        <v>78</v>
      </c>
      <c r="B50" s="14" t="s">
        <v>29</v>
      </c>
      <c r="C50" s="17" t="s">
        <v>95</v>
      </c>
      <c r="D50" s="17" t="s">
        <v>89</v>
      </c>
      <c r="E50" s="10">
        <v>391608439.13999999</v>
      </c>
      <c r="F50" s="10">
        <v>543660404.20000005</v>
      </c>
      <c r="G50" s="13">
        <v>589709579.58000004</v>
      </c>
      <c r="H50" s="13">
        <v>598730365.41999996</v>
      </c>
      <c r="I50" s="13">
        <v>595688893.15999997</v>
      </c>
    </row>
    <row r="51" spans="1:9" outlineLevel="1" x14ac:dyDescent="0.3">
      <c r="A51" s="7" t="s">
        <v>79</v>
      </c>
      <c r="B51" s="14" t="s">
        <v>30</v>
      </c>
      <c r="C51" s="17" t="s">
        <v>95</v>
      </c>
      <c r="D51" s="17" t="s">
        <v>91</v>
      </c>
      <c r="E51" s="10">
        <v>86820815.049999997</v>
      </c>
      <c r="F51" s="10">
        <v>90162900</v>
      </c>
      <c r="G51" s="13">
        <v>105067800</v>
      </c>
      <c r="H51" s="13">
        <v>105067800</v>
      </c>
      <c r="I51" s="13">
        <v>105067800</v>
      </c>
    </row>
    <row r="52" spans="1:9" x14ac:dyDescent="0.3">
      <c r="A52" s="16" t="s">
        <v>80</v>
      </c>
      <c r="B52" s="15" t="s">
        <v>128</v>
      </c>
      <c r="C52" s="16" t="s">
        <v>96</v>
      </c>
      <c r="D52" s="16" t="s">
        <v>99</v>
      </c>
      <c r="E52" s="9">
        <f>E53+E54+E55+E56</f>
        <v>1166014372.54</v>
      </c>
      <c r="F52" s="9">
        <f>F53+F54+F55+F56</f>
        <v>1243434156.0699999</v>
      </c>
      <c r="G52" s="9">
        <f>SUM(G53:G56)</f>
        <v>1281403932.8099999</v>
      </c>
      <c r="H52" s="9">
        <f t="shared" ref="H52:I52" si="10">SUM(H53:H56)</f>
        <v>1234876961.3699999</v>
      </c>
      <c r="I52" s="9">
        <f t="shared" si="10"/>
        <v>1181254203.52</v>
      </c>
    </row>
    <row r="53" spans="1:9" x14ac:dyDescent="0.3">
      <c r="A53" s="7" t="s">
        <v>108</v>
      </c>
      <c r="B53" s="14" t="s">
        <v>106</v>
      </c>
      <c r="C53" s="17" t="s">
        <v>96</v>
      </c>
      <c r="D53" s="17" t="s">
        <v>87</v>
      </c>
      <c r="E53" s="11">
        <v>902297415.92999995</v>
      </c>
      <c r="F53" s="11">
        <v>949728322.07000005</v>
      </c>
      <c r="G53" s="11">
        <v>982680438.88</v>
      </c>
      <c r="H53" s="11">
        <v>930186888.86000001</v>
      </c>
      <c r="I53" s="11">
        <v>931595089.12</v>
      </c>
    </row>
    <row r="54" spans="1:9" outlineLevel="1" x14ac:dyDescent="0.3">
      <c r="A54" s="7" t="s">
        <v>109</v>
      </c>
      <c r="B54" s="14" t="s">
        <v>31</v>
      </c>
      <c r="C54" s="17" t="s">
        <v>96</v>
      </c>
      <c r="D54" s="17" t="s">
        <v>100</v>
      </c>
      <c r="E54" s="10">
        <v>188996918.72999999</v>
      </c>
      <c r="F54" s="10">
        <v>221372801.38999999</v>
      </c>
      <c r="G54" s="10">
        <v>219151594.33000001</v>
      </c>
      <c r="H54" s="10">
        <v>225615687.78999999</v>
      </c>
      <c r="I54" s="10">
        <v>170537174.63999999</v>
      </c>
    </row>
    <row r="55" spans="1:9" outlineLevel="1" x14ac:dyDescent="0.3">
      <c r="A55" s="7" t="s">
        <v>107</v>
      </c>
      <c r="B55" s="14" t="s">
        <v>117</v>
      </c>
      <c r="C55" s="17" t="s">
        <v>96</v>
      </c>
      <c r="D55" s="17" t="s">
        <v>88</v>
      </c>
      <c r="E55" s="10">
        <v>51144004.159999996</v>
      </c>
      <c r="F55" s="10">
        <v>44878586.340000004</v>
      </c>
      <c r="G55" s="10">
        <v>51423140.210000001</v>
      </c>
      <c r="H55" s="10">
        <v>51550156.770000003</v>
      </c>
      <c r="I55" s="10">
        <v>51564508.630000003</v>
      </c>
    </row>
    <row r="56" spans="1:9" ht="37.5" outlineLevel="1" x14ac:dyDescent="0.3">
      <c r="A56" s="7" t="s">
        <v>118</v>
      </c>
      <c r="B56" s="14" t="s">
        <v>32</v>
      </c>
      <c r="C56" s="17" t="s">
        <v>96</v>
      </c>
      <c r="D56" s="17" t="s">
        <v>90</v>
      </c>
      <c r="E56" s="10">
        <v>23576033.719999999</v>
      </c>
      <c r="F56" s="10">
        <v>27454446.27</v>
      </c>
      <c r="G56" s="10">
        <v>28148759.390000001</v>
      </c>
      <c r="H56" s="10">
        <v>27524227.949999999</v>
      </c>
      <c r="I56" s="10">
        <v>27557431.129999999</v>
      </c>
    </row>
    <row r="57" spans="1:9" x14ac:dyDescent="0.3">
      <c r="A57" s="16" t="s">
        <v>81</v>
      </c>
      <c r="B57" s="15" t="s">
        <v>129</v>
      </c>
      <c r="C57" s="16" t="s">
        <v>97</v>
      </c>
      <c r="D57" s="16" t="s">
        <v>99</v>
      </c>
      <c r="E57" s="9">
        <f>SUM(E58)</f>
        <v>4379167.8</v>
      </c>
      <c r="F57" s="9">
        <f>F58</f>
        <v>3524996.17</v>
      </c>
      <c r="G57" s="9">
        <f>SUM(G58)</f>
        <v>4128737.95</v>
      </c>
      <c r="H57" s="9">
        <f t="shared" ref="H57:I57" si="11">SUM(H58)</f>
        <v>3400499.94</v>
      </c>
      <c r="I57" s="9">
        <f t="shared" si="11"/>
        <v>3400481.72</v>
      </c>
    </row>
    <row r="58" spans="1:9" outlineLevel="1" x14ac:dyDescent="0.3">
      <c r="A58" s="7" t="s">
        <v>82</v>
      </c>
      <c r="B58" s="14" t="s">
        <v>33</v>
      </c>
      <c r="C58" s="17" t="s">
        <v>97</v>
      </c>
      <c r="D58" s="17" t="s">
        <v>100</v>
      </c>
      <c r="E58" s="10">
        <v>4379167.8</v>
      </c>
      <c r="F58" s="10">
        <v>3524996.17</v>
      </c>
      <c r="G58" s="10">
        <v>4128737.95</v>
      </c>
      <c r="H58" s="10">
        <v>3400499.94</v>
      </c>
      <c r="I58" s="10">
        <v>3400481.72</v>
      </c>
    </row>
    <row r="59" spans="1:9" ht="40.5" customHeight="1" x14ac:dyDescent="0.3">
      <c r="A59" s="16" t="s">
        <v>83</v>
      </c>
      <c r="B59" s="15" t="s">
        <v>137</v>
      </c>
      <c r="C59" s="16" t="s">
        <v>98</v>
      </c>
      <c r="D59" s="16" t="s">
        <v>99</v>
      </c>
      <c r="E59" s="9">
        <f>E60</f>
        <v>87260194.260000005</v>
      </c>
      <c r="F59" s="9">
        <f>F60</f>
        <v>154772005.44</v>
      </c>
      <c r="G59" s="9">
        <f>G60</f>
        <v>282934836.94</v>
      </c>
      <c r="H59" s="9">
        <f t="shared" ref="H59:I59" si="12">H60</f>
        <v>336563278.88</v>
      </c>
      <c r="I59" s="9">
        <f t="shared" si="12"/>
        <v>336883927.02999997</v>
      </c>
    </row>
    <row r="60" spans="1:9" ht="37.5" outlineLevel="1" x14ac:dyDescent="0.3">
      <c r="A60" s="7" t="s">
        <v>84</v>
      </c>
      <c r="B60" s="14" t="s">
        <v>136</v>
      </c>
      <c r="C60" s="17" t="s">
        <v>98</v>
      </c>
      <c r="D60" s="17" t="s">
        <v>87</v>
      </c>
      <c r="E60" s="10">
        <v>87260194.260000005</v>
      </c>
      <c r="F60" s="10">
        <v>154772005.44</v>
      </c>
      <c r="G60" s="10">
        <v>282934836.94</v>
      </c>
      <c r="H60" s="10">
        <v>336563278.88</v>
      </c>
      <c r="I60" s="10">
        <v>336883927.02999997</v>
      </c>
    </row>
  </sheetData>
  <customSheetViews>
    <customSheetView guid="{8F7DC824-71B4-4260-A2D6-1CFD4C82B678}" scale="50" showPageBreaks="1" showGridLines="0" fitToPage="1" printArea="1" topLeftCell="B33">
      <selection activeCell="J40" sqref="J40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1"/>
    </customSheetView>
    <customSheetView guid="{4EF6CA57-C2DB-4824-8B9D-606FE02D271D}" scale="50" showPageBreaks="1" showGridLines="0" fitToPage="1" printArea="1">
      <selection sqref="A1:J1"/>
      <pageMargins left="0.39370078740157483" right="0.39370078740157483" top="0.59055118110236227" bottom="0.15748031496062992" header="0.51181102362204722" footer="0.15748031496062992"/>
      <pageSetup paperSize="9" scale="42" firstPageNumber="24" fitToHeight="0" orientation="landscape" useFirstPageNumber="1" r:id="rId2"/>
    </customSheetView>
  </customSheetViews>
  <mergeCells count="1">
    <mergeCell ref="A1:I1"/>
  </mergeCells>
  <pageMargins left="0.39370078740157483" right="0.39370078740157483" top="0.59055118110236227" bottom="0.15748031496062992" header="0.51181102362204722" footer="0.15748031496062992"/>
  <pageSetup paperSize="9" scale="65" firstPageNumber="24" fitToHeight="0" orientation="landscape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Company>BSS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Маганёва Екатерина Николаевна</cp:lastModifiedBy>
  <cp:lastPrinted>2020-11-30T10:16:44Z</cp:lastPrinted>
  <dcterms:created xsi:type="dcterms:W3CDTF">2002-03-11T10:22:12Z</dcterms:created>
  <dcterms:modified xsi:type="dcterms:W3CDTF">2020-12-01T04:45:18Z</dcterms:modified>
</cp:coreProperties>
</file>