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19\исполнение 2019 год\Открытость бюджетных данных\Разместить на портале за 2019 год\"/>
    </mc:Choice>
  </mc:AlternateContent>
  <bookViews>
    <workbookView xWindow="0" yWindow="0" windowWidth="28800" windowHeight="11700"/>
  </bookViews>
  <sheets>
    <sheet name="ДЧБ" sheetId="1" r:id="rId1"/>
  </sheets>
  <definedNames>
    <definedName name="APPT" localSheetId="0">ДЧБ!#REF!</definedName>
    <definedName name="FIO" localSheetId="0">ДЧБ!#REF!</definedName>
    <definedName name="SIGN" localSheetId="0">ДЧБ!#REF!</definedName>
    <definedName name="Z_43668A2E_6F31_4968_B044_6E75308E9A8A_.wvu.PrintArea" localSheetId="0" hidden="1">ДЧБ!$B$1:$I$36</definedName>
    <definedName name="Z_43668A2E_6F31_4968_B044_6E75308E9A8A_.wvu.PrintTitles" localSheetId="0" hidden="1">ДЧБ!$3:$4</definedName>
    <definedName name="Z_46D06541_0158_45EC_A3C5_1780FA566C1A_.wvu.PrintArea" localSheetId="0" hidden="1">ДЧБ!$B$1:$I$36</definedName>
    <definedName name="Z_46D06541_0158_45EC_A3C5_1780FA566C1A_.wvu.PrintTitles" localSheetId="0" hidden="1">ДЧБ!$3:$4</definedName>
    <definedName name="Z_4EC321F8_1722_4BDD_8B5C_B9637CB05E9D_.wvu.PrintArea" localSheetId="0" hidden="1">ДЧБ!$B$1:$I$36</definedName>
    <definedName name="Z_4EC321F8_1722_4BDD_8B5C_B9637CB05E9D_.wvu.PrintTitles" localSheetId="0" hidden="1">ДЧБ!$3:$4</definedName>
    <definedName name="Z_5EDA0D07_7639_47C4_9849_C424EB20F8B3_.wvu.PrintArea" localSheetId="0" hidden="1">ДЧБ!$B$1:$I$36</definedName>
    <definedName name="Z_5EDA0D07_7639_47C4_9849_C424EB20F8B3_.wvu.PrintTitles" localSheetId="0" hidden="1">ДЧБ!$3:$4</definedName>
    <definedName name="Z_7B118ED0_A4DF_45EF_AFCF_D8A603CE71D9_.wvu.PrintArea" localSheetId="0" hidden="1">ДЧБ!$B$1:$I$36</definedName>
    <definedName name="Z_7B118ED0_A4DF_45EF_AFCF_D8A603CE71D9_.wvu.PrintTitles" localSheetId="0" hidden="1">ДЧБ!$3:$4</definedName>
    <definedName name="Z_83B63DE7_0421_4081_BED6_09A1DDF752AD_.wvu.PrintArea" localSheetId="0" hidden="1">ДЧБ!$B$1:$H$36</definedName>
    <definedName name="Z_83B63DE7_0421_4081_BED6_09A1DDF752AD_.wvu.PrintTitles" localSheetId="0" hidden="1">ДЧБ!$3:$4</definedName>
    <definedName name="Z_887AD517_78E2_449F_BDF4_C67BD3614D43_.wvu.PrintArea" localSheetId="0" hidden="1">ДЧБ!$B$1:$I$36</definedName>
    <definedName name="Z_887AD517_78E2_449F_BDF4_C67BD3614D43_.wvu.PrintTitles" localSheetId="0" hidden="1">ДЧБ!$3:$4</definedName>
    <definedName name="Z_A058C326_9634_43F4_A679_F1C650F604B2_.wvu.Cols" localSheetId="0" hidden="1">ДЧБ!#REF!</definedName>
    <definedName name="Z_A058C326_9634_43F4_A679_F1C650F604B2_.wvu.PrintArea" localSheetId="0" hidden="1">ДЧБ!$B$1:$H$36</definedName>
    <definedName name="Z_A058C326_9634_43F4_A679_F1C650F604B2_.wvu.PrintTitles" localSheetId="0" hidden="1">ДЧБ!$3:$4</definedName>
    <definedName name="Z_C3025941_180A_4997_9316_AAFEF44DA374_.wvu.PrintArea" localSheetId="0" hidden="1">ДЧБ!$B$1:$I$36</definedName>
    <definedName name="Z_C3025941_180A_4997_9316_AAFEF44DA374_.wvu.PrintTitles" localSheetId="0" hidden="1">ДЧБ!$3:$4</definedName>
    <definedName name="Z_D15D7023_846B_44A4_99A5_C37AC4BCDF8F_.wvu.PrintArea" localSheetId="0" hidden="1">ДЧБ!$B$1:$I$36</definedName>
    <definedName name="Z_D15D7023_846B_44A4_99A5_C37AC4BCDF8F_.wvu.PrintTitles" localSheetId="0" hidden="1">ДЧБ!$3:$4</definedName>
    <definedName name="_xlnm.Print_Titles" localSheetId="0">ДЧБ!$3:$4</definedName>
    <definedName name="_xlnm.Print_Area" localSheetId="0">ДЧБ!$A$1:$I$36</definedName>
  </definedNames>
  <calcPr calcId="162913"/>
  <customWorkbookViews>
    <customWorkbookView name="Шпилева Юлия Михайловна - Личное представление" guid="{43668A2E-6F31-4968-B044-6E75308E9A8A}" mergeInterval="0" personalView="1" maximized="1" xWindow="-8" yWindow="-8" windowWidth="1296" windowHeight="1000" activeSheetId="1"/>
    <customWorkbookView name="Зайцева Ирина Ивановна - Личное представление" guid="{7B118ED0-A4DF-45EF-AFCF-D8A603CE71D9}" mergeInterval="0" personalView="1" maximized="1" xWindow="-8" yWindow="-8" windowWidth="1296" windowHeight="1000" activeSheetId="1"/>
    <customWorkbookView name="Сайгушкина Татьяна Анатольевна - Личное представление" guid="{5EDA0D07-7639-47C4-9849-C424EB20F8B3}" mergeInterval="0" personalView="1" maximized="1" windowWidth="1276" windowHeight="779" activeSheetId="1"/>
    <customWorkbookView name="Юхта Людмила Иосифовна - Личное представление" guid="{83B63DE7-0421-4081-BED6-09A1DDF752AD}" mergeInterval="0" personalView="1" maximized="1" xWindow="-8" yWindow="-8" windowWidth="1296" windowHeight="1000" activeSheetId="1"/>
    <customWorkbookView name="Головлева Елена Николаевна - Личное представление" guid="{A058C326-9634-43F4-A679-F1C650F604B2}" mergeInterval="0" personalView="1" maximized="1" xWindow="-8" yWindow="-8" windowWidth="1296" windowHeight="1000" activeSheetId="1"/>
    <customWorkbookView name="Шулепова Ольга Анатольевна - Личное представление" guid="{C3025941-180A-4997-9316-AAFEF44DA374}" mergeInterval="0" personalView="1" maximized="1" windowWidth="1276" windowHeight="739" activeSheetId="1"/>
    <customWorkbookView name="Рудакова Ирина Ивановна - Личное представление" guid="{46D06541-0158-45EC-A3C5-1780FA566C1A}" mergeInterval="0" personalView="1" maximized="1" windowWidth="1276" windowHeight="799" activeSheetId="1"/>
    <customWorkbookView name="Маркова Инесса Владимировна - Личное представление" guid="{D15D7023-846B-44A4-99A5-C37AC4BCDF8F}" mergeInterval="0" personalView="1" maximized="1" xWindow="-8" yWindow="-8" windowWidth="1296" windowHeight="1000" activeSheetId="1"/>
    <customWorkbookView name="Евсеева Анна Михайловна - Личное представление" guid="{4EC321F8-1722-4BDD-8B5C-B9637CB05E9D}" mergeInterval="0" personalView="1" maximized="1" xWindow="-8" yWindow="-8" windowWidth="1296" windowHeight="979" activeSheetId="1"/>
    <customWorkbookView name="Вафина Виктория Васимовна - Личное представление" guid="{887AD517-78E2-449F-BDF4-C67BD3614D43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E29" i="1" l="1"/>
  <c r="D29" i="1"/>
  <c r="E16" i="1"/>
  <c r="D16" i="1"/>
  <c r="E11" i="1"/>
  <c r="D11" i="1"/>
  <c r="E8" i="1"/>
  <c r="D8" i="1"/>
  <c r="D7" i="1" s="1"/>
  <c r="C29" i="1"/>
  <c r="C16" i="1"/>
  <c r="C11" i="1"/>
  <c r="C8" i="1"/>
  <c r="E7" i="1" l="1"/>
  <c r="F35" i="1"/>
  <c r="G35" i="1"/>
  <c r="G33" i="1"/>
  <c r="G32" i="1"/>
  <c r="F32" i="1"/>
  <c r="F31" i="1"/>
  <c r="G31" i="1"/>
  <c r="G30" i="1"/>
  <c r="F25" i="1"/>
  <c r="G25" i="1"/>
  <c r="F24" i="1"/>
  <c r="G24" i="1"/>
  <c r="G20" i="1"/>
  <c r="G19" i="1"/>
  <c r="F19" i="1"/>
  <c r="G18" i="1"/>
  <c r="G17" i="1"/>
  <c r="F16" i="1"/>
  <c r="G16" i="1"/>
  <c r="G15" i="1"/>
  <c r="G14" i="1"/>
  <c r="G13" i="1"/>
  <c r="F18" i="1"/>
  <c r="F17" i="1"/>
  <c r="F15" i="1"/>
  <c r="F14" i="1"/>
  <c r="F13" i="1"/>
  <c r="F8" i="1"/>
  <c r="G8" i="1"/>
  <c r="C28" i="1"/>
  <c r="E28" i="1"/>
  <c r="D28" i="1"/>
  <c r="C7" i="1"/>
  <c r="D5" i="1" l="1"/>
  <c r="F7" i="1"/>
  <c r="G10" i="1"/>
  <c r="G11" i="1"/>
  <c r="G12" i="1"/>
  <c r="G22" i="1"/>
  <c r="G26" i="1"/>
  <c r="G27" i="1"/>
  <c r="G28" i="1"/>
  <c r="G29" i="1"/>
  <c r="G34" i="1"/>
  <c r="G36" i="1"/>
  <c r="G9" i="1"/>
  <c r="F10" i="1"/>
  <c r="F11" i="1"/>
  <c r="F12" i="1"/>
  <c r="F22" i="1"/>
  <c r="F26" i="1"/>
  <c r="F27" i="1"/>
  <c r="F28" i="1"/>
  <c r="F29" i="1"/>
  <c r="F9" i="1"/>
  <c r="G7" i="1"/>
  <c r="D21" i="1"/>
  <c r="D6" i="1" s="1"/>
  <c r="E21" i="1" l="1"/>
  <c r="E6" i="1" s="1"/>
  <c r="G6" i="1" l="1"/>
  <c r="E5" i="1"/>
  <c r="G5" i="1" s="1"/>
  <c r="G23" i="1"/>
  <c r="C21" i="1" l="1"/>
  <c r="C6" i="1" s="1"/>
  <c r="C5" i="1" l="1"/>
  <c r="F5" i="1" s="1"/>
  <c r="F6" i="1"/>
</calcChain>
</file>

<file path=xl/sharedStrings.xml><?xml version="1.0" encoding="utf-8"?>
<sst xmlns="http://schemas.openxmlformats.org/spreadsheetml/2006/main" count="101" uniqueCount="96">
  <si>
    <t>Наименование КВД</t>
  </si>
  <si>
    <t>Причины отклонения фактического поступления от уточненных плановых назначений  (менее чем 95% и более чем 105% к плану года)</t>
  </si>
  <si>
    <t>Налог на доходы физических лиц</t>
  </si>
  <si>
    <t>Доходы от продажи материальных и нематериальных активов</t>
  </si>
  <si>
    <t>НАЛОГОВЫЕ И НЕНАЛОГОВЫЕ ДОХОДЫ,
в том числе: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</si>
  <si>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</si>
  <si>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</si>
  <si>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</si>
  <si>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НАЛОГОВЫЕ ДОХОДЫ,
в том числе:</t>
  </si>
  <si>
    <t>НЕНАЛОГОВЫЕ ДОХОДЫ,
в том числе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</si>
  <si>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</si>
  <si>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ПОСТУПЛЕНИЯ,
в том числе:</t>
  </si>
  <si>
    <t>ВСЕГО ДОХОДОВ, в том числе:</t>
  </si>
  <si>
    <t>Отклонение обусловлено, в основном, фактическим возвратом в бюджет города организациями остатков субсидий прошлых лет для последующего перечисления их в бюджет автономного округа.</t>
  </si>
  <si>
    <t>свыше 200</t>
  </si>
  <si>
    <t xml:space="preserve">Отклонение обусловлено, в основном: 
- пересчетом арендной платы в сторону уменьшения в результате оспаривания арендаторами кадастровой стоимости земельных участков;
- увеличением количества заявлений от арендаторов субъектов малого и среднего предпринимательства о применении понижающего коэффициента;
- отменой применения коэффициента строительства в размере 2,0 при расчете арендной платы за земельные участки;
- уточнением количества земельных участков, по которым сформированы пакеты документов для проведения аукционов по продаже права аренды земельных участков.                 
                          </t>
  </si>
  <si>
    <t>Отклонение обусловлено несостоявшимся аукционом по продаже муниципального имущества, а также сокращением количества обращений граждан и юридических лиц, желающих выкупить земельные участки, на которых расположены объекты недвижимости.</t>
  </si>
  <si>
    <t>Отклонение обусловлено увеличением возвратов в бюджет автономного округа не использованных остатков межбюджетных трансфертов на основании обращений главных распорядителей бюджетных средств.</t>
  </si>
  <si>
    <t>Код бюджетной классификации 
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</si>
  <si>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</si>
  <si>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</si>
  <si>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</si>
  <si>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</si>
  <si>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000 1 03 02000 01 0000 110</t>
  </si>
  <si>
    <t>000 1 05 00000 00 0000 000</t>
  </si>
  <si>
    <t>000 1 05 01000 00 0000 110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</si>
  <si>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</si>
  <si>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</si>
  <si>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</si>
  <si>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</si>
  <si>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</si>
  <si>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</si>
  <si>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</si>
  <si>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</si>
  <si>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</si>
  <si>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</si>
  <si>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</si>
  <si>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</si>
  <si>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</si>
  <si>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</si>
  <si>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</si>
  <si>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</si>
  <si>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</si>
  <si>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</si>
  <si>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</si>
  <si>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</si>
  <si>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</si>
  <si>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</si>
  <si>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</si>
  <si>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</si>
  <si>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</si>
  <si>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</si>
  <si>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</si>
  <si>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</si>
  <si>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</si>
  <si>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</si>
  <si>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</si>
  <si>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</si>
  <si>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</si>
  <si>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 Первоначально утвержденный план на 2019 год (в редакции решения Думы города
 от 25.12.2018 № 380-VI ДГ), руб.</t>
  </si>
  <si>
    <t>Безвозмездные поступления от негосударственных организаций</t>
  </si>
  <si>
    <t>000 2 18 00000 00 0000 000</t>
  </si>
  <si>
    <t>000 2 19 00000 00 0000 000</t>
  </si>
  <si>
    <t>Возврат остатков субсидий, субвенций и  иных межбюджетных трансфертов, имеющих целевое назначение, прошлых лет</t>
  </si>
  <si>
    <t>Уточненный план 
на 2019 год,
руб.</t>
  </si>
  <si>
    <t xml:space="preserve">Исполнение
за 2019 год,
руб.
</t>
  </si>
  <si>
    <t>%
исполнения к уточненному 
плану года</t>
  </si>
  <si>
    <t xml:space="preserve">%
исполнения к первоначально утверждённому 
плану года </t>
  </si>
  <si>
    <t>Причины отклонения фактического поступления от первоначально утверждённых плановых назначений  (менее чем 95% и более чем 105% к плану года)</t>
  </si>
  <si>
    <t>000 1 09 00000 00 0000 000</t>
  </si>
  <si>
    <t>Задолженность и перерасчеты по отмененным налогам, сборам и иным обязательным платежам</t>
  </si>
  <si>
    <t>Отклонение обусловлено  поступлением доходов от уплаты  акцизов в большем объеме, чем запланировано главным администратором доходов.</t>
  </si>
  <si>
    <t xml:space="preserve">Отклонение обусловлено ненадлежащим исполнением арендаторами помещений своих обязательств по возмещению ранее произведенных расходов из бюджета города по оплате коммунальных услуг занимаемых ими помещений.  </t>
  </si>
  <si>
    <t>Отклонение обусловлено, по данным главного администратора доходов - Управления Росприроднадзора по ХМАО-Югре,  внесением  отдельными плательщиками платы за выбросы загрязняющих веществ в водные объекты и за размещение отходов производства в большем размере, чем планировалось.</t>
  </si>
  <si>
    <t>Отклонение обусловлено увеличением поступлений за неосновательное обогащение в связи с увеличением количества выявленных нарушений за пользование земельными участками и муниципальным имуществом.</t>
  </si>
  <si>
    <t>Отклонение обусловлено сверхплановым поступлением штрафов за неисполнение условий муниципальных контрактов, администрируемых структурными подразделениями Администрации города, а также за правонарушения в области дорожного движениях в связи с увеличением количества выявленных правонарушений.</t>
  </si>
  <si>
    <t>Налог, взимаемый в связи с применением упрощенной системы налогообложения</t>
  </si>
  <si>
    <t xml:space="preserve">Отклонение обусловлено ростом поступлений государственной пошлины  по делам, рассматриваемым в судах общей юрисдикции, мировыми судьями в связи с увеличением   количества обращений граждан. </t>
  </si>
  <si>
    <t>Отклонение обусловлено поступлением недоимки по местным налогам и сборам в связи добровольным погашением налогоплательщиками задолженности по отмененным налогам и сборам.</t>
  </si>
  <si>
    <r>
      <t>Отклонение обусловлено  поступлением сверхплановых сумм штрафов</t>
    </r>
    <r>
      <rPr>
        <sz val="12"/>
        <color rgb="FF000000"/>
        <rFont val="Times New Roman"/>
        <family val="1"/>
        <charset val="204"/>
      </rPr>
      <t xml:space="preserve"> за правонарушения законодательства РФ о промышленной безопасности в связи с ростом количества выявленных нарушений (главный администратор доходов – Ростехнадзором).</t>
    </r>
  </si>
  <si>
    <t>Отклонение обусловлено необходимостью уточнения плановых назначений на основании уведомлений Департамента финансов ХМАО-Югры.</t>
  </si>
  <si>
    <t>Отклонение обусловлено поступлением  в соответствии с договором добровольного пожертвования,  заключенного между  Администрацией города и ООО "Центральный Сургутский Депозитарий" о перечислении денежных средств на благоустройство функциональной зоны "Главная аллея" на территории парка "Кедровый Лог"</t>
  </si>
  <si>
    <t xml:space="preserve">Сведения о фактических поступлениях доходов по видам доходов в сравнении с первоначально утверждёнными решением о бюджете значениями и с уточненными значениями с учетом внесенных изменений за 2019 год
</t>
  </si>
  <si>
    <t>Поступление дотаций на основании уведомлений Департамента финансов ХМАО-Югры:
64 911 900,00 - дотация на сбалансированность  (на повышение оплаты труда работникам культуры и дополнительного образования детей);
91 622 900,00 - прочие дотации.</t>
  </si>
  <si>
    <t>Отклонение обусловлено, в основном, уточнением  на основании уведомлений Департамента финансов ХМАО-Югры объема субсидий на строительство, модернизацию, ремонт и содержание автомобильных дорог общего пользования.</t>
  </si>
  <si>
    <t>Отклонение обусловлено, в основном, невозможностью заключения муниципальных контрактов по итогам аукциона на приобретение жилых помещений для граждан в связи с отсутствием претендентов (поставщиков, подрядчиков, исполнителей).</t>
  </si>
  <si>
    <t>Отклонение обусловлено сокращением количества налогоплательщиков - организаций.</t>
  </si>
  <si>
    <t>Отклонение обусловлено ростом налогооблагаемой базы по итогам налогового периода 2018 года у отдельных налогоплательщиков.</t>
  </si>
  <si>
    <t>Отклонение обусловлено неисполнением обязанностей по уплате налога отдельными налогоплательщиками в установленный срок.</t>
  </si>
  <si>
    <t>Отклонение обусловлено увеличением количества объектов налогообложения.</t>
  </si>
  <si>
    <t>Отклонение обусловлено включением в Перечень, определяемый в соответствии с пунктом 7 статьи 378.2 Налогового кодекса РФ, дополнительных объектов недвижимости, облагаемых налогом по ставке 2%.</t>
  </si>
  <si>
    <t>Отклонение  обусловлено снижением налогооблагаемой базы у отдельных налогоплательщиков-организаций в результате оспаривания кадастровой стоимости.</t>
  </si>
  <si>
    <t xml:space="preserve">Отклонение обусловлено ошибочным поступлением в декабре 2019 года  денежных средств в виде штрафов в размере 15 717 786,72 рублей, которые были уточнены в январе 2020 года.
</t>
  </si>
  <si>
    <t>000 2 00 00000 00 0000 000</t>
  </si>
  <si>
    <t>000 2 04 00000 00 0000 000</t>
  </si>
  <si>
    <t>Доходы бюджет бюджетной системы Российской Федерации от возврата остатков субсидий, субвенций,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</si>
</sst>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_₽_-;\-* #,##0.00\ _₽_-;_-* &quot;-&quot;??\ _₽_-;_-@_-"/>
    <numFmt numFmtId="166" formatCode="_-* #,##0.00_р_._-;\-* #,##0.00_р_._-;_-* &quot;-&quot;??_р_._-;_-@_-"/>
    <numFmt numFmtId="167" formatCode="#,##0.00_ ;\-#,##0.00\ "/>
  </numFmts>
  <fonts count="3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1">
    <xf numFmtId="0" fontId="0" fillId="0" borderId="0"/>
    <xf numFmtId="0" fontId="11" fillId="0" borderId="0"/>
    <xf numFmtId="0" fontId="3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4" applyNumberFormat="0" applyAlignment="0" applyProtection="0"/>
    <xf numFmtId="0" fontId="16" fillId="10" borderId="5" applyNumberFormat="0" applyAlignment="0" applyProtection="0"/>
    <xf numFmtId="0" fontId="17" fillId="10" borderId="4" applyNumberForma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10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0" fontId="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14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1" fillId="15" borderId="0" applyNumberFormat="0" applyBorder="0" applyAlignment="0" applyProtection="0"/>
    <xf numFmtId="0" fontId="25" fillId="0" borderId="0"/>
    <xf numFmtId="0" fontId="12" fillId="0" borderId="0"/>
    <xf numFmtId="0" fontId="13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4" applyNumberFormat="0" applyAlignment="0" applyProtection="0"/>
    <xf numFmtId="0" fontId="16" fillId="10" borderId="5" applyNumberFormat="0" applyAlignment="0" applyProtection="0"/>
    <xf numFmtId="0" fontId="17" fillId="10" borderId="4" applyNumberForma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10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3" fillId="0" borderId="0"/>
    <xf numFmtId="0" fontId="12" fillId="0" borderId="0"/>
    <xf numFmtId="0" fontId="11" fillId="0" borderId="0"/>
    <xf numFmtId="0" fontId="12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14" borderId="11" applyNumberFormat="0" applyFont="0" applyAlignment="0" applyProtection="0"/>
    <xf numFmtId="0" fontId="28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4" applyNumberFormat="0" applyAlignment="0" applyProtection="0"/>
    <xf numFmtId="0" fontId="16" fillId="10" borderId="5" applyNumberFormat="0" applyAlignment="0" applyProtection="0"/>
    <xf numFmtId="0" fontId="17" fillId="10" borderId="4" applyNumberForma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10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3" fillId="0" borderId="0"/>
    <xf numFmtId="0" fontId="12" fillId="0" borderId="0"/>
    <xf numFmtId="0" fontId="11" fillId="0" borderId="0"/>
    <xf numFmtId="0" fontId="12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14" borderId="11" applyNumberFormat="0" applyFont="0" applyAlignment="0" applyProtection="0"/>
    <xf numFmtId="0" fontId="28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2" fillId="0" borderId="0"/>
    <xf numFmtId="0" fontId="34" fillId="0" borderId="0"/>
  </cellStyleXfs>
  <cellXfs count="53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6" fillId="2" borderId="0" xfId="0" applyFont="1" applyFill="1"/>
    <xf numFmtId="164" fontId="6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4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/>
    <xf numFmtId="164" fontId="7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4" fontId="5" fillId="2" borderId="1" xfId="0" applyNumberFormat="1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center" wrapText="1"/>
    </xf>
    <xf numFmtId="4" fontId="10" fillId="0" borderId="0" xfId="0" applyNumberFormat="1" applyFont="1" applyFill="1"/>
    <xf numFmtId="164" fontId="4" fillId="0" borderId="0" xfId="0" applyNumberFormat="1" applyFont="1" applyFill="1"/>
    <xf numFmtId="3" fontId="6" fillId="0" borderId="1" xfId="24" applyNumberFormat="1" applyFont="1" applyFill="1" applyBorder="1" applyAlignment="1">
      <alignment horizontal="justify" vertical="top" wrapText="1"/>
    </xf>
    <xf numFmtId="3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wrapText="1"/>
    </xf>
    <xf numFmtId="0" fontId="36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</cellXfs>
  <cellStyles count="331">
    <cellStyle name="Акцент1 2" xfId="7"/>
    <cellStyle name="Акцент1 3" xfId="266"/>
    <cellStyle name="Акцент1 4" xfId="294"/>
    <cellStyle name="Акцент2 2" xfId="8"/>
    <cellStyle name="Акцент2 3" xfId="267"/>
    <cellStyle name="Акцент2 4" xfId="295"/>
    <cellStyle name="Акцент3 2" xfId="9"/>
    <cellStyle name="Акцент3 3" xfId="268"/>
    <cellStyle name="Акцент3 4" xfId="296"/>
    <cellStyle name="Акцент4 2" xfId="10"/>
    <cellStyle name="Акцент4 3" xfId="269"/>
    <cellStyle name="Акцент4 4" xfId="297"/>
    <cellStyle name="Акцент5 2" xfId="11"/>
    <cellStyle name="Акцент5 3" xfId="270"/>
    <cellStyle name="Акцент5 4" xfId="298"/>
    <cellStyle name="Акцент6 2" xfId="12"/>
    <cellStyle name="Акцент6 3" xfId="271"/>
    <cellStyle name="Акцент6 4" xfId="299"/>
    <cellStyle name="Ввод  2" xfId="13"/>
    <cellStyle name="Ввод  3" xfId="272"/>
    <cellStyle name="Ввод  4" xfId="300"/>
    <cellStyle name="Вывод 2" xfId="14"/>
    <cellStyle name="Вывод 3" xfId="273"/>
    <cellStyle name="Вывод 4" xfId="301"/>
    <cellStyle name="Вычисление 2" xfId="15"/>
    <cellStyle name="Вычисление 3" xfId="274"/>
    <cellStyle name="Вычисление 4" xfId="302"/>
    <cellStyle name="Заголовок 1 2" xfId="16"/>
    <cellStyle name="Заголовок 1 3" xfId="275"/>
    <cellStyle name="Заголовок 1 4" xfId="303"/>
    <cellStyle name="Заголовок 2 2" xfId="17"/>
    <cellStyle name="Заголовок 2 3" xfId="276"/>
    <cellStyle name="Заголовок 2 4" xfId="304"/>
    <cellStyle name="Заголовок 3 2" xfId="18"/>
    <cellStyle name="Заголовок 3 3" xfId="277"/>
    <cellStyle name="Заголовок 3 4" xfId="305"/>
    <cellStyle name="Заголовок 4 2" xfId="19"/>
    <cellStyle name="Заголовок 4 3" xfId="278"/>
    <cellStyle name="Заголовок 4 4" xfId="306"/>
    <cellStyle name="Итог 2" xfId="20"/>
    <cellStyle name="Итог 3" xfId="279"/>
    <cellStyle name="Итог 4" xfId="307"/>
    <cellStyle name="Контрольная ячейка 2" xfId="21"/>
    <cellStyle name="Контрольная ячейка 3" xfId="280"/>
    <cellStyle name="Контрольная ячейка 4" xfId="308"/>
    <cellStyle name="Название 2" xfId="22"/>
    <cellStyle name="Название 3" xfId="281"/>
    <cellStyle name="Название 4" xfId="309"/>
    <cellStyle name="Нейтральный 2" xfId="23"/>
    <cellStyle name="Нейтральный 3" xfId="282"/>
    <cellStyle name="Нейтральный 4" xfId="310"/>
    <cellStyle name="Обычный" xfId="0" builtinId="0"/>
    <cellStyle name="Обычный 10" xfId="24"/>
    <cellStyle name="Обычный 100" xfId="146"/>
    <cellStyle name="Обычный 101" xfId="147"/>
    <cellStyle name="Обычный 102" xfId="148"/>
    <cellStyle name="Обычный 103" xfId="149"/>
    <cellStyle name="Обычный 104" xfId="150"/>
    <cellStyle name="Обычный 105" xfId="151"/>
    <cellStyle name="Обычный 106" xfId="152"/>
    <cellStyle name="Обычный 107" xfId="153"/>
    <cellStyle name="Обычный 108" xfId="154"/>
    <cellStyle name="Обычный 109" xfId="155"/>
    <cellStyle name="Обычный 11" xfId="25"/>
    <cellStyle name="Обычный 11 2" xfId="259"/>
    <cellStyle name="Обычный 11 3" xfId="261"/>
    <cellStyle name="Обычный 110" xfId="156"/>
    <cellStyle name="Обычный 111" xfId="157"/>
    <cellStyle name="Обычный 112" xfId="158"/>
    <cellStyle name="Обычный 113" xfId="159"/>
    <cellStyle name="Обычный 114" xfId="160"/>
    <cellStyle name="Обычный 115" xfId="161"/>
    <cellStyle name="Обычный 116" xfId="162"/>
    <cellStyle name="Обычный 117" xfId="163"/>
    <cellStyle name="Обычный 118" xfId="164"/>
    <cellStyle name="Обычный 119" xfId="165"/>
    <cellStyle name="Обычный 12" xfId="26"/>
    <cellStyle name="Обычный 120" xfId="166"/>
    <cellStyle name="Обычный 121" xfId="167"/>
    <cellStyle name="Обычный 122" xfId="168"/>
    <cellStyle name="Обычный 123" xfId="169"/>
    <cellStyle name="Обычный 124" xfId="170"/>
    <cellStyle name="Обычный 125" xfId="171"/>
    <cellStyle name="Обычный 126" xfId="172"/>
    <cellStyle name="Обычный 127" xfId="173"/>
    <cellStyle name="Обычный 128" xfId="174"/>
    <cellStyle name="Обычный 129" xfId="175"/>
    <cellStyle name="Обычный 13" xfId="54"/>
    <cellStyle name="Обычный 13 2" xfId="57"/>
    <cellStyle name="Обычный 13 3" xfId="99"/>
    <cellStyle name="Обычный 130" xfId="176"/>
    <cellStyle name="Обычный 131" xfId="177"/>
    <cellStyle name="Обычный 132" xfId="178"/>
    <cellStyle name="Обычный 133" xfId="179"/>
    <cellStyle name="Обычный 134" xfId="180"/>
    <cellStyle name="Обычный 135" xfId="181"/>
    <cellStyle name="Обычный 136" xfId="182"/>
    <cellStyle name="Обычный 137" xfId="183"/>
    <cellStyle name="Обычный 138" xfId="184"/>
    <cellStyle name="Обычный 139" xfId="185"/>
    <cellStyle name="Обычный 14" xfId="58"/>
    <cellStyle name="Обычный 140" xfId="257"/>
    <cellStyle name="Обычный 141" xfId="186"/>
    <cellStyle name="Обычный 142" xfId="187"/>
    <cellStyle name="Обычный 143" xfId="188"/>
    <cellStyle name="Обычный 144" xfId="189"/>
    <cellStyle name="Обычный 145" xfId="190"/>
    <cellStyle name="Обычный 146" xfId="191"/>
    <cellStyle name="Обычный 147" xfId="192"/>
    <cellStyle name="Обычный 148" xfId="193"/>
    <cellStyle name="Обычный 149" xfId="194"/>
    <cellStyle name="Обычный 15" xfId="60"/>
    <cellStyle name="Обычный 150" xfId="195"/>
    <cellStyle name="Обычный 151" xfId="196"/>
    <cellStyle name="Обычный 152" xfId="197"/>
    <cellStyle name="Обычный 153" xfId="198"/>
    <cellStyle name="Обычный 154" xfId="199"/>
    <cellStyle name="Обычный 155" xfId="200"/>
    <cellStyle name="Обычный 156" xfId="201"/>
    <cellStyle name="Обычный 157" xfId="202"/>
    <cellStyle name="Обычный 158" xfId="203"/>
    <cellStyle name="Обычный 159" xfId="204"/>
    <cellStyle name="Обычный 16" xfId="59"/>
    <cellStyle name="Обычный 160" xfId="205"/>
    <cellStyle name="Обычный 161" xfId="206"/>
    <cellStyle name="Обычный 162" xfId="207"/>
    <cellStyle name="Обычный 163" xfId="208"/>
    <cellStyle name="Обычный 164" xfId="209"/>
    <cellStyle name="Обычный 165" xfId="210"/>
    <cellStyle name="Обычный 166" xfId="211"/>
    <cellStyle name="Обычный 167" xfId="212"/>
    <cellStyle name="Обычный 168" xfId="213"/>
    <cellStyle name="Обычный 169" xfId="214"/>
    <cellStyle name="Обычный 17" xfId="61"/>
    <cellStyle name="Обычный 170" xfId="215"/>
    <cellStyle name="Обычный 171" xfId="216"/>
    <cellStyle name="Обычный 172" xfId="217"/>
    <cellStyle name="Обычный 173" xfId="218"/>
    <cellStyle name="Обычный 174" xfId="219"/>
    <cellStyle name="Обычный 175" xfId="220"/>
    <cellStyle name="Обычный 176" xfId="256"/>
    <cellStyle name="Обычный 177" xfId="221"/>
    <cellStyle name="Обычный 178" xfId="222"/>
    <cellStyle name="Обычный 179" xfId="223"/>
    <cellStyle name="Обычный 18" xfId="62"/>
    <cellStyle name="Обычный 180" xfId="224"/>
    <cellStyle name="Обычный 181" xfId="225"/>
    <cellStyle name="Обычный 182" xfId="226"/>
    <cellStyle name="Обычный 183" xfId="227"/>
    <cellStyle name="Обычный 184" xfId="228"/>
    <cellStyle name="Обычный 185" xfId="229"/>
    <cellStyle name="Обычный 186" xfId="230"/>
    <cellStyle name="Обычный 187" xfId="231"/>
    <cellStyle name="Обычный 188" xfId="232"/>
    <cellStyle name="Обычный 189" xfId="233"/>
    <cellStyle name="Обычный 19" xfId="63"/>
    <cellStyle name="Обычный 190" xfId="234"/>
    <cellStyle name="Обычный 191" xfId="235"/>
    <cellStyle name="Обычный 192" xfId="236"/>
    <cellStyle name="Обычный 193" xfId="237"/>
    <cellStyle name="Обычный 194" xfId="238"/>
    <cellStyle name="Обычный 195" xfId="239"/>
    <cellStyle name="Обычный 196" xfId="240"/>
    <cellStyle name="Обычный 197" xfId="241"/>
    <cellStyle name="Обычный 198" xfId="242"/>
    <cellStyle name="Обычный 199" xfId="243"/>
    <cellStyle name="Обычный 2" xfId="3"/>
    <cellStyle name="Обычный 2 10" xfId="100"/>
    <cellStyle name="Обычный 2 2" xfId="4"/>
    <cellStyle name="Обычный 2 2 2" xfId="27"/>
    <cellStyle name="Обычный 2 2 2 2" xfId="322"/>
    <cellStyle name="Обычный 2 2 3" xfId="284"/>
    <cellStyle name="Обычный 2 2 4" xfId="312"/>
    <cellStyle name="Обычный 2 3" xfId="52"/>
    <cellStyle name="Обычный 2 3 2" xfId="263"/>
    <cellStyle name="Обычный 2 3 3" xfId="324"/>
    <cellStyle name="Обычный 2 4" xfId="55"/>
    <cellStyle name="Обычный 2 5" xfId="264"/>
    <cellStyle name="Обычный 2 6" xfId="283"/>
    <cellStyle name="Обычный 2 6 2" xfId="323"/>
    <cellStyle name="Обычный 2 6 3" xfId="326"/>
    <cellStyle name="Обычный 2 6 4" xfId="328"/>
    <cellStyle name="Обычный 2 7" xfId="311"/>
    <cellStyle name="Обычный 2 8" xfId="325"/>
    <cellStyle name="Обычный 2 9" xfId="327"/>
    <cellStyle name="Обычный 20" xfId="64"/>
    <cellStyle name="Обычный 200" xfId="244"/>
    <cellStyle name="Обычный 201" xfId="245"/>
    <cellStyle name="Обычный 202" xfId="246"/>
    <cellStyle name="Обычный 203" xfId="247"/>
    <cellStyle name="Обычный 204" xfId="248"/>
    <cellStyle name="Обычный 205" xfId="249"/>
    <cellStyle name="Обычный 206" xfId="250"/>
    <cellStyle name="Обычный 207" xfId="251"/>
    <cellStyle name="Обычный 208" xfId="252"/>
    <cellStyle name="Обычный 209" xfId="253"/>
    <cellStyle name="Обычный 21" xfId="71"/>
    <cellStyle name="Обычный 21 2" xfId="262"/>
    <cellStyle name="Обычный 210" xfId="254"/>
    <cellStyle name="Обычный 211" xfId="255"/>
    <cellStyle name="Обычный 212" xfId="260"/>
    <cellStyle name="Обычный 213" xfId="265"/>
    <cellStyle name="Обычный 214" xfId="2"/>
    <cellStyle name="Обычный 215" xfId="1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2"/>
    <cellStyle name="Обычный 28" xfId="73"/>
    <cellStyle name="Обычный 29" xfId="56"/>
    <cellStyle name="Обычный 3" xfId="5"/>
    <cellStyle name="Обычный 3 2" xfId="258"/>
    <cellStyle name="Обычный 3 2 2" xfId="286"/>
    <cellStyle name="Обычный 3 2 3" xfId="314"/>
    <cellStyle name="Обычный 3 3" xfId="285"/>
    <cellStyle name="Обычный 3 4" xfId="31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6"/>
    <cellStyle name="Обычный 4 2" xfId="53"/>
    <cellStyle name="Обычный 4 3" xfId="287"/>
    <cellStyle name="Обычный 4 4" xfId="315"/>
    <cellStyle name="Обычный 4 5" xfId="329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6" xfId="90"/>
    <cellStyle name="Обычный 47" xfId="91"/>
    <cellStyle name="Обычный 48" xfId="92"/>
    <cellStyle name="Обычный 49" xfId="93"/>
    <cellStyle name="Обычный 5" xfId="28"/>
    <cellStyle name="Обычный 50" xfId="94"/>
    <cellStyle name="Обычный 51" xfId="95"/>
    <cellStyle name="Обычный 52" xfId="96"/>
    <cellStyle name="Обычный 53" xfId="97"/>
    <cellStyle name="Обычный 54" xfId="98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29"/>
    <cellStyle name="Обычный 6 2" xfId="30"/>
    <cellStyle name="Обычный 6 3" xfId="330"/>
    <cellStyle name="Обычный 60" xfId="106"/>
    <cellStyle name="Обычный 61" xfId="107"/>
    <cellStyle name="Обычный 62" xfId="108"/>
    <cellStyle name="Обычный 63" xfId="109"/>
    <cellStyle name="Обычный 64" xfId="110"/>
    <cellStyle name="Обычный 65" xfId="111"/>
    <cellStyle name="Обычный 66" xfId="112"/>
    <cellStyle name="Обычный 67" xfId="113"/>
    <cellStyle name="Обычный 68" xfId="114"/>
    <cellStyle name="Обычный 69" xfId="115"/>
    <cellStyle name="Обычный 7" xfId="31"/>
    <cellStyle name="Обычный 70" xfId="116"/>
    <cellStyle name="Обычный 71" xfId="117"/>
    <cellStyle name="Обычный 72" xfId="118"/>
    <cellStyle name="Обычный 73" xfId="119"/>
    <cellStyle name="Обычный 74" xfId="120"/>
    <cellStyle name="Обычный 75" xfId="121"/>
    <cellStyle name="Обычный 76" xfId="122"/>
    <cellStyle name="Обычный 77" xfId="123"/>
    <cellStyle name="Обычный 78" xfId="124"/>
    <cellStyle name="Обычный 79" xfId="125"/>
    <cellStyle name="Обычный 8" xfId="32"/>
    <cellStyle name="Обычный 80" xfId="126"/>
    <cellStyle name="Обычный 81" xfId="127"/>
    <cellStyle name="Обычный 82" xfId="128"/>
    <cellStyle name="Обычный 83" xfId="129"/>
    <cellStyle name="Обычный 84" xfId="130"/>
    <cellStyle name="Обычный 85" xfId="131"/>
    <cellStyle name="Обычный 86" xfId="132"/>
    <cellStyle name="Обычный 87" xfId="133"/>
    <cellStyle name="Обычный 88" xfId="134"/>
    <cellStyle name="Обычный 89" xfId="135"/>
    <cellStyle name="Обычный 9" xfId="33"/>
    <cellStyle name="Обычный 90" xfId="136"/>
    <cellStyle name="Обычный 91" xfId="137"/>
    <cellStyle name="Обычный 92" xfId="138"/>
    <cellStyle name="Обычный 93" xfId="139"/>
    <cellStyle name="Обычный 94" xfId="140"/>
    <cellStyle name="Обычный 95" xfId="141"/>
    <cellStyle name="Обычный 96" xfId="142"/>
    <cellStyle name="Обычный 97" xfId="143"/>
    <cellStyle name="Обычный 98" xfId="144"/>
    <cellStyle name="Обычный 99" xfId="145"/>
    <cellStyle name="Плохой 2" xfId="34"/>
    <cellStyle name="Плохой 3" xfId="288"/>
    <cellStyle name="Плохой 4" xfId="316"/>
    <cellStyle name="Пояснение 2" xfId="35"/>
    <cellStyle name="Пояснение 3" xfId="289"/>
    <cellStyle name="Пояснение 4" xfId="317"/>
    <cellStyle name="Примечание 2" xfId="36"/>
    <cellStyle name="Примечание 3" xfId="290"/>
    <cellStyle name="Примечание 4" xfId="318"/>
    <cellStyle name="Связанная ячейка 2" xfId="37"/>
    <cellStyle name="Связанная ячейка 3" xfId="291"/>
    <cellStyle name="Связанная ячейка 4" xfId="319"/>
    <cellStyle name="Стиль 1" xfId="38"/>
    <cellStyle name="Текст предупреждения 2" xfId="39"/>
    <cellStyle name="Текст предупреждения 3" xfId="292"/>
    <cellStyle name="Текст предупреждения 4" xfId="320"/>
    <cellStyle name="Финансовый 2 2" xfId="40"/>
    <cellStyle name="Финансовый 2 2 2" xfId="41"/>
    <cellStyle name="Финансовый 2 2 3" xfId="42"/>
    <cellStyle name="Финансовый 2 2 4" xfId="43"/>
    <cellStyle name="Финансовый 2 3" xfId="44"/>
    <cellStyle name="Финансовый 2 4" xfId="45"/>
    <cellStyle name="Финансовый 2 5" xfId="46"/>
    <cellStyle name="Финансовый 3" xfId="47"/>
    <cellStyle name="Финансовый 4" xfId="48"/>
    <cellStyle name="Финансовый 5" xfId="49"/>
    <cellStyle name="Финансовый 6" xfId="50"/>
    <cellStyle name="Финансовый 7" xfId="70"/>
    <cellStyle name="Хороший 2" xfId="51"/>
    <cellStyle name="Хороший 3" xfId="293"/>
    <cellStyle name="Хороший 4" xfId="32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view="pageBreakPreview" topLeftCell="A34" zoomScaleSheetLayoutView="100" workbookViewId="0">
      <selection activeCell="A36" sqref="A36"/>
    </sheetView>
  </sheetViews>
  <sheetFormatPr defaultRowHeight="12.75" customHeight="1" outlineLevelRow="2" x14ac:dyDescent="0.2"/>
  <cols>
    <col min="1" max="1" width="31.5703125" style="1" customWidth="1"/>
    <col min="2" max="2" width="32.42578125" style="1" customWidth="1"/>
    <col min="3" max="3" width="24" style="1" customWidth="1"/>
    <col min="4" max="4" width="23.140625" style="1" customWidth="1"/>
    <col min="5" max="5" width="21.42578125" style="1" customWidth="1"/>
    <col min="6" max="6" width="17" style="2" customWidth="1"/>
    <col min="7" max="7" width="14.85546875" style="2" customWidth="1"/>
    <col min="8" max="8" width="47.5703125" style="1" customWidth="1"/>
    <col min="9" max="9" width="49.28515625" style="1" customWidth="1"/>
    <col min="10" max="16384" width="9.140625" style="1"/>
  </cols>
  <sheetData>
    <row r="1" spans="1:10" ht="78" customHeight="1" x14ac:dyDescent="0.3">
      <c r="B1" s="49" t="s">
        <v>82</v>
      </c>
      <c r="C1" s="49"/>
      <c r="D1" s="49"/>
      <c r="E1" s="49"/>
      <c r="F1" s="49"/>
      <c r="G1" s="49"/>
      <c r="H1" s="49"/>
      <c r="I1" s="50"/>
    </row>
    <row r="2" spans="1:10" x14ac:dyDescent="0.2">
      <c r="C2" s="37"/>
      <c r="D2" s="37"/>
      <c r="E2" s="37"/>
      <c r="F2" s="38"/>
    </row>
    <row r="3" spans="1:10" ht="12.75" customHeight="1" x14ac:dyDescent="0.2">
      <c r="A3" s="47" t="s">
        <v>18</v>
      </c>
      <c r="B3" s="47" t="s">
        <v>0</v>
      </c>
      <c r="C3" s="45" t="s">
        <v>59</v>
      </c>
      <c r="D3" s="51" t="s">
        <v>64</v>
      </c>
      <c r="E3" s="51" t="s">
        <v>65</v>
      </c>
      <c r="F3" s="51" t="s">
        <v>67</v>
      </c>
      <c r="G3" s="51" t="s">
        <v>66</v>
      </c>
      <c r="H3" s="43" t="s">
        <v>68</v>
      </c>
      <c r="I3" s="43" t="s">
        <v>1</v>
      </c>
    </row>
    <row r="4" spans="1:10" ht="132" customHeight="1" x14ac:dyDescent="0.2">
      <c r="A4" s="48"/>
      <c r="B4" s="48"/>
      <c r="C4" s="46"/>
      <c r="D4" s="52"/>
      <c r="E4" s="52"/>
      <c r="F4" s="52"/>
      <c r="G4" s="52"/>
      <c r="H4" s="44"/>
      <c r="I4" s="44"/>
    </row>
    <row r="5" spans="1:10" s="4" customFormat="1" ht="36.75" customHeight="1" x14ac:dyDescent="0.25">
      <c r="A5" s="14"/>
      <c r="B5" s="18" t="s">
        <v>12</v>
      </c>
      <c r="C5" s="17">
        <f>C6+C28</f>
        <v>26395307578.75</v>
      </c>
      <c r="D5" s="17">
        <f t="shared" ref="D5:E5" si="0">D6+D28</f>
        <v>28109776815.119999</v>
      </c>
      <c r="E5" s="17">
        <f t="shared" si="0"/>
        <v>27371348229.619999</v>
      </c>
      <c r="F5" s="22">
        <f>E5/C5*100</f>
        <v>103.69778093306168</v>
      </c>
      <c r="G5" s="8">
        <f>E5/D5*100</f>
        <v>97.373054256685492</v>
      </c>
      <c r="H5" s="3"/>
      <c r="I5" s="14"/>
    </row>
    <row r="6" spans="1:10" s="5" customFormat="1" ht="50.25" customHeight="1" x14ac:dyDescent="0.25">
      <c r="A6" s="29" t="s">
        <v>19</v>
      </c>
      <c r="B6" s="27" t="s">
        <v>4</v>
      </c>
      <c r="C6" s="9">
        <f>C7+C21</f>
        <v>11855013844.650002</v>
      </c>
      <c r="D6" s="9">
        <f t="shared" ref="D6:E6" si="1">D7+D21</f>
        <v>12025043707.469999</v>
      </c>
      <c r="E6" s="9">
        <f t="shared" si="1"/>
        <v>12088273489.73</v>
      </c>
      <c r="F6" s="24">
        <f t="shared" ref="F6" si="2">E6/C6*100</f>
        <v>101.96760331229191</v>
      </c>
      <c r="G6" s="8">
        <f t="shared" ref="G6:G7" si="3">E6/D6*100</f>
        <v>100.52581748389588</v>
      </c>
      <c r="H6" s="3"/>
      <c r="I6" s="15"/>
    </row>
    <row r="7" spans="1:10" s="5" customFormat="1" ht="40.5" customHeight="1" x14ac:dyDescent="0.25">
      <c r="A7" s="30"/>
      <c r="B7" s="18" t="s">
        <v>8</v>
      </c>
      <c r="C7" s="17">
        <f>C8+C11+C16+C19+C10</f>
        <v>10673781825.480001</v>
      </c>
      <c r="D7" s="17">
        <f>D8+D11+D16+D19+D10+D20</f>
        <v>10949608879.219999</v>
      </c>
      <c r="E7" s="17">
        <f>E8+E11+E16+E19+E10+E20</f>
        <v>11006172998.15</v>
      </c>
      <c r="F7" s="22">
        <f>E7/C7*100</f>
        <v>103.11409000206963</v>
      </c>
      <c r="G7" s="8">
        <f t="shared" si="3"/>
        <v>100.51658574798364</v>
      </c>
      <c r="H7" s="3"/>
      <c r="I7" s="15"/>
    </row>
    <row r="8" spans="1:10" s="5" customFormat="1" ht="40.5" customHeight="1" x14ac:dyDescent="0.25">
      <c r="A8" s="30" t="s">
        <v>20</v>
      </c>
      <c r="B8" s="18" t="s">
        <v>21</v>
      </c>
      <c r="C8" s="17">
        <f>C9</f>
        <v>8014931709.8400002</v>
      </c>
      <c r="D8" s="17">
        <f t="shared" ref="D8:E8" si="4">D9</f>
        <v>8280714100.04</v>
      </c>
      <c r="E8" s="17">
        <f t="shared" si="4"/>
        <v>8281550270.6599998</v>
      </c>
      <c r="F8" s="22">
        <f>E8/C8*100</f>
        <v>103.32652317539612</v>
      </c>
      <c r="G8" s="8">
        <f t="shared" ref="G8" si="5">E8/D8*100</f>
        <v>100.01009780811047</v>
      </c>
      <c r="H8" s="3"/>
      <c r="I8" s="15"/>
    </row>
    <row r="9" spans="1:10" s="5" customFormat="1" ht="47.25" customHeight="1" outlineLevel="2" x14ac:dyDescent="0.25">
      <c r="A9" s="30" t="s">
        <v>22</v>
      </c>
      <c r="B9" s="26" t="s">
        <v>2</v>
      </c>
      <c r="C9" s="10">
        <v>8014931709.8400002</v>
      </c>
      <c r="D9" s="10">
        <v>8280714100.04</v>
      </c>
      <c r="E9" s="10">
        <v>8281550270.6599998</v>
      </c>
      <c r="F9" s="6">
        <f>E9/C9*100</f>
        <v>103.32652317539612</v>
      </c>
      <c r="G9" s="6">
        <f>E9/D9*100</f>
        <v>100.01009780811047</v>
      </c>
      <c r="H9" s="19"/>
      <c r="I9" s="20"/>
    </row>
    <row r="10" spans="1:10" s="5" customFormat="1" ht="87.75" customHeight="1" outlineLevel="2" x14ac:dyDescent="0.25">
      <c r="A10" s="29" t="s">
        <v>23</v>
      </c>
      <c r="B10" s="18" t="s">
        <v>5</v>
      </c>
      <c r="C10" s="12">
        <v>37964241.689999998</v>
      </c>
      <c r="D10" s="12">
        <v>41626387.189999998</v>
      </c>
      <c r="E10" s="12">
        <v>41484594.840000004</v>
      </c>
      <c r="F10" s="8">
        <f t="shared" ref="F10:F31" si="6">E10/C10*100</f>
        <v>109.27281302954957</v>
      </c>
      <c r="G10" s="8">
        <f t="shared" ref="G10:G36" si="7">E10/D10*100</f>
        <v>99.659369069545249</v>
      </c>
      <c r="H10" s="19" t="s">
        <v>71</v>
      </c>
      <c r="I10" s="28"/>
    </row>
    <row r="11" spans="1:10" s="5" customFormat="1" ht="51" customHeight="1" outlineLevel="1" x14ac:dyDescent="0.25">
      <c r="A11" s="29" t="s">
        <v>24</v>
      </c>
      <c r="B11" s="18" t="s">
        <v>6</v>
      </c>
      <c r="C11" s="12">
        <f>C12+C13+C14+C15</f>
        <v>1909574729.5800002</v>
      </c>
      <c r="D11" s="12">
        <f t="shared" ref="D11:E11" si="8">D12+D13+D14+D15</f>
        <v>1909574729.5799999</v>
      </c>
      <c r="E11" s="12">
        <f t="shared" si="8"/>
        <v>1946097968.6800001</v>
      </c>
      <c r="F11" s="8">
        <f t="shared" si="6"/>
        <v>101.91263732883777</v>
      </c>
      <c r="G11" s="8">
        <f t="shared" si="7"/>
        <v>101.91263732883777</v>
      </c>
      <c r="H11" s="25"/>
      <c r="I11" s="19"/>
      <c r="J11" s="4"/>
    </row>
    <row r="12" spans="1:10" s="5" customFormat="1" ht="64.5" customHeight="1" outlineLevel="1" x14ac:dyDescent="0.25">
      <c r="A12" s="30" t="s">
        <v>25</v>
      </c>
      <c r="B12" s="26" t="s">
        <v>76</v>
      </c>
      <c r="C12" s="10">
        <v>1491351887.1400001</v>
      </c>
      <c r="D12" s="10">
        <v>1516915863.53</v>
      </c>
      <c r="E12" s="10">
        <v>1557327905.6199999</v>
      </c>
      <c r="F12" s="6">
        <f t="shared" si="6"/>
        <v>104.42390686255298</v>
      </c>
      <c r="G12" s="6">
        <f t="shared" si="7"/>
        <v>102.66409252230757</v>
      </c>
      <c r="H12" s="19"/>
      <c r="I12" s="7"/>
    </row>
    <row r="13" spans="1:10" s="5" customFormat="1" ht="47.25" outlineLevel="1" x14ac:dyDescent="0.25">
      <c r="A13" s="30" t="s">
        <v>26</v>
      </c>
      <c r="B13" s="26" t="s">
        <v>27</v>
      </c>
      <c r="C13" s="10">
        <v>321373183.23000002</v>
      </c>
      <c r="D13" s="10">
        <v>295690792</v>
      </c>
      <c r="E13" s="10">
        <v>297868297.66000003</v>
      </c>
      <c r="F13" s="6">
        <f t="shared" si="6"/>
        <v>92.686108612498003</v>
      </c>
      <c r="G13" s="6">
        <f t="shared" si="7"/>
        <v>100.73641307707682</v>
      </c>
      <c r="H13" s="19" t="s">
        <v>86</v>
      </c>
      <c r="I13" s="7"/>
    </row>
    <row r="14" spans="1:10" s="5" customFormat="1" ht="82.5" customHeight="1" outlineLevel="1" x14ac:dyDescent="0.25">
      <c r="A14" s="30" t="s">
        <v>28</v>
      </c>
      <c r="B14" s="26" t="s">
        <v>29</v>
      </c>
      <c r="C14" s="10">
        <v>184585.16</v>
      </c>
      <c r="D14" s="10">
        <v>303000</v>
      </c>
      <c r="E14" s="10">
        <v>299236.76</v>
      </c>
      <c r="F14" s="6">
        <f t="shared" si="6"/>
        <v>162.11311895279121</v>
      </c>
      <c r="G14" s="6">
        <f t="shared" si="7"/>
        <v>98.758006600660067</v>
      </c>
      <c r="H14" s="19" t="s">
        <v>87</v>
      </c>
      <c r="I14" s="7"/>
    </row>
    <row r="15" spans="1:10" s="5" customFormat="1" ht="47.25" outlineLevel="1" x14ac:dyDescent="0.25">
      <c r="A15" s="30" t="s">
        <v>30</v>
      </c>
      <c r="B15" s="26" t="s">
        <v>31</v>
      </c>
      <c r="C15" s="10">
        <v>96665074.049999997</v>
      </c>
      <c r="D15" s="10">
        <v>96665074.049999997</v>
      </c>
      <c r="E15" s="10">
        <v>90602528.640000001</v>
      </c>
      <c r="F15" s="6">
        <f t="shared" si="6"/>
        <v>93.728297971546425</v>
      </c>
      <c r="G15" s="6">
        <f t="shared" si="7"/>
        <v>93.728297971546425</v>
      </c>
      <c r="H15" s="19" t="s">
        <v>88</v>
      </c>
      <c r="I15" s="19" t="s">
        <v>88</v>
      </c>
    </row>
    <row r="16" spans="1:10" s="5" customFormat="1" ht="59.25" customHeight="1" outlineLevel="1" x14ac:dyDescent="0.25">
      <c r="A16" s="29" t="s">
        <v>32</v>
      </c>
      <c r="B16" s="18" t="s">
        <v>7</v>
      </c>
      <c r="C16" s="12">
        <f>C17+C18</f>
        <v>626200950.67000008</v>
      </c>
      <c r="D16" s="12">
        <f t="shared" ref="D16:E16" si="9">D17+D18</f>
        <v>630235877.02999997</v>
      </c>
      <c r="E16" s="12">
        <f t="shared" si="9"/>
        <v>644063744.64999998</v>
      </c>
      <c r="F16" s="8">
        <f t="shared" si="6"/>
        <v>102.85256577156065</v>
      </c>
      <c r="G16" s="8">
        <f t="shared" si="7"/>
        <v>102.19407814184811</v>
      </c>
      <c r="H16" s="28"/>
      <c r="I16" s="25"/>
    </row>
    <row r="17" spans="1:9" s="5" customFormat="1" ht="78.75" outlineLevel="1" x14ac:dyDescent="0.25">
      <c r="A17" s="30" t="s">
        <v>33</v>
      </c>
      <c r="B17" s="26" t="s">
        <v>34</v>
      </c>
      <c r="C17" s="10">
        <v>125252961</v>
      </c>
      <c r="D17" s="10">
        <v>188500000</v>
      </c>
      <c r="E17" s="10">
        <v>219212117.65000001</v>
      </c>
      <c r="F17" s="6">
        <f t="shared" si="6"/>
        <v>175.0155173177902</v>
      </c>
      <c r="G17" s="6">
        <f t="shared" si="7"/>
        <v>116.29290061007957</v>
      </c>
      <c r="H17" s="19" t="s">
        <v>89</v>
      </c>
      <c r="I17" s="19" t="s">
        <v>90</v>
      </c>
    </row>
    <row r="18" spans="1:9" s="5" customFormat="1" ht="78.75" outlineLevel="1" x14ac:dyDescent="0.25">
      <c r="A18" s="30" t="s">
        <v>35</v>
      </c>
      <c r="B18" s="26" t="s">
        <v>36</v>
      </c>
      <c r="C18" s="10">
        <v>500947989.67000002</v>
      </c>
      <c r="D18" s="10">
        <v>441735877.02999997</v>
      </c>
      <c r="E18" s="10">
        <v>424851627</v>
      </c>
      <c r="F18" s="6">
        <f t="shared" si="6"/>
        <v>84.809528286533592</v>
      </c>
      <c r="G18" s="6">
        <f t="shared" si="7"/>
        <v>96.177749893551592</v>
      </c>
      <c r="H18" s="19" t="s">
        <v>91</v>
      </c>
      <c r="I18" s="7"/>
    </row>
    <row r="19" spans="1:9" s="5" customFormat="1" ht="83.25" customHeight="1" outlineLevel="1" x14ac:dyDescent="0.25">
      <c r="A19" s="29" t="s">
        <v>37</v>
      </c>
      <c r="B19" s="18" t="s">
        <v>38</v>
      </c>
      <c r="C19" s="12">
        <v>85110193.700000003</v>
      </c>
      <c r="D19" s="12">
        <v>87455419.049999997</v>
      </c>
      <c r="E19" s="12">
        <v>92974052.989999995</v>
      </c>
      <c r="F19" s="8">
        <f t="shared" si="6"/>
        <v>109.2396209527132</v>
      </c>
      <c r="G19" s="8">
        <f t="shared" si="7"/>
        <v>106.31022525527536</v>
      </c>
      <c r="H19" s="34" t="s">
        <v>77</v>
      </c>
      <c r="I19" s="35" t="s">
        <v>77</v>
      </c>
    </row>
    <row r="20" spans="1:9" s="5" customFormat="1" ht="81.75" customHeight="1" outlineLevel="1" x14ac:dyDescent="0.25">
      <c r="A20" s="29" t="s">
        <v>69</v>
      </c>
      <c r="B20" s="18" t="s">
        <v>70</v>
      </c>
      <c r="C20" s="12"/>
      <c r="D20" s="12">
        <v>2366.33</v>
      </c>
      <c r="E20" s="12">
        <v>2366.33</v>
      </c>
      <c r="F20" s="8"/>
      <c r="G20" s="8">
        <f t="shared" si="7"/>
        <v>100</v>
      </c>
      <c r="H20" s="40" t="s">
        <v>78</v>
      </c>
      <c r="I20" s="25"/>
    </row>
    <row r="21" spans="1:9" s="5" customFormat="1" ht="59.25" customHeight="1" outlineLevel="1" x14ac:dyDescent="0.25">
      <c r="A21" s="30"/>
      <c r="B21" s="18" t="s">
        <v>9</v>
      </c>
      <c r="C21" s="12">
        <f>C22+C23+C24+C25+C26+C27</f>
        <v>1181232019.1700001</v>
      </c>
      <c r="D21" s="12">
        <f t="shared" ref="D21:E21" si="10">D22+D23+D24+D25+D26+D27</f>
        <v>1075434828.25</v>
      </c>
      <c r="E21" s="12">
        <f t="shared" si="10"/>
        <v>1082100491.5800002</v>
      </c>
      <c r="F21" s="6"/>
      <c r="G21" s="6"/>
      <c r="H21" s="19"/>
      <c r="I21" s="7"/>
    </row>
    <row r="22" spans="1:9" s="5" customFormat="1" ht="262.5" customHeight="1" outlineLevel="1" x14ac:dyDescent="0.25">
      <c r="A22" s="29" t="s">
        <v>39</v>
      </c>
      <c r="B22" s="18" t="s">
        <v>10</v>
      </c>
      <c r="C22" s="12">
        <v>743546814.21000004</v>
      </c>
      <c r="D22" s="12">
        <v>660588286.12</v>
      </c>
      <c r="E22" s="12">
        <v>635304159.32000005</v>
      </c>
      <c r="F22" s="8">
        <f t="shared" si="6"/>
        <v>85.442388721010772</v>
      </c>
      <c r="G22" s="8">
        <f t="shared" si="7"/>
        <v>96.172483325656955</v>
      </c>
      <c r="H22" s="20" t="s">
        <v>15</v>
      </c>
      <c r="I22" s="31"/>
    </row>
    <row r="23" spans="1:9" s="5" customFormat="1" ht="129.75" customHeight="1" outlineLevel="1" x14ac:dyDescent="0.25">
      <c r="A23" s="29" t="s">
        <v>40</v>
      </c>
      <c r="B23" s="18" t="s">
        <v>41</v>
      </c>
      <c r="C23" s="12">
        <v>12193723</v>
      </c>
      <c r="D23" s="12">
        <v>36197225.509999998</v>
      </c>
      <c r="E23" s="12">
        <v>36038563.380000003</v>
      </c>
      <c r="F23" s="8" t="s">
        <v>14</v>
      </c>
      <c r="G23" s="8">
        <f t="shared" si="7"/>
        <v>99.561673228363418</v>
      </c>
      <c r="H23" s="39" t="s">
        <v>73</v>
      </c>
      <c r="I23" s="14"/>
    </row>
    <row r="24" spans="1:9" s="5" customFormat="1" ht="101.25" customHeight="1" outlineLevel="1" x14ac:dyDescent="0.25">
      <c r="A24" s="29" t="s">
        <v>42</v>
      </c>
      <c r="B24" s="18" t="s">
        <v>43</v>
      </c>
      <c r="C24" s="12">
        <v>84484010.75</v>
      </c>
      <c r="D24" s="12">
        <v>60892621.490000002</v>
      </c>
      <c r="E24" s="12">
        <v>63478429.460000001</v>
      </c>
      <c r="F24" s="8">
        <f t="shared" si="6"/>
        <v>75.136619221170207</v>
      </c>
      <c r="G24" s="8">
        <f t="shared" si="7"/>
        <v>104.24650459567528</v>
      </c>
      <c r="H24" s="20" t="s">
        <v>72</v>
      </c>
      <c r="I24" s="14"/>
    </row>
    <row r="25" spans="1:9" s="5" customFormat="1" ht="115.5" customHeight="1" outlineLevel="1" x14ac:dyDescent="0.25">
      <c r="A25" s="29" t="s">
        <v>44</v>
      </c>
      <c r="B25" s="18" t="s">
        <v>3</v>
      </c>
      <c r="C25" s="12">
        <v>150909932.33000001</v>
      </c>
      <c r="D25" s="12">
        <v>133014737.61</v>
      </c>
      <c r="E25" s="12">
        <v>139607375.83000001</v>
      </c>
      <c r="F25" s="8">
        <f t="shared" si="6"/>
        <v>92.510395886147307</v>
      </c>
      <c r="G25" s="8">
        <f t="shared" si="7"/>
        <v>104.9563216365766</v>
      </c>
      <c r="H25" s="20" t="s">
        <v>16</v>
      </c>
      <c r="I25" s="14"/>
    </row>
    <row r="26" spans="1:9" s="5" customFormat="1" ht="114" customHeight="1" outlineLevel="1" x14ac:dyDescent="0.25">
      <c r="A26" s="29" t="s">
        <v>45</v>
      </c>
      <c r="B26" s="18" t="s">
        <v>46</v>
      </c>
      <c r="C26" s="12">
        <v>97309075.769999996</v>
      </c>
      <c r="D26" s="12">
        <v>94863121.609999999</v>
      </c>
      <c r="E26" s="12">
        <v>106455873.34</v>
      </c>
      <c r="F26" s="8">
        <f t="shared" si="6"/>
        <v>109.39973738073456</v>
      </c>
      <c r="G26" s="8">
        <f t="shared" si="7"/>
        <v>112.22050416774178</v>
      </c>
      <c r="H26" s="20" t="s">
        <v>79</v>
      </c>
      <c r="I26" s="20" t="s">
        <v>75</v>
      </c>
    </row>
    <row r="27" spans="1:9" s="5" customFormat="1" ht="94.5" outlineLevel="1" x14ac:dyDescent="0.25">
      <c r="A27" s="29" t="s">
        <v>47</v>
      </c>
      <c r="B27" s="18" t="s">
        <v>48</v>
      </c>
      <c r="C27" s="12">
        <v>92788463.109999999</v>
      </c>
      <c r="D27" s="12">
        <v>89878835.909999996</v>
      </c>
      <c r="E27" s="12">
        <v>101216090.25</v>
      </c>
      <c r="F27" s="8">
        <f t="shared" si="6"/>
        <v>109.0826239141488</v>
      </c>
      <c r="G27" s="8">
        <f t="shared" si="7"/>
        <v>112.61393099411362</v>
      </c>
      <c r="H27" s="20" t="s">
        <v>74</v>
      </c>
      <c r="I27" s="20" t="s">
        <v>92</v>
      </c>
    </row>
    <row r="28" spans="1:9" s="5" customFormat="1" ht="58.5" customHeight="1" x14ac:dyDescent="0.25">
      <c r="A28" s="29" t="s">
        <v>93</v>
      </c>
      <c r="B28" s="18" t="s">
        <v>11</v>
      </c>
      <c r="C28" s="13">
        <f>C29+C34+C35+C36</f>
        <v>14540293734.099998</v>
      </c>
      <c r="D28" s="13">
        <f t="shared" ref="D28:E28" si="11">D29+D34+D35+D36</f>
        <v>16084733107.65</v>
      </c>
      <c r="E28" s="13">
        <f t="shared" si="11"/>
        <v>15283074739.889999</v>
      </c>
      <c r="F28" s="8">
        <f t="shared" si="6"/>
        <v>105.10843191597998</v>
      </c>
      <c r="G28" s="8">
        <f t="shared" si="7"/>
        <v>95.016029408789336</v>
      </c>
      <c r="H28" s="21"/>
      <c r="I28" s="16"/>
    </row>
    <row r="29" spans="1:9" s="5" customFormat="1" ht="72.75" customHeight="1" outlineLevel="1" x14ac:dyDescent="0.25">
      <c r="A29" s="29" t="s">
        <v>49</v>
      </c>
      <c r="B29" s="18" t="s">
        <v>50</v>
      </c>
      <c r="C29" s="13">
        <f>C31+C32+C33+C30</f>
        <v>14531189800</v>
      </c>
      <c r="D29" s="13">
        <f t="shared" ref="D29:E29" si="12">D31+D32+D33+D30</f>
        <v>16098481157.08</v>
      </c>
      <c r="E29" s="13">
        <f t="shared" si="12"/>
        <v>15297613383.74</v>
      </c>
      <c r="F29" s="8">
        <f t="shared" si="6"/>
        <v>105.27433468483083</v>
      </c>
      <c r="G29" s="8">
        <f t="shared" si="7"/>
        <v>95.025196690758719</v>
      </c>
      <c r="H29" s="32"/>
      <c r="I29" s="33"/>
    </row>
    <row r="30" spans="1:9" s="5" customFormat="1" ht="126" outlineLevel="1" x14ac:dyDescent="0.25">
      <c r="A30" s="30" t="s">
        <v>51</v>
      </c>
      <c r="B30" s="26" t="s">
        <v>52</v>
      </c>
      <c r="C30" s="11"/>
      <c r="D30" s="10">
        <v>156534800</v>
      </c>
      <c r="E30" s="10">
        <v>156534800</v>
      </c>
      <c r="F30" s="8"/>
      <c r="G30" s="6">
        <f t="shared" si="7"/>
        <v>100</v>
      </c>
      <c r="H30" s="34" t="s">
        <v>83</v>
      </c>
      <c r="I30" s="42"/>
    </row>
    <row r="31" spans="1:9" s="5" customFormat="1" ht="94.5" outlineLevel="1" x14ac:dyDescent="0.25">
      <c r="A31" s="30" t="s">
        <v>53</v>
      </c>
      <c r="B31" s="26" t="s">
        <v>54</v>
      </c>
      <c r="C31" s="11">
        <v>2808919100</v>
      </c>
      <c r="D31" s="10">
        <v>3292943948.0799999</v>
      </c>
      <c r="E31" s="10">
        <v>2494729006.0900002</v>
      </c>
      <c r="F31" s="6">
        <f t="shared" si="6"/>
        <v>88.814555253300114</v>
      </c>
      <c r="G31" s="6">
        <f t="shared" si="7"/>
        <v>75.759838169871955</v>
      </c>
      <c r="H31" s="34" t="s">
        <v>84</v>
      </c>
      <c r="I31" s="34" t="s">
        <v>85</v>
      </c>
    </row>
    <row r="32" spans="1:9" s="5" customFormat="1" ht="69.75" customHeight="1" outlineLevel="1" x14ac:dyDescent="0.25">
      <c r="A32" s="30" t="s">
        <v>55</v>
      </c>
      <c r="B32" s="26" t="s">
        <v>56</v>
      </c>
      <c r="C32" s="11">
        <v>11720396700</v>
      </c>
      <c r="D32" s="10">
        <v>12003646161</v>
      </c>
      <c r="E32" s="10">
        <v>12002094744.75</v>
      </c>
      <c r="F32" s="6">
        <f t="shared" ref="F32:F35" si="13">E32/C32*100</f>
        <v>102.4034855812517</v>
      </c>
      <c r="G32" s="6">
        <f t="shared" ref="G32:G33" si="14">E32/D32*100</f>
        <v>99.987075458329983</v>
      </c>
      <c r="H32" s="34"/>
      <c r="I32" s="41"/>
    </row>
    <row r="33" spans="1:9" s="5" customFormat="1" ht="69.75" customHeight="1" outlineLevel="1" x14ac:dyDescent="0.25">
      <c r="A33" s="30" t="s">
        <v>57</v>
      </c>
      <c r="B33" s="26" t="s">
        <v>58</v>
      </c>
      <c r="C33" s="11">
        <v>1874000</v>
      </c>
      <c r="D33" s="10">
        <v>645356248</v>
      </c>
      <c r="E33" s="10">
        <v>644254832.89999998</v>
      </c>
      <c r="F33" s="6" t="s">
        <v>14</v>
      </c>
      <c r="G33" s="6">
        <f t="shared" si="14"/>
        <v>99.829332232636887</v>
      </c>
      <c r="H33" s="34" t="s">
        <v>80</v>
      </c>
      <c r="I33" s="41"/>
    </row>
    <row r="34" spans="1:9" s="5" customFormat="1" ht="138.75" customHeight="1" outlineLevel="1" x14ac:dyDescent="0.25">
      <c r="A34" s="29" t="s">
        <v>94</v>
      </c>
      <c r="B34" s="18" t="s">
        <v>60</v>
      </c>
      <c r="C34" s="12"/>
      <c r="D34" s="12">
        <v>31711490</v>
      </c>
      <c r="E34" s="12">
        <v>31711490</v>
      </c>
      <c r="F34" s="8"/>
      <c r="G34" s="8">
        <f t="shared" si="7"/>
        <v>100</v>
      </c>
      <c r="H34" s="34" t="s">
        <v>81</v>
      </c>
      <c r="I34" s="31"/>
    </row>
    <row r="35" spans="1:9" s="5" customFormat="1" ht="149.25" customHeight="1" outlineLevel="1" x14ac:dyDescent="0.25">
      <c r="A35" s="29" t="s">
        <v>61</v>
      </c>
      <c r="B35" s="18" t="s">
        <v>95</v>
      </c>
      <c r="C35" s="12">
        <v>9917657.2200000007</v>
      </c>
      <c r="D35" s="12">
        <v>7942423.4199999999</v>
      </c>
      <c r="E35" s="12">
        <v>9220947.9100000001</v>
      </c>
      <c r="F35" s="8">
        <f t="shared" si="13"/>
        <v>92.975061604317062</v>
      </c>
      <c r="G35" s="8">
        <f t="shared" si="7"/>
        <v>116.09741035438275</v>
      </c>
      <c r="H35" s="36" t="s">
        <v>13</v>
      </c>
      <c r="I35" s="34" t="s">
        <v>13</v>
      </c>
    </row>
    <row r="36" spans="1:9" s="5" customFormat="1" ht="101.25" customHeight="1" outlineLevel="1" x14ac:dyDescent="0.25">
      <c r="A36" s="29" t="s">
        <v>62</v>
      </c>
      <c r="B36" s="18" t="s">
        <v>63</v>
      </c>
      <c r="C36" s="12">
        <v>-813723.12</v>
      </c>
      <c r="D36" s="12">
        <v>-53401962.850000001</v>
      </c>
      <c r="E36" s="12">
        <v>-55471081.759999998</v>
      </c>
      <c r="F36" s="8" t="s">
        <v>14</v>
      </c>
      <c r="G36" s="8">
        <f t="shared" si="7"/>
        <v>103.8746120920909</v>
      </c>
      <c r="H36" s="36" t="s">
        <v>17</v>
      </c>
      <c r="I36" s="31"/>
    </row>
    <row r="37" spans="1:9" ht="12.75" customHeight="1" x14ac:dyDescent="0.25">
      <c r="B37" s="5"/>
      <c r="C37" s="5"/>
      <c r="D37" s="5"/>
      <c r="E37" s="5"/>
      <c r="F37" s="23"/>
      <c r="G37" s="23"/>
      <c r="H37" s="5"/>
      <c r="I37" s="5"/>
    </row>
  </sheetData>
  <customSheetViews>
    <customSheetView guid="{43668A2E-6F31-4968-B044-6E75308E9A8A}" scale="75" showPageBreaks="1" showGridLines="0" fitToPage="1" printArea="1" view="pageBreakPreview" topLeftCell="B1">
      <pane xSplit="1" ySplit="7" topLeftCell="D18" activePane="bottomRight" state="frozen"/>
      <selection pane="bottomRight" activeCell="F19" sqref="F19"/>
      <pageMargins left="0.15748031496062992" right="0.15748031496062992" top="0.27559055118110237" bottom="0.19685039370078741" header="0.11811023622047245" footer="0.11811023622047245"/>
      <pageSetup paperSize="256" scale="41" fitToHeight="0" orientation="portrait" r:id="rId1"/>
      <headerFooter alignWithMargins="0"/>
    </customSheetView>
    <customSheetView guid="{7B118ED0-A4DF-45EF-AFCF-D8A603CE71D9}" scale="73" showPageBreaks="1" showGridLines="0" fitToPage="1" printArea="1" view="pageBreakPreview" topLeftCell="B1">
      <pane xSplit="1" ySplit="8" topLeftCell="E11" activePane="bottomRight" state="frozen"/>
      <selection pane="bottomRight" activeCell="I8" sqref="I8"/>
      <pageMargins left="0.15748031496062992" right="0.15748031496062992" top="0.27559055118110237" bottom="0.19685039370078741" header="0.11811023622047245" footer="0.11811023622047245"/>
      <pageSetup paperSize="256" scale="42" fitToHeight="0" orientation="landscape" r:id="rId2"/>
      <headerFooter alignWithMargins="0"/>
    </customSheetView>
    <customSheetView guid="{5EDA0D07-7639-47C4-9849-C424EB20F8B3}" showPageBreaks="1" showGridLines="0" fitToPage="1" printArea="1" view="pageBreakPreview" topLeftCell="B1">
      <selection activeCell="C5" sqref="C5:G20"/>
      <pageMargins left="0.17" right="0.17" top="0.28999999999999998" bottom="0.19685039370078741" header="0.11811023622047245" footer="0.11811023622047245"/>
      <pageSetup paperSize="256" scale="53" fitToHeight="0" orientation="landscape" r:id="rId3"/>
      <headerFooter alignWithMargins="0"/>
    </customSheetView>
    <customSheetView guid="{83B63DE7-0421-4081-BED6-09A1DDF752AD}" scale="75" showPageBreaks="1" showGridLines="0" fitToPage="1" printArea="1" view="pageBreakPreview" topLeftCell="B19">
      <selection activeCell="B24" sqref="B24"/>
      <pageMargins left="0.17" right="0.17" top="0.28999999999999998" bottom="0.19685039370078741" header="0.11811023622047245" footer="0.11811023622047245"/>
      <pageSetup paperSize="256" scale="97" fitToHeight="0" orientation="landscape" r:id="rId4"/>
      <headerFooter alignWithMargins="0"/>
    </customSheetView>
    <customSheetView guid="{A058C326-9634-43F4-A679-F1C650F604B2}" showPageBreaks="1" showGridLines="0" fitToPage="1" printArea="1" hiddenColumns="1" view="pageBreakPreview" topLeftCell="B1">
      <pane xSplit="1" ySplit="7" topLeftCell="C8" activePane="bottomRight" state="frozen"/>
      <selection pane="bottomRight" activeCell="G10" sqref="G10"/>
      <pageMargins left="0.15748031496062992" right="0.15748031496062992" top="0.27559055118110237" bottom="0.19685039370078741" header="0.11811023622047245" footer="0.11811023622047245"/>
      <pageSetup paperSize="256" scale="66" fitToHeight="0" orientation="portrait" r:id="rId5"/>
      <headerFooter alignWithMargins="0"/>
    </customSheetView>
    <customSheetView guid="{C3025941-180A-4997-9316-AAFEF44DA374}" scale="68" showPageBreaks="1" showGridLines="0" fitToPage="1" printArea="1" view="pageBreakPreview">
      <pane ySplit="5" topLeftCell="A6" activePane="bottomLeft" state="frozen"/>
      <selection pane="bottomLeft" activeCell="B2" sqref="B2"/>
      <pageMargins left="0.17" right="0.17" top="0.28999999999999998" bottom="0.19685039370078741" header="0.11811023622047245" footer="0.11811023622047245"/>
      <pageSetup paperSize="256" scale="55" fitToHeight="0" orientation="landscape" r:id="rId6"/>
      <headerFooter alignWithMargins="0"/>
    </customSheetView>
    <customSheetView guid="{46D06541-0158-45EC-A3C5-1780FA566C1A}" scale="50" showPageBreaks="1" showGridLines="0" fitToPage="1" printArea="1" view="pageBreakPreview" topLeftCell="B1">
      <pane ySplit="5" topLeftCell="A6" activePane="bottomLeft" state="frozen"/>
      <selection pane="bottomLeft" activeCell="H9" sqref="H9"/>
      <pageMargins left="0.17" right="0.17" top="0.28999999999999998" bottom="0.19685039370078741" header="0.11811023622047245" footer="0.11811023622047245"/>
      <pageSetup paperSize="256" scale="56" fitToHeight="0" orientation="landscape" r:id="rId7"/>
      <headerFooter alignWithMargins="0"/>
    </customSheetView>
    <customSheetView guid="{D15D7023-846B-44A4-99A5-C37AC4BCDF8F}" showPageBreaks="1" showGridLines="0" fitToPage="1" printArea="1" view="pageBreakPreview" topLeftCell="C1">
      <selection activeCell="C3" sqref="C3:C4"/>
      <pageMargins left="0.17" right="0.17" top="0.28999999999999998" bottom="0.19685039370078741" header="0.11811023622047245" footer="0.11811023622047245"/>
      <pageSetup paperSize="256" scale="53" fitToHeight="0" orientation="landscape" r:id="rId8"/>
      <headerFooter alignWithMargins="0"/>
    </customSheetView>
    <customSheetView guid="{4EC321F8-1722-4BDD-8B5C-B9637CB05E9D}" scale="60" showPageBreaks="1" showGridLines="0" fitToPage="1" printArea="1" view="pageBreakPreview">
      <selection activeCell="C5" sqref="C5"/>
      <pageMargins left="0.17" right="0.17" top="0.28999999999999998" bottom="0.19685039370078741" header="0.11811023622047245" footer="0.11811023622047245"/>
      <pageSetup paperSize="256" scale="53" fitToHeight="0" orientation="landscape" r:id="rId9"/>
      <headerFooter alignWithMargins="0"/>
    </customSheetView>
    <customSheetView guid="{887AD517-78E2-449F-BDF4-C67BD3614D43}" scale="75" showPageBreaks="1" showGridLines="0" fitToPage="1" printArea="1" view="pageBreakPreview" topLeftCell="B1">
      <pane xSplit="1" ySplit="7" topLeftCell="C8" activePane="bottomRight" state="frozen"/>
      <selection pane="bottomRight" activeCell="H3" sqref="H3:H4"/>
      <pageMargins left="0.15748031496062992" right="0.15748031496062992" top="0.27559055118110237" bottom="0.19685039370078741" header="0.11811023622047245" footer="0.11811023622047245"/>
      <pageSetup paperSize="256" scale="42" fitToHeight="0" orientation="portrait" r:id="rId10"/>
      <headerFooter alignWithMargins="0"/>
    </customSheetView>
  </customSheetViews>
  <mergeCells count="10">
    <mergeCell ref="H3:H4"/>
    <mergeCell ref="C3:C4"/>
    <mergeCell ref="B3:B4"/>
    <mergeCell ref="B1:I1"/>
    <mergeCell ref="A3:A4"/>
    <mergeCell ref="E3:E4"/>
    <mergeCell ref="D3:D4"/>
    <mergeCell ref="F3:F4"/>
    <mergeCell ref="G3:G4"/>
    <mergeCell ref="I3:I4"/>
  </mergeCells>
  <pageMargins left="0.15748031496062992" right="0.15748031496062992" top="0.27559055118110237" bottom="0.19685039370078741" header="0.11811023622047245" footer="0.11811023622047245"/>
  <pageSetup paperSize="256" scale="56" fitToHeight="0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ДЧБ!Заголовки_для_печати</vt:lpstr>
      <vt:lpstr>ДЧБ!Область_печати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Рудакова Ирина Ивановна</cp:lastModifiedBy>
  <cp:lastPrinted>2021-02-04T11:47:28Z</cp:lastPrinted>
  <dcterms:created xsi:type="dcterms:W3CDTF">2002-03-11T10:22:12Z</dcterms:created>
  <dcterms:modified xsi:type="dcterms:W3CDTF">2021-02-04T12:06:55Z</dcterms:modified>
</cp:coreProperties>
</file>