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60" tabRatio="537"/>
  </bookViews>
  <sheets>
    <sheet name="Тарифы " sheetId="7" r:id="rId1"/>
  </sheets>
  <definedNames>
    <definedName name="_xlnm.Print_Titles" localSheetId="0">'Тарифы '!$3:$4</definedName>
    <definedName name="_xlnm.Print_Area" localSheetId="0">'Тарифы '!$A$1:$K$79</definedName>
  </definedNames>
  <calcPr calcId="152511" fullPrecision="0"/>
</workbook>
</file>

<file path=xl/calcChain.xml><?xml version="1.0" encoding="utf-8"?>
<calcChain xmlns="http://schemas.openxmlformats.org/spreadsheetml/2006/main">
  <c r="K55" i="7" l="1"/>
  <c r="K53" i="7"/>
  <c r="K56" i="7" l="1"/>
  <c r="K54" i="7"/>
  <c r="K50" i="7"/>
  <c r="K70" i="7" l="1"/>
  <c r="K69" i="7"/>
  <c r="K67" i="7"/>
  <c r="K65" i="7"/>
  <c r="K64" i="7"/>
  <c r="K62" i="7"/>
  <c r="K58" i="7"/>
  <c r="K47" i="7"/>
  <c r="K44" i="7"/>
  <c r="K43" i="7"/>
  <c r="K42" i="7"/>
  <c r="K41" i="7"/>
  <c r="K39" i="7"/>
  <c r="K38" i="7"/>
  <c r="K36" i="7"/>
  <c r="K35" i="7"/>
  <c r="K32" i="7"/>
  <c r="K29" i="7"/>
  <c r="K27" i="7"/>
  <c r="K25" i="7"/>
  <c r="K23" i="7"/>
  <c r="K20" i="7"/>
  <c r="K18" i="7"/>
  <c r="K16" i="7"/>
  <c r="K15" i="7"/>
  <c r="K13" i="7"/>
  <c r="K11" i="7"/>
  <c r="K10" i="7"/>
  <c r="K9" i="7"/>
  <c r="K8" i="7"/>
  <c r="K6" i="7"/>
  <c r="I70" i="7" l="1"/>
  <c r="I69" i="7"/>
  <c r="I67" i="7"/>
  <c r="I65" i="7"/>
  <c r="I64" i="7"/>
  <c r="I62" i="7"/>
  <c r="I58" i="7"/>
  <c r="I50" i="7"/>
  <c r="I47" i="7"/>
  <c r="I44" i="7"/>
  <c r="I43" i="7"/>
  <c r="I42" i="7"/>
  <c r="I41" i="7"/>
  <c r="I39" i="7"/>
  <c r="I38" i="7"/>
  <c r="I36" i="7"/>
  <c r="I35" i="7"/>
  <c r="I32" i="7"/>
  <c r="I29" i="7"/>
  <c r="I27" i="7"/>
  <c r="I25" i="7"/>
  <c r="I23" i="7"/>
  <c r="I20" i="7"/>
  <c r="I18" i="7"/>
  <c r="I16" i="7"/>
  <c r="I15" i="7"/>
  <c r="I13" i="7"/>
  <c r="I11" i="7"/>
  <c r="I10" i="7"/>
  <c r="I9" i="7"/>
  <c r="I8" i="7"/>
  <c r="I6" i="7"/>
  <c r="G70" i="7"/>
  <c r="G69" i="7"/>
  <c r="G67" i="7"/>
  <c r="G65" i="7"/>
  <c r="G64" i="7"/>
  <c r="G62" i="7"/>
  <c r="G58" i="7"/>
  <c r="G53" i="7"/>
  <c r="G50" i="7"/>
  <c r="G47" i="7"/>
  <c r="G44" i="7"/>
  <c r="G43" i="7"/>
  <c r="G42" i="7"/>
  <c r="G41" i="7"/>
  <c r="G39" i="7"/>
  <c r="G38" i="7"/>
  <c r="G36" i="7"/>
  <c r="G35" i="7"/>
  <c r="G32" i="7"/>
  <c r="G29" i="7"/>
  <c r="G27" i="7"/>
  <c r="G25" i="7"/>
  <c r="G23" i="7"/>
  <c r="G20" i="7"/>
  <c r="G18" i="7"/>
  <c r="G16" i="7"/>
  <c r="G15" i="7"/>
  <c r="G13" i="7"/>
  <c r="G11" i="7"/>
  <c r="G10" i="7"/>
  <c r="G9" i="7"/>
  <c r="G8" i="7"/>
  <c r="G6" i="7"/>
  <c r="G55" i="7" l="1"/>
</calcChain>
</file>

<file path=xl/sharedStrings.xml><?xml version="1.0" encoding="utf-8"?>
<sst xmlns="http://schemas.openxmlformats.org/spreadsheetml/2006/main" count="174" uniqueCount="118">
  <si>
    <t>Тарифы на услуги отопления</t>
  </si>
  <si>
    <t>№ п/п</t>
  </si>
  <si>
    <t>Ресурсоснабжающая организация</t>
  </si>
  <si>
    <t>СГМУП "Городские тепловые сети"</t>
  </si>
  <si>
    <t>пос. Финский</t>
  </si>
  <si>
    <t>пос. Кедровый-2</t>
  </si>
  <si>
    <t>пос. Кедровый-1</t>
  </si>
  <si>
    <t>пос. Лесной</t>
  </si>
  <si>
    <t>ООО "Сургутские городские электрические сети"</t>
  </si>
  <si>
    <t>пр. Набережный, дома 17, 17/1, 17/2</t>
  </si>
  <si>
    <t>Тарифы на услуги холодного водоснабжения</t>
  </si>
  <si>
    <t>СГМУП "Горводоканал"</t>
  </si>
  <si>
    <t>Тарифы на услуги горячего водоснабжения</t>
  </si>
  <si>
    <t>Тарифы на услуги водоотведения</t>
  </si>
  <si>
    <t>Тарифы на услуги электроснабжения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</si>
  <si>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</si>
  <si>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1.1.</t>
  </si>
  <si>
    <t>одноставочный тариф</t>
  </si>
  <si>
    <t>1.2.</t>
  </si>
  <si>
    <t>одноставочный тариф, дифференцированный по двум зонам суток</t>
  </si>
  <si>
    <t> 1.2.1.</t>
  </si>
  <si>
    <t>дневная зона</t>
  </si>
  <si>
    <t> 1.2.2.</t>
  </si>
  <si>
    <t>ночная зона</t>
  </si>
  <si>
    <t>Население, проживающее в городских населенных пунктах в домах, не оборудованных в установленном порядке стационарными электрическими плитами и (или) электроотопительными установками</t>
  </si>
  <si>
    <t>2.1.</t>
  </si>
  <si>
    <t>2.2.</t>
  </si>
  <si>
    <t>2.2.1.</t>
  </si>
  <si>
    <t>2.2.2.</t>
  </si>
  <si>
    <t>Тарифы на услуги газоснабжения (розничная цена на природный и сжиженный газ)</t>
  </si>
  <si>
    <t>руб./1000 куб.м</t>
  </si>
  <si>
    <t>руб./кг</t>
  </si>
  <si>
    <t>Привокзальная, 9</t>
  </si>
  <si>
    <t>руб./ куб.м</t>
  </si>
  <si>
    <t>ООО "УМиТ "Спецавтотранссервис"</t>
  </si>
  <si>
    <t>ед. изм.</t>
  </si>
  <si>
    <t>руб./Гкал</t>
  </si>
  <si>
    <t>руб./куб.м</t>
  </si>
  <si>
    <t>руб./кВт*ч</t>
  </si>
  <si>
    <t>микрорайоны и поселки города</t>
  </si>
  <si>
    <t>ПАО "Юнипро" в зоне деятельности филиала "Сургутская ГРЭС-2" ПАО "Юнипро" на территории города Сургута</t>
  </si>
  <si>
    <t>ОАО "Российские железные дороги"</t>
  </si>
  <si>
    <t>ОАО "Сургутгаз" (розничная цена на природный газ)</t>
  </si>
  <si>
    <t>ООО "Газпром межрегионгаз Север" (розничная цена на природный газ)</t>
  </si>
  <si>
    <t>АО "Сжиженный газ Север" (розничная цена на сжиженный газ)</t>
  </si>
  <si>
    <t>АО "Югра-Экология"</t>
  </si>
  <si>
    <t>Тариф на услугу по обращению с ТКО</t>
  </si>
  <si>
    <t>компонент на холодную воду, руб./куб.м</t>
  </si>
  <si>
    <t>компонент на тепловую энергию, руб./Гкал</t>
  </si>
  <si>
    <t>пос. Лунный, пос. Юность</t>
  </si>
  <si>
    <t>с 01.07.2020 по 31.12.2020</t>
  </si>
  <si>
    <t>приказ РСТ Югры от 24.12.2019 № 169-нп</t>
  </si>
  <si>
    <t>Предельный (максимальный) индекс изменения размера вносимой гражданами платы за коммунальные услуги</t>
  </si>
  <si>
    <t>Предельный (максимальный) индекс изменения размера вносимой гражданами платы за коммунальные услуги на территории города Сургута</t>
  </si>
  <si>
    <t>с 01.01.2020 по 30.06.2020</t>
  </si>
  <si>
    <t>с 01.01.2021 по 30.06.2021</t>
  </si>
  <si>
    <t>с 01.07.2021 по 31.12.2021</t>
  </si>
  <si>
    <t>пос. МК-32, Таежный, Медвежий Угол, Лунный, Юность, МО-94</t>
  </si>
  <si>
    <t>пос. Финский, Кедровый-2</t>
  </si>
  <si>
    <t>для потребителей на территории города</t>
  </si>
  <si>
    <t>Приказ РСТ Югры от 08.12.2020 № 79-нп</t>
  </si>
  <si>
    <t>приказ РСТ Югры от 17.12.2019 № 156-нп</t>
  </si>
  <si>
    <t>приказ РСТ Югры от 19.12.2019 № 166-нп</t>
  </si>
  <si>
    <t>для потребителей, в случае отсутствия дифференциации тарифов по схеме подключения без учета транспортировки по сетям ООО "Сибпромстрой № 18"</t>
  </si>
  <si>
    <t>для потребителей, в случае отсутствия дифференциации тарифов по схеме подключения с учетом транспортировки по сетям ООО "Сибпромстрой № 18"</t>
  </si>
  <si>
    <t>для потребителей, в случае отсутствия дифференциации тарифов по схеме подключения на территории города Сургута от котельной по ул. Крылова, д. 55/2</t>
  </si>
  <si>
    <t>ПАО "Вторая генерирующая компания оптового рынка электроэнергии" в зоне деятельности филиала "Сургутская ГРЭС-1"</t>
  </si>
  <si>
    <t>приказ РСТ Югры от 26.11.2020 № 66-нп</t>
  </si>
  <si>
    <t>приказ РСТ Югры от 12.12.2019 № 138-нп</t>
  </si>
  <si>
    <t>приказ РСТ Югры от 03.12.2020 № 72-нп</t>
  </si>
  <si>
    <t>техническая вода (пос. Лесной)</t>
  </si>
  <si>
    <t>приказ РСТ Югры от 24.12.2019 № 170-нп</t>
  </si>
  <si>
    <t>приказ РСТ Югры от 15.12.2020 № 113-нп</t>
  </si>
  <si>
    <t>приказ РСТ Югры от 18.12.2018 № 125-нп                                                                                               (с изменениями от 08.12.2020 № 80-нп)</t>
  </si>
  <si>
    <t>приказ РСТ Югры от 18.12.2018 № 125-нп                                                    (с изменениями от 17.12.2019 № 158-нп)</t>
  </si>
  <si>
    <t>приказ РСТ Югры от 18.12.2018 № 125-нп                                                                           (с изменениями от 17.12.2019 № 158-нп)</t>
  </si>
  <si>
    <t>приказ РСТ Югры от 13.12.2018 № 111-нп                                                                      (с изменениями от 17.12.2019 № 158-нп)</t>
  </si>
  <si>
    <t>приказ РСТ Югры от 06.12.2018 № 79-нп                                                               (с изменениями от 12.12.2019 № 142-нп)</t>
  </si>
  <si>
    <t>приказ РСТ Югры от 07.12.2017 № 160-нп                                                                  (с изменениями от 05.12.2019 № 122-нп)</t>
  </si>
  <si>
    <t>приказ РСТ Югры от 06.12.2018 № 79-нп                                                                      (с изменениями от 12.12.2019 № 142-нп)</t>
  </si>
  <si>
    <t>приказ РСТ Югры от18.12.2018 № 128-нп                                                                (с изменениями от 17.12.2019 № 160-нп)</t>
  </si>
  <si>
    <t>приказ РСТ Югры от 18.12.2018 № 125-нп                                                                                 (с изменениями от 08.12.2020 № 80-нп)</t>
  </si>
  <si>
    <t>приказ РСТ Югры от 17.12.2019 № 156-нп                                                                                 (с изменениями от 08.12.2020 № 80-нп)</t>
  </si>
  <si>
    <t>приказ РСТ Югры от 13.12.2018 № 111-нп                                                                                 (с изменениями от 08.12.2020 № 80-нп)</t>
  </si>
  <si>
    <t>приказ РСТ Югры от 06.12.2018 № 79-нп                                                                       (с изменениями от 26.11.2020 № 68-нп)</t>
  </si>
  <si>
    <t>приказ РСТ Югры от 23.11.2017 № 131-нп                                                                      (с изменениями от 26.11.2020 № 68-нп)</t>
  </si>
  <si>
    <t>приказ РСТ Югры от 07.12.2017 № 160-нп                                                                       (с изменениями от 26.11.2020 № 68-нп)</t>
  </si>
  <si>
    <t>приказ РСТ Югры от 06.12.2018 № 79-нп                                                                               (с изменениями от 26.11.2020 № 68-нп)</t>
  </si>
  <si>
    <t>приказ РСТ Югры от 19.12.2019 № 166-нп                                                                                  (с изменениями от 18.12.2020 № 120-нп)</t>
  </si>
  <si>
    <t>Суслова Ольга Викторовна</t>
  </si>
  <si>
    <t>тел.(3462)52-45-39</t>
  </si>
  <si>
    <t>приказ РСТ Югры от 13.12.2018 № 111-нп                                                          (с изменениями от 17.12.2019 № 158-нп) для ресурсоснабжающей организации СГМУП "Тепловик"</t>
  </si>
  <si>
    <t>правовой акт, устанавливающий тарифы</t>
  </si>
  <si>
    <t>приказ РСТ Югры от 29.11.2018 № 70-нп                                                                  (с изменениями от 28.11.2019 № 103-нп) для ресурсоснабжающей организации СГМУП "Тепловик"</t>
  </si>
  <si>
    <t>приказ РСТ Югры от 29.11.2018 № 70-нп                                                                              (с изменениями от 28.11.2019 № 103-нп) для ресурсоснабжающей организации СГМУП "Тепловик"</t>
  </si>
  <si>
    <t>приказ РСТ Югры от 13.12.2018 № 109-нп                                                                         (с изменениями от 17.12.2019 № 160-нп) для ресурсоснабжающей организации СГМУП "Тепловик"</t>
  </si>
  <si>
    <t>приказ РСТ Югры от 15.12.2020 № 107-нп</t>
  </si>
  <si>
    <t>приказ РСТ Югры от 10.12.2019 № 129-нп</t>
  </si>
  <si>
    <t>постановление Губернатора ХМАО-Югры от 14.12.2018 № 127 (с изменениями от 04.12.2020 № 164)</t>
  </si>
  <si>
    <t>постановление Губернатора ХМАО-Югры от 14.12.2018 № 127 (с изменениями от 06.12.2019 № 97)</t>
  </si>
  <si>
    <t>Категория потребителей</t>
  </si>
  <si>
    <t>Тарифы (с НДС)</t>
  </si>
  <si>
    <t>рост тарифа с 01.07.2020 по сравению с 01.01.2020</t>
  </si>
  <si>
    <t>рост тарифа с 01.01.2021 по сравению с 01.07.2020</t>
  </si>
  <si>
    <t>рост тарифа с 01.07.2021 по сравению с 01.01.2021</t>
  </si>
  <si>
    <t>приказ РСТ Югры от 18.12.2018 № 125-нп                                                                                                  (с изменениями от 08.12.2020 № 80-нп)</t>
  </si>
  <si>
    <t>Тарифы на коммунальные услуги для населения города Сургута на 2021 год</t>
  </si>
  <si>
    <t>Приложение</t>
  </si>
  <si>
    <t>распоряжение РЭК от 22.11.2019 № 15</t>
  </si>
  <si>
    <t>распоряжение РЭК от 07.12.2020 № 25</t>
  </si>
  <si>
    <t>приказ РСТ Югры от18.12.2018 № 128-нп                                                                                                         (с изменениями от 15.12.2020 № 114-нп)</t>
  </si>
  <si>
    <t>4 785,80*</t>
  </si>
  <si>
    <t>4 667,05*</t>
  </si>
  <si>
    <t>с 01.01.2020 - приказ РСТ Югры от 03.09.2019 № 63-нп,                                                                                                                               с 01.07.2020 - приказ РСТ Югры от 09.06.2020 № 33-нп;                                                                  * с 28.08.2020  приказ РСТ Югры от 11.08.2020 № 44-нп</t>
  </si>
  <si>
    <t>Тариф на услугу по подвозу воды</t>
  </si>
  <si>
    <t>с 01.01.2021 - приказ РСТ Югры от 09.06.2020 № 33-нп;                                                                                     с 01.07.2021 - приказ РСТ Югры от 08.06.2021 № 35-нп;                                              **с 01.08.2021 - приказ РСТ Югры от 13.07.2021 № 46-нп</t>
  </si>
  <si>
    <t>4 920,36**</t>
  </si>
  <si>
    <t>4 779,85**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</si>
</sst>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141">
    <xf numFmtId="0" fontId="0" fillId="0" borderId="0" xfId="0"/>
    <xf numFmtId="0" fontId="8" fillId="0" borderId="0" xfId="0" applyFont="1" applyFill="1" applyAlignment="1">
      <alignment horizontal="center"/>
    </xf>
    <xf numFmtId="0" fontId="8" fillId="0" borderId="0" xfId="0" applyFont="1" applyFill="1"/>
    <xf numFmtId="2" fontId="8" fillId="0" borderId="0" xfId="0" applyNumberFormat="1" applyFont="1" applyFill="1"/>
    <xf numFmtId="0" fontId="7" fillId="0" borderId="0" xfId="0" applyFont="1" applyFill="1"/>
    <xf numFmtId="2" fontId="1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0" fontId="4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4" fontId="13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9" fontId="10" fillId="2" borderId="1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vertical="center" wrapText="1"/>
    </xf>
    <xf numFmtId="4" fontId="4" fillId="4" borderId="5" xfId="0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vertical="center"/>
    </xf>
    <xf numFmtId="2" fontId="3" fillId="0" borderId="0" xfId="0" applyNumberFormat="1" applyFont="1" applyFill="1" applyAlignment="1">
      <alignment horizontal="right"/>
    </xf>
    <xf numFmtId="0" fontId="6" fillId="0" borderId="2" xfId="0" applyFont="1" applyFill="1" applyBorder="1" applyAlignment="1">
      <alignment horizontal="center" vertical="center" wrapText="1"/>
    </xf>
    <xf numFmtId="165" fontId="10" fillId="3" borderId="4" xfId="0" applyNumberFormat="1" applyFont="1" applyFill="1" applyBorder="1" applyAlignment="1">
      <alignment horizontal="center" vertical="center"/>
    </xf>
    <xf numFmtId="165" fontId="10" fillId="3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4" fontId="13" fillId="2" borderId="5" xfId="0" applyNumberFormat="1" applyFont="1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vertical="center" wrapText="1"/>
    </xf>
    <xf numFmtId="4" fontId="2" fillId="4" borderId="12" xfId="0" applyNumberFormat="1" applyFont="1" applyFill="1" applyBorder="1" applyAlignment="1">
      <alignment horizontal="center" vertical="center" wrapText="1"/>
    </xf>
    <xf numFmtId="4" fontId="2" fillId="4" borderId="13" xfId="0" applyNumberFormat="1" applyFont="1" applyFill="1" applyBorder="1" applyAlignment="1">
      <alignment horizontal="center" vertical="center" wrapText="1"/>
    </xf>
    <xf numFmtId="4" fontId="4" fillId="4" borderId="11" xfId="0" applyNumberFormat="1" applyFont="1" applyFill="1" applyBorder="1" applyAlignment="1">
      <alignment horizontal="center" vertical="center"/>
    </xf>
    <xf numFmtId="4" fontId="4" fillId="4" borderId="12" xfId="0" applyNumberFormat="1" applyFont="1" applyFill="1" applyBorder="1" applyAlignment="1">
      <alignment horizontal="center" vertical="center"/>
    </xf>
    <xf numFmtId="4" fontId="4" fillId="4" borderId="13" xfId="0" applyNumberFormat="1" applyFont="1" applyFill="1" applyBorder="1" applyAlignment="1">
      <alignment horizontal="center" vertical="center"/>
    </xf>
    <xf numFmtId="4" fontId="12" fillId="2" borderId="4" xfId="0" applyNumberFormat="1" applyFont="1" applyFill="1" applyBorder="1" applyAlignment="1">
      <alignment horizontal="center" vertical="center"/>
    </xf>
    <xf numFmtId="4" fontId="12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5" fontId="2" fillId="3" borderId="4" xfId="0" applyNumberFormat="1" applyFont="1" applyFill="1" applyBorder="1" applyAlignment="1">
      <alignment horizontal="center" vertical="center"/>
    </xf>
    <xf numFmtId="165" fontId="2" fillId="3" borderId="5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4" fontId="2" fillId="4" borderId="11" xfId="0" applyNumberFormat="1" applyFont="1" applyFill="1" applyBorder="1" applyAlignment="1">
      <alignment horizontal="center" vertical="center"/>
    </xf>
    <xf numFmtId="4" fontId="2" fillId="4" borderId="12" xfId="0" applyNumberFormat="1" applyFont="1" applyFill="1" applyBorder="1" applyAlignment="1">
      <alignment horizontal="center" vertical="center"/>
    </xf>
    <xf numFmtId="4" fontId="2" fillId="4" borderId="13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65" fontId="2" fillId="4" borderId="11" xfId="0" applyNumberFormat="1" applyFont="1" applyFill="1" applyBorder="1" applyAlignment="1">
      <alignment horizontal="center" vertical="center" wrapText="1"/>
    </xf>
    <xf numFmtId="165" fontId="2" fillId="4" borderId="12" xfId="0" applyNumberFormat="1" applyFont="1" applyFill="1" applyBorder="1" applyAlignment="1">
      <alignment horizontal="center" vertical="center" wrapText="1"/>
    </xf>
    <xf numFmtId="165" fontId="2" fillId="4" borderId="13" xfId="0" applyNumberFormat="1" applyFont="1" applyFill="1" applyBorder="1" applyAlignment="1">
      <alignment horizontal="center" vertical="center" wrapText="1"/>
    </xf>
    <xf numFmtId="4" fontId="4" fillId="4" borderId="11" xfId="0" applyNumberFormat="1" applyFont="1" applyFill="1" applyBorder="1" applyAlignment="1">
      <alignment horizontal="center" vertical="center" wrapText="1"/>
    </xf>
    <xf numFmtId="4" fontId="4" fillId="4" borderId="12" xfId="0" applyNumberFormat="1" applyFont="1" applyFill="1" applyBorder="1" applyAlignment="1">
      <alignment horizontal="center" vertical="center" wrapText="1"/>
    </xf>
    <xf numFmtId="4" fontId="4" fillId="4" borderId="13" xfId="0" applyNumberFormat="1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/>
    </xf>
    <xf numFmtId="165" fontId="4" fillId="2" borderId="13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</cellXfs>
  <cellStyles count="4">
    <cellStyle name="Обычный" xfId="0" builtinId="0"/>
    <cellStyle name="Обычный 2 2" xfId="2"/>
    <cellStyle name="Обычный 3" xfId="1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zoomScale="80" zoomScaleNormal="80" zoomScaleSheetLayoutView="70" workbookViewId="0">
      <pane xSplit="3" ySplit="4" topLeftCell="D62" activePane="bottomRight" state="frozen"/>
      <selection pane="topRight" activeCell="D1" sqref="D1"/>
      <selection pane="bottomLeft" activeCell="A6" sqref="A6"/>
      <selection pane="bottomRight" activeCell="H59" sqref="H59:K59"/>
    </sheetView>
  </sheetViews>
  <sheetFormatPr defaultRowHeight="15" x14ac:dyDescent="0.25"/>
  <cols>
    <col min="1" max="1" width="5.42578125" style="1" customWidth="1"/>
    <col min="2" max="2" width="27" style="16" customWidth="1"/>
    <col min="3" max="3" width="40.5703125" style="2" customWidth="1"/>
    <col min="4" max="4" width="20.5703125" style="3" customWidth="1"/>
    <col min="5" max="6" width="19.7109375" style="3" customWidth="1"/>
    <col min="7" max="7" width="12.28515625" style="3" customWidth="1"/>
    <col min="8" max="8" width="19.7109375" style="3" customWidth="1"/>
    <col min="9" max="9" width="12.140625" style="3" customWidth="1"/>
    <col min="10" max="10" width="20.7109375" style="3" customWidth="1"/>
    <col min="11" max="11" width="12.140625" style="3" customWidth="1"/>
    <col min="12" max="16384" width="9.140625" style="2"/>
  </cols>
  <sheetData>
    <row r="1" spans="1:11" ht="13.5" customHeight="1" x14ac:dyDescent="0.3">
      <c r="G1" s="5"/>
      <c r="I1" s="5"/>
      <c r="K1" s="56" t="s">
        <v>107</v>
      </c>
    </row>
    <row r="2" spans="1:11" s="4" customFormat="1" ht="16.5" customHeight="1" x14ac:dyDescent="0.3">
      <c r="A2" s="57" t="s">
        <v>106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4" customFormat="1" ht="16.5" customHeight="1" x14ac:dyDescent="0.3">
      <c r="A3" s="63" t="s">
        <v>1</v>
      </c>
      <c r="B3" s="63" t="s">
        <v>2</v>
      </c>
      <c r="C3" s="63" t="s">
        <v>100</v>
      </c>
      <c r="D3" s="67" t="s">
        <v>101</v>
      </c>
      <c r="E3" s="67"/>
      <c r="F3" s="67"/>
      <c r="G3" s="67"/>
      <c r="H3" s="67"/>
      <c r="I3" s="67"/>
      <c r="J3" s="67"/>
      <c r="K3" s="67"/>
    </row>
    <row r="4" spans="1:11" s="4" customFormat="1" ht="73.5" customHeight="1" x14ac:dyDescent="0.3">
      <c r="A4" s="63"/>
      <c r="B4" s="63"/>
      <c r="C4" s="63"/>
      <c r="D4" s="42" t="s">
        <v>35</v>
      </c>
      <c r="E4" s="42" t="s">
        <v>54</v>
      </c>
      <c r="F4" s="42" t="s">
        <v>50</v>
      </c>
      <c r="G4" s="43" t="s">
        <v>102</v>
      </c>
      <c r="H4" s="42" t="s">
        <v>55</v>
      </c>
      <c r="I4" s="43" t="s">
        <v>103</v>
      </c>
      <c r="J4" s="42" t="s">
        <v>56</v>
      </c>
      <c r="K4" s="43" t="s">
        <v>104</v>
      </c>
    </row>
    <row r="5" spans="1:11" ht="16.5" customHeight="1" x14ac:dyDescent="0.25">
      <c r="A5" s="86" t="s">
        <v>0</v>
      </c>
      <c r="B5" s="87"/>
      <c r="C5" s="87"/>
      <c r="D5" s="87"/>
      <c r="E5" s="87"/>
      <c r="F5" s="87"/>
      <c r="G5" s="87"/>
      <c r="H5" s="87"/>
      <c r="I5" s="87"/>
      <c r="J5" s="87"/>
      <c r="K5" s="88"/>
    </row>
    <row r="6" spans="1:11" ht="29.25" customHeight="1" x14ac:dyDescent="0.25">
      <c r="A6" s="84">
        <v>1</v>
      </c>
      <c r="B6" s="64" t="s">
        <v>3</v>
      </c>
      <c r="C6" s="18" t="s">
        <v>59</v>
      </c>
      <c r="D6" s="24" t="s">
        <v>36</v>
      </c>
      <c r="E6" s="26">
        <v>1811.94</v>
      </c>
      <c r="F6" s="26">
        <v>1852.28</v>
      </c>
      <c r="G6" s="25">
        <f>F6/E6</f>
        <v>1.022</v>
      </c>
      <c r="H6" s="37">
        <v>1852.28</v>
      </c>
      <c r="I6" s="40">
        <f>H6/F6</f>
        <v>1</v>
      </c>
      <c r="J6" s="31">
        <v>1915.25</v>
      </c>
      <c r="K6" s="25">
        <f>J6/H6</f>
        <v>1.034</v>
      </c>
    </row>
    <row r="7" spans="1:11" ht="30" customHeight="1" x14ac:dyDescent="0.25">
      <c r="A7" s="104"/>
      <c r="B7" s="65"/>
      <c r="C7" s="49" t="s">
        <v>92</v>
      </c>
      <c r="D7" s="50"/>
      <c r="E7" s="105" t="s">
        <v>74</v>
      </c>
      <c r="F7" s="106"/>
      <c r="G7" s="107"/>
      <c r="H7" s="105" t="s">
        <v>73</v>
      </c>
      <c r="I7" s="106"/>
      <c r="J7" s="106"/>
      <c r="K7" s="107"/>
    </row>
    <row r="8" spans="1:11" ht="33" customHeight="1" x14ac:dyDescent="0.25">
      <c r="A8" s="104"/>
      <c r="B8" s="65"/>
      <c r="C8" s="18" t="s">
        <v>57</v>
      </c>
      <c r="D8" s="24" t="s">
        <v>36</v>
      </c>
      <c r="E8" s="26">
        <v>3568.18</v>
      </c>
      <c r="F8" s="26">
        <v>3693.05</v>
      </c>
      <c r="G8" s="40">
        <f>F8/E8</f>
        <v>1.0349999999999999</v>
      </c>
      <c r="H8" s="38">
        <v>1852.28</v>
      </c>
      <c r="I8" s="40">
        <f>H8/F8</f>
        <v>0.502</v>
      </c>
      <c r="J8" s="26">
        <v>1915.25</v>
      </c>
      <c r="K8" s="40">
        <f t="shared" ref="K8:K11" si="0">J8/H8</f>
        <v>1.034</v>
      </c>
    </row>
    <row r="9" spans="1:11" x14ac:dyDescent="0.25">
      <c r="A9" s="104"/>
      <c r="B9" s="65"/>
      <c r="C9" s="17" t="s">
        <v>58</v>
      </c>
      <c r="D9" s="24" t="s">
        <v>36</v>
      </c>
      <c r="E9" s="26">
        <v>1864.64</v>
      </c>
      <c r="F9" s="26">
        <v>1929.86</v>
      </c>
      <c r="G9" s="40">
        <f>F9/E9</f>
        <v>1.0349999999999999</v>
      </c>
      <c r="H9" s="39">
        <v>1852.28</v>
      </c>
      <c r="I9" s="40">
        <f>H9/F9</f>
        <v>0.96</v>
      </c>
      <c r="J9" s="26">
        <v>1915.25</v>
      </c>
      <c r="K9" s="40">
        <f t="shared" si="0"/>
        <v>1.034</v>
      </c>
    </row>
    <row r="10" spans="1:11" x14ac:dyDescent="0.25">
      <c r="A10" s="104"/>
      <c r="B10" s="65"/>
      <c r="C10" s="17" t="s">
        <v>6</v>
      </c>
      <c r="D10" s="23" t="s">
        <v>36</v>
      </c>
      <c r="E10" s="26">
        <v>1650.34</v>
      </c>
      <c r="F10" s="26">
        <v>1708.04</v>
      </c>
      <c r="G10" s="40">
        <f>F10/E10</f>
        <v>1.0349999999999999</v>
      </c>
      <c r="H10" s="37">
        <v>1852.28</v>
      </c>
      <c r="I10" s="40">
        <f>H10/F10</f>
        <v>1.0840000000000001</v>
      </c>
      <c r="J10" s="31">
        <v>1915.25</v>
      </c>
      <c r="K10" s="40">
        <f t="shared" si="0"/>
        <v>1.034</v>
      </c>
    </row>
    <row r="11" spans="1:11" x14ac:dyDescent="0.25">
      <c r="A11" s="104"/>
      <c r="B11" s="65"/>
      <c r="C11" s="17" t="s">
        <v>7</v>
      </c>
      <c r="D11" s="23" t="s">
        <v>36</v>
      </c>
      <c r="E11" s="26">
        <v>11048.09</v>
      </c>
      <c r="F11" s="26">
        <v>11434.49</v>
      </c>
      <c r="G11" s="40">
        <f>F11/E11</f>
        <v>1.0349999999999999</v>
      </c>
      <c r="H11" s="37">
        <v>1852.28</v>
      </c>
      <c r="I11" s="40">
        <f>H11/F11</f>
        <v>0.16200000000000001</v>
      </c>
      <c r="J11" s="31">
        <v>1915.25</v>
      </c>
      <c r="K11" s="40">
        <f t="shared" si="0"/>
        <v>1.034</v>
      </c>
    </row>
    <row r="12" spans="1:11" ht="40.5" customHeight="1" x14ac:dyDescent="0.25">
      <c r="A12" s="104"/>
      <c r="B12" s="65"/>
      <c r="C12" s="49" t="s">
        <v>92</v>
      </c>
      <c r="D12" s="51"/>
      <c r="E12" s="105" t="s">
        <v>91</v>
      </c>
      <c r="F12" s="106"/>
      <c r="G12" s="107"/>
      <c r="H12" s="70" t="s">
        <v>105</v>
      </c>
      <c r="I12" s="71"/>
      <c r="J12" s="71"/>
      <c r="K12" s="72"/>
    </row>
    <row r="13" spans="1:11" ht="27" customHeight="1" x14ac:dyDescent="0.25">
      <c r="A13" s="104"/>
      <c r="B13" s="65"/>
      <c r="C13" s="18" t="s">
        <v>9</v>
      </c>
      <c r="D13" s="24" t="s">
        <v>36</v>
      </c>
      <c r="E13" s="26">
        <v>1544.7</v>
      </c>
      <c r="F13" s="26">
        <v>1598.74</v>
      </c>
      <c r="G13" s="40">
        <f>F13/E13</f>
        <v>1.0349999999999999</v>
      </c>
      <c r="H13" s="37">
        <v>1598.74</v>
      </c>
      <c r="I13" s="40">
        <f>H13/F13</f>
        <v>1</v>
      </c>
      <c r="J13" s="31">
        <v>1653.08</v>
      </c>
      <c r="K13" s="40">
        <f>J13/H13</f>
        <v>1.034</v>
      </c>
    </row>
    <row r="14" spans="1:11" ht="33" customHeight="1" x14ac:dyDescent="0.25">
      <c r="A14" s="85"/>
      <c r="B14" s="66"/>
      <c r="C14" s="49" t="s">
        <v>92</v>
      </c>
      <c r="D14" s="50"/>
      <c r="E14" s="105" t="s">
        <v>51</v>
      </c>
      <c r="F14" s="106"/>
      <c r="G14" s="107"/>
      <c r="H14" s="70" t="s">
        <v>60</v>
      </c>
      <c r="I14" s="71"/>
      <c r="J14" s="71"/>
      <c r="K14" s="72"/>
    </row>
    <row r="15" spans="1:11" ht="60.75" customHeight="1" x14ac:dyDescent="0.25">
      <c r="A15" s="84">
        <v>2</v>
      </c>
      <c r="B15" s="64" t="s">
        <v>8</v>
      </c>
      <c r="C15" s="18" t="s">
        <v>63</v>
      </c>
      <c r="D15" s="21" t="s">
        <v>36</v>
      </c>
      <c r="E15" s="26">
        <v>785.84</v>
      </c>
      <c r="F15" s="26">
        <v>799.55</v>
      </c>
      <c r="G15" s="40">
        <f>F15/E15</f>
        <v>1.0169999999999999</v>
      </c>
      <c r="H15" s="31">
        <v>799.55</v>
      </c>
      <c r="I15" s="40">
        <f>H15/F15</f>
        <v>1</v>
      </c>
      <c r="J15" s="26">
        <v>826.73</v>
      </c>
      <c r="K15" s="40">
        <f t="shared" ref="K15:K16" si="1">J15/H15</f>
        <v>1.034</v>
      </c>
    </row>
    <row r="16" spans="1:11" ht="62.25" customHeight="1" x14ac:dyDescent="0.25">
      <c r="A16" s="104"/>
      <c r="B16" s="65"/>
      <c r="C16" s="18" t="s">
        <v>64</v>
      </c>
      <c r="D16" s="24" t="s">
        <v>36</v>
      </c>
      <c r="E16" s="26">
        <v>1222.0899999999999</v>
      </c>
      <c r="F16" s="26">
        <v>1234.31</v>
      </c>
      <c r="G16" s="40">
        <f>F16/E16</f>
        <v>1.01</v>
      </c>
      <c r="H16" s="26">
        <v>1234.31</v>
      </c>
      <c r="I16" s="40">
        <f>H16/F16</f>
        <v>1</v>
      </c>
      <c r="J16" s="26">
        <v>1276.24</v>
      </c>
      <c r="K16" s="40">
        <f t="shared" si="1"/>
        <v>1.034</v>
      </c>
    </row>
    <row r="17" spans="1:11" ht="33.75" customHeight="1" x14ac:dyDescent="0.25">
      <c r="A17" s="104"/>
      <c r="B17" s="65"/>
      <c r="C17" s="49" t="s">
        <v>92</v>
      </c>
      <c r="D17" s="50"/>
      <c r="E17" s="108" t="s">
        <v>75</v>
      </c>
      <c r="F17" s="109"/>
      <c r="G17" s="110"/>
      <c r="H17" s="105" t="s">
        <v>81</v>
      </c>
      <c r="I17" s="106"/>
      <c r="J17" s="106"/>
      <c r="K17" s="107"/>
    </row>
    <row r="18" spans="1:11" ht="62.25" customHeight="1" x14ac:dyDescent="0.25">
      <c r="A18" s="104"/>
      <c r="B18" s="65"/>
      <c r="C18" s="18" t="s">
        <v>65</v>
      </c>
      <c r="D18" s="24" t="s">
        <v>36</v>
      </c>
      <c r="E18" s="26">
        <v>1897.01</v>
      </c>
      <c r="F18" s="26">
        <v>1963.39</v>
      </c>
      <c r="G18" s="40">
        <f>F18/E18</f>
        <v>1.0349999999999999</v>
      </c>
      <c r="H18" s="26">
        <v>1963.39</v>
      </c>
      <c r="I18" s="40">
        <f>H18/F18</f>
        <v>1</v>
      </c>
      <c r="J18" s="26">
        <v>2030.12</v>
      </c>
      <c r="K18" s="40">
        <f>J18/H18</f>
        <v>1.034</v>
      </c>
    </row>
    <row r="19" spans="1:11" ht="33" customHeight="1" x14ac:dyDescent="0.25">
      <c r="A19" s="104"/>
      <c r="B19" s="65"/>
      <c r="C19" s="49" t="s">
        <v>92</v>
      </c>
      <c r="D19" s="50"/>
      <c r="E19" s="105" t="s">
        <v>61</v>
      </c>
      <c r="F19" s="106"/>
      <c r="G19" s="107"/>
      <c r="H19" s="105" t="s">
        <v>82</v>
      </c>
      <c r="I19" s="106"/>
      <c r="J19" s="106"/>
      <c r="K19" s="107"/>
    </row>
    <row r="20" spans="1:11" ht="27" customHeight="1" x14ac:dyDescent="0.25">
      <c r="A20" s="84">
        <v>3</v>
      </c>
      <c r="B20" s="64" t="s">
        <v>41</v>
      </c>
      <c r="C20" s="18" t="s">
        <v>32</v>
      </c>
      <c r="D20" s="24" t="s">
        <v>36</v>
      </c>
      <c r="E20" s="26">
        <v>1928.47</v>
      </c>
      <c r="F20" s="26">
        <v>1995.96</v>
      </c>
      <c r="G20" s="40">
        <f>F20/E20</f>
        <v>1.0349999999999999</v>
      </c>
      <c r="H20" s="26">
        <v>1995.96</v>
      </c>
      <c r="I20" s="40">
        <f>H20/F20</f>
        <v>1</v>
      </c>
      <c r="J20" s="26">
        <v>2063.81</v>
      </c>
      <c r="K20" s="40">
        <f>J20/H20</f>
        <v>1.034</v>
      </c>
    </row>
    <row r="21" spans="1:11" ht="30" customHeight="1" x14ac:dyDescent="0.25">
      <c r="A21" s="85"/>
      <c r="B21" s="66"/>
      <c r="C21" s="18" t="s">
        <v>92</v>
      </c>
      <c r="D21" s="46"/>
      <c r="E21" s="111" t="s">
        <v>76</v>
      </c>
      <c r="F21" s="112"/>
      <c r="G21" s="113"/>
      <c r="H21" s="111" t="s">
        <v>83</v>
      </c>
      <c r="I21" s="112"/>
      <c r="J21" s="112"/>
      <c r="K21" s="113"/>
    </row>
    <row r="22" spans="1:11" ht="18" customHeight="1" x14ac:dyDescent="0.25">
      <c r="A22" s="86" t="s">
        <v>10</v>
      </c>
      <c r="B22" s="87"/>
      <c r="C22" s="87"/>
      <c r="D22" s="87"/>
      <c r="E22" s="87"/>
      <c r="F22" s="87"/>
      <c r="G22" s="87"/>
      <c r="H22" s="87"/>
      <c r="I22" s="87"/>
      <c r="J22" s="87"/>
      <c r="K22" s="88"/>
    </row>
    <row r="23" spans="1:11" ht="27.75" customHeight="1" x14ac:dyDescent="0.25">
      <c r="A23" s="89">
        <v>1</v>
      </c>
      <c r="B23" s="64" t="s">
        <v>11</v>
      </c>
      <c r="C23" s="18" t="s">
        <v>39</v>
      </c>
      <c r="D23" s="47" t="s">
        <v>37</v>
      </c>
      <c r="E23" s="31">
        <v>46.33</v>
      </c>
      <c r="F23" s="31">
        <v>47.95</v>
      </c>
      <c r="G23" s="40">
        <f>F23/E23</f>
        <v>1.0349999999999999</v>
      </c>
      <c r="H23" s="31">
        <v>47.95</v>
      </c>
      <c r="I23" s="40">
        <f>H23/F23</f>
        <v>1</v>
      </c>
      <c r="J23" s="31">
        <v>49.57</v>
      </c>
      <c r="K23" s="40">
        <f>J23/H23</f>
        <v>1.034</v>
      </c>
    </row>
    <row r="24" spans="1:11" ht="30" customHeight="1" x14ac:dyDescent="0.25">
      <c r="A24" s="90"/>
      <c r="B24" s="66"/>
      <c r="C24" s="49" t="s">
        <v>92</v>
      </c>
      <c r="D24" s="52"/>
      <c r="E24" s="105" t="s">
        <v>77</v>
      </c>
      <c r="F24" s="106"/>
      <c r="G24" s="107"/>
      <c r="H24" s="105" t="s">
        <v>84</v>
      </c>
      <c r="I24" s="106"/>
      <c r="J24" s="106"/>
      <c r="K24" s="107"/>
    </row>
    <row r="25" spans="1:11" ht="27" customHeight="1" x14ac:dyDescent="0.25">
      <c r="A25" s="89">
        <v>2</v>
      </c>
      <c r="B25" s="64" t="s">
        <v>3</v>
      </c>
      <c r="C25" s="17" t="s">
        <v>70</v>
      </c>
      <c r="D25" s="24" t="s">
        <v>37</v>
      </c>
      <c r="E25" s="31">
        <v>130.66</v>
      </c>
      <c r="F25" s="31">
        <v>133.69999999999999</v>
      </c>
      <c r="G25" s="40">
        <f>F25/E25</f>
        <v>1.0229999999999999</v>
      </c>
      <c r="H25" s="31">
        <v>133.69999999999999</v>
      </c>
      <c r="I25" s="40">
        <f>H25/F25</f>
        <v>1</v>
      </c>
      <c r="J25" s="31">
        <v>138.24</v>
      </c>
      <c r="K25" s="40">
        <f>J25/H25</f>
        <v>1.034</v>
      </c>
    </row>
    <row r="26" spans="1:11" ht="36.75" customHeight="1" x14ac:dyDescent="0.25">
      <c r="A26" s="90"/>
      <c r="B26" s="66"/>
      <c r="C26" s="49" t="s">
        <v>92</v>
      </c>
      <c r="D26" s="50"/>
      <c r="E26" s="105" t="s">
        <v>94</v>
      </c>
      <c r="F26" s="106"/>
      <c r="G26" s="107"/>
      <c r="H26" s="105" t="s">
        <v>67</v>
      </c>
      <c r="I26" s="106"/>
      <c r="J26" s="106"/>
      <c r="K26" s="107"/>
    </row>
    <row r="27" spans="1:11" ht="48.75" customHeight="1" x14ac:dyDescent="0.25">
      <c r="A27" s="102">
        <v>3</v>
      </c>
      <c r="B27" s="64" t="s">
        <v>66</v>
      </c>
      <c r="C27" s="17" t="s">
        <v>5</v>
      </c>
      <c r="D27" s="24" t="s">
        <v>37</v>
      </c>
      <c r="E27" s="31">
        <v>45.37</v>
      </c>
      <c r="F27" s="31">
        <v>32.380000000000003</v>
      </c>
      <c r="G27" s="40">
        <f>F27/E27</f>
        <v>0.71399999999999997</v>
      </c>
      <c r="H27" s="31">
        <v>21.29</v>
      </c>
      <c r="I27" s="40">
        <f>H27/F27</f>
        <v>0.65800000000000003</v>
      </c>
      <c r="J27" s="31">
        <v>22.01</v>
      </c>
      <c r="K27" s="40">
        <f>J27/H27</f>
        <v>1.034</v>
      </c>
    </row>
    <row r="28" spans="1:11" ht="37.5" customHeight="1" x14ac:dyDescent="0.25">
      <c r="A28" s="103"/>
      <c r="B28" s="66"/>
      <c r="C28" s="49" t="s">
        <v>92</v>
      </c>
      <c r="D28" s="50"/>
      <c r="E28" s="105" t="s">
        <v>93</v>
      </c>
      <c r="F28" s="106"/>
      <c r="G28" s="107"/>
      <c r="H28" s="105" t="s">
        <v>85</v>
      </c>
      <c r="I28" s="106"/>
      <c r="J28" s="106"/>
      <c r="K28" s="107"/>
    </row>
    <row r="29" spans="1:11" ht="51" customHeight="1" x14ac:dyDescent="0.25">
      <c r="A29" s="102">
        <v>4</v>
      </c>
      <c r="B29" s="64" t="s">
        <v>40</v>
      </c>
      <c r="C29" s="17" t="s">
        <v>4</v>
      </c>
      <c r="D29" s="24" t="s">
        <v>37</v>
      </c>
      <c r="E29" s="32">
        <v>51.88</v>
      </c>
      <c r="F29" s="31">
        <v>53.69</v>
      </c>
      <c r="G29" s="40">
        <f>F29/E29</f>
        <v>1.0349999999999999</v>
      </c>
      <c r="H29" s="31">
        <v>53.69</v>
      </c>
      <c r="I29" s="40">
        <f>H29/F29</f>
        <v>1</v>
      </c>
      <c r="J29" s="32">
        <v>55.51</v>
      </c>
      <c r="K29" s="40">
        <f>J29/H29</f>
        <v>1.034</v>
      </c>
    </row>
    <row r="30" spans="1:11" ht="29.25" customHeight="1" x14ac:dyDescent="0.25">
      <c r="A30" s="103"/>
      <c r="B30" s="66"/>
      <c r="C30" s="49" t="s">
        <v>92</v>
      </c>
      <c r="D30" s="53"/>
      <c r="E30" s="70" t="s">
        <v>78</v>
      </c>
      <c r="F30" s="71"/>
      <c r="G30" s="72"/>
      <c r="H30" s="70" t="s">
        <v>86</v>
      </c>
      <c r="I30" s="71"/>
      <c r="J30" s="71"/>
      <c r="K30" s="72"/>
    </row>
    <row r="31" spans="1:11" ht="18" customHeight="1" x14ac:dyDescent="0.25">
      <c r="A31" s="86" t="s">
        <v>13</v>
      </c>
      <c r="B31" s="87"/>
      <c r="C31" s="87"/>
      <c r="D31" s="87"/>
      <c r="E31" s="87"/>
      <c r="F31" s="87"/>
      <c r="G31" s="87"/>
      <c r="H31" s="87"/>
      <c r="I31" s="87"/>
      <c r="J31" s="87"/>
      <c r="K31" s="88"/>
    </row>
    <row r="32" spans="1:11" ht="27.75" customHeight="1" x14ac:dyDescent="0.25">
      <c r="A32" s="84">
        <v>1</v>
      </c>
      <c r="B32" s="64" t="s">
        <v>11</v>
      </c>
      <c r="C32" s="48" t="s">
        <v>39</v>
      </c>
      <c r="D32" s="24" t="s">
        <v>37</v>
      </c>
      <c r="E32" s="33">
        <v>50.27</v>
      </c>
      <c r="F32" s="33">
        <v>52.02</v>
      </c>
      <c r="G32" s="40">
        <f>F32/E32</f>
        <v>1.0349999999999999</v>
      </c>
      <c r="H32" s="33">
        <v>52.02</v>
      </c>
      <c r="I32" s="40">
        <f>H32/F32</f>
        <v>1</v>
      </c>
      <c r="J32" s="33">
        <v>53.74</v>
      </c>
      <c r="K32" s="40">
        <f>J32/H32</f>
        <v>1.0329999999999999</v>
      </c>
    </row>
    <row r="33" spans="1:11" ht="30" customHeight="1" x14ac:dyDescent="0.25">
      <c r="A33" s="85"/>
      <c r="B33" s="66"/>
      <c r="C33" s="49" t="s">
        <v>92</v>
      </c>
      <c r="D33" s="53"/>
      <c r="E33" s="105" t="s">
        <v>79</v>
      </c>
      <c r="F33" s="106"/>
      <c r="G33" s="107"/>
      <c r="H33" s="105" t="s">
        <v>87</v>
      </c>
      <c r="I33" s="106"/>
      <c r="J33" s="106"/>
      <c r="K33" s="107"/>
    </row>
    <row r="34" spans="1:11" ht="20.25" customHeight="1" x14ac:dyDescent="0.25">
      <c r="A34" s="86" t="s">
        <v>12</v>
      </c>
      <c r="B34" s="87"/>
      <c r="C34" s="87"/>
      <c r="D34" s="87"/>
      <c r="E34" s="87"/>
      <c r="F34" s="87"/>
      <c r="G34" s="87"/>
      <c r="H34" s="87"/>
      <c r="I34" s="87"/>
      <c r="J34" s="87"/>
      <c r="K34" s="88"/>
    </row>
    <row r="35" spans="1:11" ht="25.5" customHeight="1" x14ac:dyDescent="0.25">
      <c r="A35" s="84">
        <v>1</v>
      </c>
      <c r="B35" s="114" t="s">
        <v>3</v>
      </c>
      <c r="C35" s="134" t="s">
        <v>39</v>
      </c>
      <c r="D35" s="20" t="s">
        <v>47</v>
      </c>
      <c r="E35" s="33">
        <v>46.33</v>
      </c>
      <c r="F35" s="33">
        <v>47.95</v>
      </c>
      <c r="G35" s="40">
        <f>F35/E35</f>
        <v>1.0349999999999999</v>
      </c>
      <c r="H35" s="33">
        <v>47.95</v>
      </c>
      <c r="I35" s="40">
        <f>H35/F35</f>
        <v>1</v>
      </c>
      <c r="J35" s="31">
        <v>49.57</v>
      </c>
      <c r="K35" s="40">
        <f t="shared" ref="K35:K36" si="2">J35/H35</f>
        <v>1.034</v>
      </c>
    </row>
    <row r="36" spans="1:11" ht="25.5" customHeight="1" x14ac:dyDescent="0.25">
      <c r="A36" s="104"/>
      <c r="B36" s="115"/>
      <c r="C36" s="135"/>
      <c r="D36" s="20" t="s">
        <v>48</v>
      </c>
      <c r="E36" s="26">
        <v>1811.94</v>
      </c>
      <c r="F36" s="26">
        <v>1852.28</v>
      </c>
      <c r="G36" s="40">
        <f>F36/E36</f>
        <v>1.022</v>
      </c>
      <c r="H36" s="37">
        <v>1852.28</v>
      </c>
      <c r="I36" s="40">
        <f>H36/F36</f>
        <v>1</v>
      </c>
      <c r="J36" s="31">
        <v>1915.25</v>
      </c>
      <c r="K36" s="40">
        <f t="shared" si="2"/>
        <v>1.034</v>
      </c>
    </row>
    <row r="37" spans="1:11" ht="28.5" customHeight="1" x14ac:dyDescent="0.25">
      <c r="A37" s="104"/>
      <c r="B37" s="115"/>
      <c r="C37" s="49" t="s">
        <v>92</v>
      </c>
      <c r="D37" s="54"/>
      <c r="E37" s="70" t="s">
        <v>80</v>
      </c>
      <c r="F37" s="71"/>
      <c r="G37" s="72"/>
      <c r="H37" s="70" t="s">
        <v>110</v>
      </c>
      <c r="I37" s="71"/>
      <c r="J37" s="71"/>
      <c r="K37" s="72"/>
    </row>
    <row r="38" spans="1:11" ht="25.5" customHeight="1" x14ac:dyDescent="0.25">
      <c r="A38" s="104"/>
      <c r="B38" s="115"/>
      <c r="C38" s="132" t="s">
        <v>9</v>
      </c>
      <c r="D38" s="20" t="s">
        <v>47</v>
      </c>
      <c r="E38" s="34">
        <v>46.33</v>
      </c>
      <c r="F38" s="34">
        <v>47.95</v>
      </c>
      <c r="G38" s="40">
        <f>F38/E38</f>
        <v>1.0349999999999999</v>
      </c>
      <c r="H38" s="34">
        <v>47.95</v>
      </c>
      <c r="I38" s="40">
        <f>H38/F38</f>
        <v>1</v>
      </c>
      <c r="J38" s="31">
        <v>49.57</v>
      </c>
      <c r="K38" s="40">
        <f t="shared" ref="K38:K39" si="3">J38/H38</f>
        <v>1.034</v>
      </c>
    </row>
    <row r="39" spans="1:11" ht="25.5" customHeight="1" x14ac:dyDescent="0.25">
      <c r="A39" s="104"/>
      <c r="B39" s="115"/>
      <c r="C39" s="133"/>
      <c r="D39" s="20" t="s">
        <v>48</v>
      </c>
      <c r="E39" s="26">
        <v>1544.7</v>
      </c>
      <c r="F39" s="26">
        <v>1598.74</v>
      </c>
      <c r="G39" s="40">
        <f>F39/E39</f>
        <v>1.0349999999999999</v>
      </c>
      <c r="H39" s="37">
        <v>1598.74</v>
      </c>
      <c r="I39" s="40">
        <f>H39/F39</f>
        <v>1</v>
      </c>
      <c r="J39" s="31">
        <v>1653.08</v>
      </c>
      <c r="K39" s="40">
        <f t="shared" si="3"/>
        <v>1.034</v>
      </c>
    </row>
    <row r="40" spans="1:11" ht="28.5" customHeight="1" x14ac:dyDescent="0.25">
      <c r="A40" s="104"/>
      <c r="B40" s="115"/>
      <c r="C40" s="49" t="s">
        <v>92</v>
      </c>
      <c r="D40" s="54"/>
      <c r="E40" s="73" t="s">
        <v>71</v>
      </c>
      <c r="F40" s="74"/>
      <c r="G40" s="75"/>
      <c r="H40" s="73" t="s">
        <v>72</v>
      </c>
      <c r="I40" s="74"/>
      <c r="J40" s="74"/>
      <c r="K40" s="75"/>
    </row>
    <row r="41" spans="1:11" ht="25.5" customHeight="1" x14ac:dyDescent="0.25">
      <c r="A41" s="104"/>
      <c r="B41" s="115"/>
      <c r="C41" s="60" t="s">
        <v>49</v>
      </c>
      <c r="D41" s="20" t="s">
        <v>47</v>
      </c>
      <c r="E41" s="35">
        <v>46.33</v>
      </c>
      <c r="F41" s="35">
        <v>47.95</v>
      </c>
      <c r="G41" s="40">
        <f>F41/E41</f>
        <v>1.0349999999999999</v>
      </c>
      <c r="H41" s="35">
        <v>47.95</v>
      </c>
      <c r="I41" s="40">
        <f>H41/F41</f>
        <v>1</v>
      </c>
      <c r="J41" s="31">
        <v>49.57</v>
      </c>
      <c r="K41" s="40">
        <f t="shared" ref="K41:K44" si="4">J41/H41</f>
        <v>1.034</v>
      </c>
    </row>
    <row r="42" spans="1:11" ht="25.5" customHeight="1" x14ac:dyDescent="0.25">
      <c r="A42" s="104"/>
      <c r="B42" s="115"/>
      <c r="C42" s="60"/>
      <c r="D42" s="20" t="s">
        <v>48</v>
      </c>
      <c r="E42" s="26">
        <v>3568.18</v>
      </c>
      <c r="F42" s="26">
        <v>3693.05</v>
      </c>
      <c r="G42" s="40">
        <f>F42/E42</f>
        <v>1.0349999999999999</v>
      </c>
      <c r="H42" s="38">
        <v>1852.28</v>
      </c>
      <c r="I42" s="40">
        <f>H42/F42</f>
        <v>0.502</v>
      </c>
      <c r="J42" s="26">
        <v>1915.25</v>
      </c>
      <c r="K42" s="40">
        <f t="shared" si="4"/>
        <v>1.034</v>
      </c>
    </row>
    <row r="43" spans="1:11" ht="25.5" customHeight="1" x14ac:dyDescent="0.25">
      <c r="A43" s="104"/>
      <c r="B43" s="115"/>
      <c r="C43" s="130" t="s">
        <v>5</v>
      </c>
      <c r="D43" s="20" t="s">
        <v>47</v>
      </c>
      <c r="E43" s="31">
        <v>45.37</v>
      </c>
      <c r="F43" s="31">
        <v>32.380000000000003</v>
      </c>
      <c r="G43" s="40">
        <f>F43/E43</f>
        <v>0.71399999999999997</v>
      </c>
      <c r="H43" s="31">
        <v>21.29</v>
      </c>
      <c r="I43" s="40">
        <f>H43/F43</f>
        <v>0.65800000000000003</v>
      </c>
      <c r="J43" s="31">
        <v>22.01</v>
      </c>
      <c r="K43" s="40">
        <f t="shared" si="4"/>
        <v>1.034</v>
      </c>
    </row>
    <row r="44" spans="1:11" ht="25.5" customHeight="1" x14ac:dyDescent="0.25">
      <c r="A44" s="104"/>
      <c r="B44" s="115"/>
      <c r="C44" s="131"/>
      <c r="D44" s="20" t="s">
        <v>48</v>
      </c>
      <c r="E44" s="26">
        <v>1864.64</v>
      </c>
      <c r="F44" s="26">
        <v>1929.86</v>
      </c>
      <c r="G44" s="40">
        <f>F44/E44</f>
        <v>1.0349999999999999</v>
      </c>
      <c r="H44" s="39">
        <v>1852.28</v>
      </c>
      <c r="I44" s="40">
        <f>H44/F44</f>
        <v>0.96</v>
      </c>
      <c r="J44" s="26">
        <v>1915.25</v>
      </c>
      <c r="K44" s="40">
        <f t="shared" si="4"/>
        <v>1.034</v>
      </c>
    </row>
    <row r="45" spans="1:11" ht="58.5" customHeight="1" x14ac:dyDescent="0.25">
      <c r="A45" s="85"/>
      <c r="B45" s="116"/>
      <c r="C45" s="49" t="s">
        <v>92</v>
      </c>
      <c r="D45" s="54"/>
      <c r="E45" s="108" t="s">
        <v>95</v>
      </c>
      <c r="F45" s="109"/>
      <c r="G45" s="110"/>
      <c r="H45" s="73" t="s">
        <v>72</v>
      </c>
      <c r="I45" s="74"/>
      <c r="J45" s="74"/>
      <c r="K45" s="75"/>
    </row>
    <row r="46" spans="1:11" ht="17.25" customHeight="1" x14ac:dyDescent="0.25">
      <c r="A46" s="117" t="s">
        <v>114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9"/>
    </row>
    <row r="47" spans="1:11" ht="58.5" customHeight="1" x14ac:dyDescent="0.25">
      <c r="A47" s="61">
        <v>1</v>
      </c>
      <c r="B47" s="93" t="s">
        <v>34</v>
      </c>
      <c r="C47" s="93"/>
      <c r="D47" s="41" t="s">
        <v>33</v>
      </c>
      <c r="E47" s="26">
        <v>607.39</v>
      </c>
      <c r="F47" s="26">
        <v>628.62</v>
      </c>
      <c r="G47" s="40">
        <f>F47/E47</f>
        <v>1.0349999999999999</v>
      </c>
      <c r="H47" s="26">
        <v>628.62</v>
      </c>
      <c r="I47" s="40">
        <f>H47/F47</f>
        <v>1</v>
      </c>
      <c r="J47" s="26">
        <v>649.91999999999996</v>
      </c>
      <c r="K47" s="40">
        <f>J47/H47</f>
        <v>1.034</v>
      </c>
    </row>
    <row r="48" spans="1:11" ht="18" customHeight="1" x14ac:dyDescent="0.25">
      <c r="A48" s="62"/>
      <c r="B48" s="125" t="s">
        <v>92</v>
      </c>
      <c r="C48" s="126"/>
      <c r="D48" s="55"/>
      <c r="E48" s="136" t="s">
        <v>68</v>
      </c>
      <c r="F48" s="137"/>
      <c r="G48" s="138"/>
      <c r="H48" s="136" t="s">
        <v>69</v>
      </c>
      <c r="I48" s="137"/>
      <c r="J48" s="137"/>
      <c r="K48" s="138"/>
    </row>
    <row r="49" spans="1:11" ht="17.25" customHeight="1" x14ac:dyDescent="0.25">
      <c r="A49" s="120" t="s">
        <v>46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2"/>
    </row>
    <row r="50" spans="1:11" ht="61.5" customHeight="1" x14ac:dyDescent="0.25">
      <c r="A50" s="61">
        <v>1</v>
      </c>
      <c r="B50" s="93" t="s">
        <v>45</v>
      </c>
      <c r="C50" s="93"/>
      <c r="D50" s="41" t="s">
        <v>33</v>
      </c>
      <c r="E50" s="26">
        <v>697.51</v>
      </c>
      <c r="F50" s="26">
        <v>704.99</v>
      </c>
      <c r="G50" s="40">
        <f>F50/E50</f>
        <v>1.0109999999999999</v>
      </c>
      <c r="H50" s="26">
        <v>704.99</v>
      </c>
      <c r="I50" s="40">
        <f>H50/F50</f>
        <v>1</v>
      </c>
      <c r="J50" s="26">
        <v>728.95</v>
      </c>
      <c r="K50" s="40">
        <f>J50/H50</f>
        <v>1.034</v>
      </c>
    </row>
    <row r="51" spans="1:11" ht="30" customHeight="1" x14ac:dyDescent="0.25">
      <c r="A51" s="62"/>
      <c r="B51" s="125" t="s">
        <v>92</v>
      </c>
      <c r="C51" s="126"/>
      <c r="D51" s="55"/>
      <c r="E51" s="99" t="s">
        <v>62</v>
      </c>
      <c r="F51" s="100"/>
      <c r="G51" s="101"/>
      <c r="H51" s="70" t="s">
        <v>88</v>
      </c>
      <c r="I51" s="71"/>
      <c r="J51" s="71"/>
      <c r="K51" s="72"/>
    </row>
    <row r="52" spans="1:11" ht="19.5" customHeight="1" x14ac:dyDescent="0.25">
      <c r="A52" s="117" t="s">
        <v>29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9"/>
    </row>
    <row r="53" spans="1:11" ht="36.75" customHeight="1" x14ac:dyDescent="0.25">
      <c r="A53" s="61">
        <v>1</v>
      </c>
      <c r="B53" s="78" t="s">
        <v>42</v>
      </c>
      <c r="C53" s="79"/>
      <c r="D53" s="82" t="s">
        <v>30</v>
      </c>
      <c r="E53" s="76">
        <v>4646.41</v>
      </c>
      <c r="F53" s="36">
        <v>4676.6000000000004</v>
      </c>
      <c r="G53" s="58">
        <f>4785.8/E53</f>
        <v>1.03</v>
      </c>
      <c r="H53" s="68">
        <v>4785.8</v>
      </c>
      <c r="I53" s="58">
        <v>1</v>
      </c>
      <c r="J53" s="36">
        <v>4807.5600000000004</v>
      </c>
      <c r="K53" s="58">
        <f>4920.36/H53</f>
        <v>1.028</v>
      </c>
    </row>
    <row r="54" spans="1:11" ht="36.75" customHeight="1" x14ac:dyDescent="0.25">
      <c r="A54" s="62"/>
      <c r="B54" s="80"/>
      <c r="C54" s="81"/>
      <c r="D54" s="83"/>
      <c r="E54" s="77"/>
      <c r="F54" s="36" t="s">
        <v>111</v>
      </c>
      <c r="G54" s="59"/>
      <c r="H54" s="69"/>
      <c r="I54" s="59"/>
      <c r="J54" s="36" t="s">
        <v>116</v>
      </c>
      <c r="K54" s="59" t="e">
        <f t="shared" ref="K54:K56" si="5">J54/H54</f>
        <v>#VALUE!</v>
      </c>
    </row>
    <row r="55" spans="1:11" ht="36.75" customHeight="1" x14ac:dyDescent="0.25">
      <c r="A55" s="91">
        <v>2</v>
      </c>
      <c r="B55" s="92" t="s">
        <v>43</v>
      </c>
      <c r="C55" s="92"/>
      <c r="D55" s="96" t="s">
        <v>30</v>
      </c>
      <c r="E55" s="76">
        <v>4557.8500000000004</v>
      </c>
      <c r="F55" s="36">
        <v>4557.8500000000004</v>
      </c>
      <c r="G55" s="94">
        <f>4667.05/4557.85</f>
        <v>1.024</v>
      </c>
      <c r="H55" s="68">
        <v>4667.05</v>
      </c>
      <c r="I55" s="94">
        <v>1</v>
      </c>
      <c r="J55" s="36">
        <v>4667.05</v>
      </c>
      <c r="K55" s="58">
        <f>4779.85/H55</f>
        <v>1.024</v>
      </c>
    </row>
    <row r="56" spans="1:11" ht="36.75" customHeight="1" x14ac:dyDescent="0.25">
      <c r="A56" s="91"/>
      <c r="B56" s="92"/>
      <c r="C56" s="92"/>
      <c r="D56" s="96"/>
      <c r="E56" s="77"/>
      <c r="F56" s="36" t="s">
        <v>112</v>
      </c>
      <c r="G56" s="95"/>
      <c r="H56" s="69"/>
      <c r="I56" s="95"/>
      <c r="J56" s="36" t="s">
        <v>117</v>
      </c>
      <c r="K56" s="59" t="e">
        <f t="shared" si="5"/>
        <v>#VALUE!</v>
      </c>
    </row>
    <row r="57" spans="1:11" ht="43.5" customHeight="1" x14ac:dyDescent="0.25">
      <c r="A57" s="41"/>
      <c r="B57" s="97" t="s">
        <v>92</v>
      </c>
      <c r="C57" s="98"/>
      <c r="D57" s="55"/>
      <c r="E57" s="70" t="s">
        <v>113</v>
      </c>
      <c r="F57" s="71"/>
      <c r="G57" s="72"/>
      <c r="H57" s="70" t="s">
        <v>115</v>
      </c>
      <c r="I57" s="71"/>
      <c r="J57" s="71"/>
      <c r="K57" s="72"/>
    </row>
    <row r="58" spans="1:11" ht="58.5" customHeight="1" x14ac:dyDescent="0.25">
      <c r="A58" s="14">
        <v>3</v>
      </c>
      <c r="B58" s="93" t="s">
        <v>44</v>
      </c>
      <c r="C58" s="93"/>
      <c r="D58" s="15" t="s">
        <v>31</v>
      </c>
      <c r="E58" s="26">
        <v>52.4</v>
      </c>
      <c r="F58" s="26">
        <v>53.97</v>
      </c>
      <c r="G58" s="27">
        <f>F58/E58</f>
        <v>1.03</v>
      </c>
      <c r="H58" s="31">
        <v>53.97</v>
      </c>
      <c r="I58" s="40">
        <f>H58/F58</f>
        <v>1</v>
      </c>
      <c r="J58" s="26">
        <v>55.8</v>
      </c>
      <c r="K58" s="40">
        <f>J58/H58</f>
        <v>1.034</v>
      </c>
    </row>
    <row r="59" spans="1:11" ht="30" customHeight="1" x14ac:dyDescent="0.25">
      <c r="A59" s="41"/>
      <c r="B59" s="97" t="s">
        <v>92</v>
      </c>
      <c r="C59" s="98"/>
      <c r="D59" s="55"/>
      <c r="E59" s="99" t="s">
        <v>97</v>
      </c>
      <c r="F59" s="100"/>
      <c r="G59" s="101"/>
      <c r="H59" s="70" t="s">
        <v>96</v>
      </c>
      <c r="I59" s="71"/>
      <c r="J59" s="71"/>
      <c r="K59" s="72"/>
    </row>
    <row r="60" spans="1:11" ht="17.25" customHeight="1" x14ac:dyDescent="0.25">
      <c r="A60" s="86" t="s">
        <v>14</v>
      </c>
      <c r="B60" s="87"/>
      <c r="C60" s="87"/>
      <c r="D60" s="87"/>
      <c r="E60" s="87"/>
      <c r="F60" s="87"/>
      <c r="G60" s="87"/>
      <c r="H60" s="87"/>
      <c r="I60" s="87"/>
      <c r="J60" s="87"/>
      <c r="K60" s="88"/>
    </row>
    <row r="61" spans="1:11" ht="49.5" customHeight="1" x14ac:dyDescent="0.25">
      <c r="A61" s="11">
        <v>1</v>
      </c>
      <c r="B61" s="93" t="s">
        <v>15</v>
      </c>
      <c r="C61" s="93"/>
      <c r="D61" s="12"/>
      <c r="E61" s="12"/>
      <c r="F61" s="12"/>
      <c r="G61" s="28"/>
      <c r="H61" s="26"/>
      <c r="I61" s="28"/>
      <c r="J61" s="26"/>
      <c r="K61" s="28"/>
    </row>
    <row r="62" spans="1:11" ht="15" customHeight="1" x14ac:dyDescent="0.25">
      <c r="A62" s="11" t="s">
        <v>16</v>
      </c>
      <c r="B62" s="93" t="s">
        <v>17</v>
      </c>
      <c r="C62" s="93"/>
      <c r="D62" s="13" t="s">
        <v>38</v>
      </c>
      <c r="E62" s="26">
        <v>2.02</v>
      </c>
      <c r="F62" s="26">
        <v>2.09</v>
      </c>
      <c r="G62" s="27">
        <f>F62/E62</f>
        <v>1.0349999999999999</v>
      </c>
      <c r="H62" s="26">
        <v>2.09</v>
      </c>
      <c r="I62" s="40">
        <f>H62/F62</f>
        <v>1</v>
      </c>
      <c r="J62" s="26">
        <v>2.16</v>
      </c>
      <c r="K62" s="40">
        <f>J62/H62</f>
        <v>1.0329999999999999</v>
      </c>
    </row>
    <row r="63" spans="1:11" ht="18" customHeight="1" x14ac:dyDescent="0.25">
      <c r="A63" s="11" t="s">
        <v>18</v>
      </c>
      <c r="B63" s="93" t="s">
        <v>19</v>
      </c>
      <c r="C63" s="93"/>
      <c r="D63" s="13"/>
      <c r="E63" s="26"/>
      <c r="F63" s="26"/>
      <c r="G63" s="29"/>
      <c r="H63" s="26"/>
      <c r="I63" s="29"/>
      <c r="J63" s="26"/>
      <c r="K63" s="29"/>
    </row>
    <row r="64" spans="1:11" ht="18" customHeight="1" x14ac:dyDescent="0.25">
      <c r="A64" s="11" t="s">
        <v>20</v>
      </c>
      <c r="B64" s="93" t="s">
        <v>21</v>
      </c>
      <c r="C64" s="93"/>
      <c r="D64" s="13" t="s">
        <v>38</v>
      </c>
      <c r="E64" s="26">
        <v>2.04</v>
      </c>
      <c r="F64" s="26">
        <v>2.11</v>
      </c>
      <c r="G64" s="27">
        <f>F64/E64</f>
        <v>1.034</v>
      </c>
      <c r="H64" s="26">
        <v>2.11</v>
      </c>
      <c r="I64" s="40">
        <f>H64/F64</f>
        <v>1</v>
      </c>
      <c r="J64" s="26">
        <v>2.1800000000000002</v>
      </c>
      <c r="K64" s="40">
        <f>J64/H64</f>
        <v>1.0329999999999999</v>
      </c>
    </row>
    <row r="65" spans="1:11" ht="17.25" customHeight="1" x14ac:dyDescent="0.25">
      <c r="A65" s="11" t="s">
        <v>22</v>
      </c>
      <c r="B65" s="93" t="s">
        <v>23</v>
      </c>
      <c r="C65" s="93"/>
      <c r="D65" s="13" t="s">
        <v>38</v>
      </c>
      <c r="E65" s="26">
        <v>1.01</v>
      </c>
      <c r="F65" s="26">
        <v>1.04</v>
      </c>
      <c r="G65" s="27">
        <f>F65/E65</f>
        <v>1.03</v>
      </c>
      <c r="H65" s="26">
        <v>1.04</v>
      </c>
      <c r="I65" s="40">
        <f>H65/F65</f>
        <v>1</v>
      </c>
      <c r="J65" s="26">
        <v>1.07</v>
      </c>
      <c r="K65" s="40">
        <f>J65/H65</f>
        <v>1.0289999999999999</v>
      </c>
    </row>
    <row r="66" spans="1:11" ht="45" customHeight="1" x14ac:dyDescent="0.25">
      <c r="A66" s="11">
        <v>2</v>
      </c>
      <c r="B66" s="93" t="s">
        <v>24</v>
      </c>
      <c r="C66" s="93"/>
      <c r="D66" s="13"/>
      <c r="E66" s="26"/>
      <c r="F66" s="26"/>
      <c r="G66" s="29"/>
      <c r="H66" s="26"/>
      <c r="I66" s="29"/>
      <c r="J66" s="26"/>
      <c r="K66" s="29"/>
    </row>
    <row r="67" spans="1:11" ht="18" customHeight="1" x14ac:dyDescent="0.25">
      <c r="A67" s="11" t="s">
        <v>25</v>
      </c>
      <c r="B67" s="93" t="s">
        <v>17</v>
      </c>
      <c r="C67" s="93"/>
      <c r="D67" s="13" t="s">
        <v>38</v>
      </c>
      <c r="E67" s="26">
        <v>2.87</v>
      </c>
      <c r="F67" s="26">
        <v>2.97</v>
      </c>
      <c r="G67" s="27">
        <f>F67/E67</f>
        <v>1.0349999999999999</v>
      </c>
      <c r="H67" s="26">
        <v>2.97</v>
      </c>
      <c r="I67" s="40">
        <f>H67/F67</f>
        <v>1</v>
      </c>
      <c r="J67" s="26">
        <v>3.07</v>
      </c>
      <c r="K67" s="40">
        <f>J67/H67</f>
        <v>1.034</v>
      </c>
    </row>
    <row r="68" spans="1:11" ht="18" customHeight="1" x14ac:dyDescent="0.25">
      <c r="A68" s="11" t="s">
        <v>26</v>
      </c>
      <c r="B68" s="93" t="s">
        <v>19</v>
      </c>
      <c r="C68" s="93"/>
      <c r="D68" s="13"/>
      <c r="E68" s="26"/>
      <c r="F68" s="26"/>
      <c r="G68" s="29"/>
      <c r="H68" s="26"/>
      <c r="I68" s="29"/>
      <c r="J68" s="26"/>
      <c r="K68" s="29"/>
    </row>
    <row r="69" spans="1:11" ht="18" customHeight="1" x14ac:dyDescent="0.25">
      <c r="A69" s="11" t="s">
        <v>27</v>
      </c>
      <c r="B69" s="93" t="s">
        <v>21</v>
      </c>
      <c r="C69" s="93"/>
      <c r="D69" s="13" t="s">
        <v>38</v>
      </c>
      <c r="E69" s="26">
        <v>2.92</v>
      </c>
      <c r="F69" s="26">
        <v>3.02</v>
      </c>
      <c r="G69" s="27">
        <f>F69/E69</f>
        <v>1.034</v>
      </c>
      <c r="H69" s="26">
        <v>3.02</v>
      </c>
      <c r="I69" s="40">
        <f>H69/F69</f>
        <v>1</v>
      </c>
      <c r="J69" s="26">
        <v>3.12</v>
      </c>
      <c r="K69" s="40">
        <f>J69/H69</f>
        <v>1.0329999999999999</v>
      </c>
    </row>
    <row r="70" spans="1:11" ht="18" customHeight="1" x14ac:dyDescent="0.25">
      <c r="A70" s="61" t="s">
        <v>28</v>
      </c>
      <c r="B70" s="93" t="s">
        <v>23</v>
      </c>
      <c r="C70" s="93"/>
      <c r="D70" s="45" t="s">
        <v>38</v>
      </c>
      <c r="E70" s="26">
        <v>1.44</v>
      </c>
      <c r="F70" s="26">
        <v>1.49</v>
      </c>
      <c r="G70" s="27">
        <f>F70/E70</f>
        <v>1.0349999999999999</v>
      </c>
      <c r="H70" s="26">
        <v>1.49</v>
      </c>
      <c r="I70" s="40">
        <f>H70/F70</f>
        <v>1</v>
      </c>
      <c r="J70" s="26">
        <v>1.54</v>
      </c>
      <c r="K70" s="40">
        <f>J70/H70</f>
        <v>1.034</v>
      </c>
    </row>
    <row r="71" spans="1:11" ht="18" customHeight="1" x14ac:dyDescent="0.25">
      <c r="A71" s="62"/>
      <c r="B71" s="125" t="s">
        <v>92</v>
      </c>
      <c r="C71" s="126"/>
      <c r="D71" s="50"/>
      <c r="E71" s="73" t="s">
        <v>108</v>
      </c>
      <c r="F71" s="74"/>
      <c r="G71" s="75"/>
      <c r="H71" s="73" t="s">
        <v>109</v>
      </c>
      <c r="I71" s="74"/>
      <c r="J71" s="74"/>
      <c r="K71" s="75"/>
    </row>
    <row r="72" spans="1:11" ht="18" customHeight="1" x14ac:dyDescent="0.25">
      <c r="A72" s="139" t="s">
        <v>52</v>
      </c>
      <c r="B72" s="140"/>
      <c r="C72" s="140"/>
      <c r="D72" s="140"/>
      <c r="E72" s="140"/>
      <c r="F72" s="140"/>
      <c r="G72" s="140"/>
      <c r="H72" s="140"/>
      <c r="I72" s="140"/>
      <c r="J72" s="140"/>
      <c r="K72" s="140"/>
    </row>
    <row r="73" spans="1:11" ht="29.25" customHeight="1" x14ac:dyDescent="0.25">
      <c r="A73" s="61">
        <v>1</v>
      </c>
      <c r="B73" s="78" t="s">
        <v>53</v>
      </c>
      <c r="C73" s="128"/>
      <c r="D73" s="79"/>
      <c r="E73" s="44">
        <v>0</v>
      </c>
      <c r="F73" s="123">
        <v>3.5999999999999997E-2</v>
      </c>
      <c r="G73" s="124"/>
      <c r="H73" s="127">
        <v>0</v>
      </c>
      <c r="I73" s="127"/>
      <c r="J73" s="123">
        <v>3.4000000000000002E-2</v>
      </c>
      <c r="K73" s="124"/>
    </row>
    <row r="74" spans="1:11" ht="41.25" customHeight="1" x14ac:dyDescent="0.25">
      <c r="A74" s="62"/>
      <c r="B74" s="80"/>
      <c r="C74" s="129"/>
      <c r="D74" s="81"/>
      <c r="E74" s="96" t="s">
        <v>99</v>
      </c>
      <c r="F74" s="96"/>
      <c r="G74" s="96"/>
      <c r="H74" s="111" t="s">
        <v>98</v>
      </c>
      <c r="I74" s="112"/>
      <c r="J74" s="112"/>
      <c r="K74" s="113"/>
    </row>
    <row r="75" spans="1:11" ht="22.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</row>
    <row r="76" spans="1:11" ht="21.75" customHeight="1" x14ac:dyDescent="0.25">
      <c r="A76" s="22"/>
      <c r="B76" s="6"/>
      <c r="C76" s="7"/>
      <c r="D76" s="8"/>
      <c r="E76" s="9"/>
      <c r="F76" s="9"/>
      <c r="G76" s="10"/>
      <c r="H76" s="9"/>
      <c r="I76" s="10"/>
      <c r="J76" s="9"/>
      <c r="K76" s="10"/>
    </row>
    <row r="77" spans="1:11" ht="3.75" customHeight="1" x14ac:dyDescent="0.25"/>
    <row r="78" spans="1:11" x14ac:dyDescent="0.25">
      <c r="A78" s="30" t="s">
        <v>89</v>
      </c>
    </row>
    <row r="79" spans="1:11" x14ac:dyDescent="0.25">
      <c r="A79" s="30" t="s">
        <v>90</v>
      </c>
    </row>
  </sheetData>
  <mergeCells count="118">
    <mergeCell ref="H73:I73"/>
    <mergeCell ref="H74:K74"/>
    <mergeCell ref="B73:D74"/>
    <mergeCell ref="E71:G71"/>
    <mergeCell ref="H71:K71"/>
    <mergeCell ref="E33:G33"/>
    <mergeCell ref="H33:K33"/>
    <mergeCell ref="C43:C44"/>
    <mergeCell ref="C38:C39"/>
    <mergeCell ref="C35:C36"/>
    <mergeCell ref="B47:C47"/>
    <mergeCell ref="B48:C48"/>
    <mergeCell ref="B50:C50"/>
    <mergeCell ref="B51:C51"/>
    <mergeCell ref="H40:K40"/>
    <mergeCell ref="E45:G45"/>
    <mergeCell ref="H45:K45"/>
    <mergeCell ref="E48:G48"/>
    <mergeCell ref="H48:K48"/>
    <mergeCell ref="E51:G51"/>
    <mergeCell ref="H51:K51"/>
    <mergeCell ref="A72:K72"/>
    <mergeCell ref="H55:H56"/>
    <mergeCell ref="H21:K21"/>
    <mergeCell ref="E24:G24"/>
    <mergeCell ref="H24:K24"/>
    <mergeCell ref="E26:G26"/>
    <mergeCell ref="H26:K26"/>
    <mergeCell ref="E28:G28"/>
    <mergeCell ref="H28:K28"/>
    <mergeCell ref="E30:G30"/>
    <mergeCell ref="H30:K30"/>
    <mergeCell ref="A73:A74"/>
    <mergeCell ref="A34:K34"/>
    <mergeCell ref="B35:B45"/>
    <mergeCell ref="A35:A45"/>
    <mergeCell ref="A46:K46"/>
    <mergeCell ref="A49:K49"/>
    <mergeCell ref="A52:K52"/>
    <mergeCell ref="A50:A51"/>
    <mergeCell ref="B62:C62"/>
    <mergeCell ref="B63:C63"/>
    <mergeCell ref="B64:C64"/>
    <mergeCell ref="B65:C65"/>
    <mergeCell ref="B67:C67"/>
    <mergeCell ref="B68:C68"/>
    <mergeCell ref="B69:C69"/>
    <mergeCell ref="B61:C61"/>
    <mergeCell ref="B66:C66"/>
    <mergeCell ref="A60:K60"/>
    <mergeCell ref="E74:G74"/>
    <mergeCell ref="J73:K73"/>
    <mergeCell ref="F73:G73"/>
    <mergeCell ref="B70:C70"/>
    <mergeCell ref="B71:C71"/>
    <mergeCell ref="B57:C57"/>
    <mergeCell ref="A27:A28"/>
    <mergeCell ref="B27:B28"/>
    <mergeCell ref="A29:A30"/>
    <mergeCell ref="B29:B30"/>
    <mergeCell ref="A15:A19"/>
    <mergeCell ref="A5:K5"/>
    <mergeCell ref="A23:A24"/>
    <mergeCell ref="B23:B24"/>
    <mergeCell ref="A22:K22"/>
    <mergeCell ref="A6:A14"/>
    <mergeCell ref="E7:G7"/>
    <mergeCell ref="H7:K7"/>
    <mergeCell ref="E12:G12"/>
    <mergeCell ref="B20:B21"/>
    <mergeCell ref="A20:A21"/>
    <mergeCell ref="B15:B19"/>
    <mergeCell ref="H12:K12"/>
    <mergeCell ref="E14:G14"/>
    <mergeCell ref="H14:K14"/>
    <mergeCell ref="E17:G17"/>
    <mergeCell ref="H17:K17"/>
    <mergeCell ref="E19:G19"/>
    <mergeCell ref="E21:G21"/>
    <mergeCell ref="H19:K19"/>
    <mergeCell ref="E55:E56"/>
    <mergeCell ref="A55:A56"/>
    <mergeCell ref="B55:C56"/>
    <mergeCell ref="B58:C58"/>
    <mergeCell ref="K55:K56"/>
    <mergeCell ref="G55:G56"/>
    <mergeCell ref="I55:I56"/>
    <mergeCell ref="D55:D56"/>
    <mergeCell ref="A70:A71"/>
    <mergeCell ref="E57:G57"/>
    <mergeCell ref="H57:K57"/>
    <mergeCell ref="B59:C59"/>
    <mergeCell ref="E59:G59"/>
    <mergeCell ref="H59:K59"/>
    <mergeCell ref="A2:K2"/>
    <mergeCell ref="G53:G54"/>
    <mergeCell ref="C41:C42"/>
    <mergeCell ref="A53:A54"/>
    <mergeCell ref="A3:A4"/>
    <mergeCell ref="B3:B4"/>
    <mergeCell ref="C3:C4"/>
    <mergeCell ref="B6:B14"/>
    <mergeCell ref="D3:K3"/>
    <mergeCell ref="K53:K54"/>
    <mergeCell ref="H53:H54"/>
    <mergeCell ref="I53:I54"/>
    <mergeCell ref="E37:G37"/>
    <mergeCell ref="H37:K37"/>
    <mergeCell ref="E40:G40"/>
    <mergeCell ref="A47:A48"/>
    <mergeCell ref="E53:E54"/>
    <mergeCell ref="B53:C54"/>
    <mergeCell ref="D53:D54"/>
    <mergeCell ref="A32:A33"/>
    <mergeCell ref="B32:B33"/>
    <mergeCell ref="A31:K31"/>
    <mergeCell ref="A25:A26"/>
    <mergeCell ref="B25:B26"/>
  </mergeCells>
  <pageMargins left="0.27559055118110237" right="0.27559055118110237" top="0.78740157480314965" bottom="0.39370078740157483" header="0" footer="0"/>
  <pageSetup paperSize="256" scale="67" fitToHeight="5" orientation="landscape" r:id="rId1"/>
  <rowBreaks count="2" manualBreakCount="2">
    <brk id="24" max="10" man="1"/>
    <brk id="4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Тарифы </vt:lpstr>
      <vt:lpstr>'Тарифы '!Заголовки_для_печати</vt:lpstr>
      <vt:lpstr>'Тарифы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2021-07-27T04:22:39Z</dcterms:modified>
</cp:coreProperties>
</file>