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kulova_nv\Desktop\Клёнингер\ДЛЯ САЙТА\"/>
    </mc:Choice>
  </mc:AlternateContent>
  <bookViews>
    <workbookView xWindow="0" yWindow="0" windowWidth="19200" windowHeight="10992"/>
  </bookViews>
  <sheets>
    <sheet name="01.07.2016" sheetId="1" r:id="rId1"/>
  </sheets>
  <definedNames>
    <definedName name="_xlnm.Print_Titles" localSheetId="0">'01.07.2016'!$4:$6</definedName>
    <definedName name="_xlnm.Print_Area" localSheetId="0">'01.07.2016'!$A$1:$W$26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U8" i="1"/>
  <c r="T8" i="1"/>
  <c r="S7" i="1"/>
  <c r="Q7" i="1"/>
  <c r="P7" i="1"/>
  <c r="S8" i="1"/>
  <c r="Q8" i="1"/>
  <c r="P8" i="1"/>
  <c r="O8" i="1"/>
  <c r="M8" i="1"/>
  <c r="L8" i="1"/>
  <c r="G8" i="1"/>
  <c r="K8" i="1"/>
  <c r="I8" i="1"/>
  <c r="H8" i="1"/>
  <c r="E8" i="1"/>
  <c r="D8" i="1"/>
  <c r="S15" i="1"/>
  <c r="S16" i="1"/>
  <c r="S10" i="1"/>
  <c r="S11" i="1"/>
  <c r="S12" i="1"/>
  <c r="S13" i="1"/>
  <c r="S14" i="1"/>
  <c r="S9" i="1"/>
  <c r="Q11" i="1"/>
  <c r="P11" i="1"/>
  <c r="P10" i="1"/>
  <c r="P9" i="1"/>
  <c r="Q9" i="1"/>
  <c r="F8" i="1" l="1"/>
  <c r="V8" i="1" l="1"/>
  <c r="Q10" i="1" l="1"/>
  <c r="P12" i="1"/>
  <c r="Q12" i="1"/>
  <c r="P13" i="1"/>
  <c r="Q13" i="1"/>
  <c r="P14" i="1"/>
  <c r="Q14" i="1"/>
  <c r="P15" i="1"/>
  <c r="Q15" i="1"/>
  <c r="P16" i="1"/>
  <c r="Q16" i="1"/>
  <c r="R13" i="1" l="1"/>
  <c r="R14" i="1"/>
  <c r="R15" i="1"/>
  <c r="R16" i="1"/>
  <c r="R7" i="1" l="1"/>
  <c r="J8" i="1"/>
  <c r="C8" i="1" l="1"/>
  <c r="R10" i="1" l="1"/>
  <c r="N8" i="1" l="1"/>
  <c r="R8" i="1" l="1"/>
  <c r="R9" i="1"/>
  <c r="R12" i="1"/>
</calcChain>
</file>

<file path=xl/sharedStrings.xml><?xml version="1.0" encoding="utf-8"?>
<sst xmlns="http://schemas.openxmlformats.org/spreadsheetml/2006/main" count="54" uniqueCount="35">
  <si>
    <t>Наименование управляющей организации</t>
  </si>
  <si>
    <t>№ п/п</t>
  </si>
  <si>
    <t>Средняя задолженность в месяцах</t>
  </si>
  <si>
    <t>ООО "Жилкомхозсервис"</t>
  </si>
  <si>
    <t>СГМУП "ГТС"</t>
  </si>
  <si>
    <t>СГМУП "ГВК"</t>
  </si>
  <si>
    <t>Дебиторская задолженность управляющих компаний, ТСЖ перед ресурсоснабжающими организациями</t>
  </si>
  <si>
    <t>Дебиторская задолженность населения перед управляющими компаниями, ТСЖ</t>
  </si>
  <si>
    <t>Итого задолженность УК, ТСЖ перед РСО  руб.</t>
  </si>
  <si>
    <t xml:space="preserve"> </t>
  </si>
  <si>
    <t>ИТОГО ЗАДОЛЖЕННОСТЬ:</t>
  </si>
  <si>
    <t>Количество многоквартирных домов</t>
  </si>
  <si>
    <t>ООО УК "ЗАСК"</t>
  </si>
  <si>
    <t>ООО УК "РОМиК"</t>
  </si>
  <si>
    <t>ООО "Сибпромстрой № 25"</t>
  </si>
  <si>
    <t>ООО УК "Управдом"</t>
  </si>
  <si>
    <t>ООО "Управдом"</t>
  </si>
  <si>
    <t>Сургутский филиал  ОАО "ЭК "Восток"</t>
  </si>
  <si>
    <t xml:space="preserve">* Примечание </t>
  </si>
  <si>
    <t>ООО "УК РЭУ-6"- не действующая компания, ООО "УК РЭУ №6" - действующая компания, директор у указанных организаций один - Кудрявцев М.И.</t>
  </si>
  <si>
    <t>информация отсутствует</t>
  </si>
  <si>
    <t>Начисления на 01.07.16, руб.</t>
  </si>
  <si>
    <t>Приложение 2</t>
  </si>
  <si>
    <t>Начисления на 01.10.16, руб.</t>
  </si>
  <si>
    <t>из них по отдельным управляющим организациям, имеющим высокую задолженность</t>
  </si>
  <si>
    <t>Анализ дебиторской задолженности отдельных управляющих компаний и ТСЖ перед ресурсоснабжающими предприятиями и задолженности населения за жилое помещение и коммунальные услуги по состоянию на 01.04.2017</t>
  </si>
  <si>
    <t>Задолженность на 01.01.17, руб.</t>
  </si>
  <si>
    <t>Задолженность на 01.04.17 руб.</t>
  </si>
  <si>
    <t>ООО "УО "ГрадСервис"</t>
  </si>
  <si>
    <t>ООО "Сибжилсервис"</t>
  </si>
  <si>
    <t>Клёнингер Наталия Викторовна</t>
  </si>
  <si>
    <t xml:space="preserve">тел. (3462) 52 44 94 </t>
  </si>
  <si>
    <t>-</t>
  </si>
  <si>
    <t>закрытые лицевые счета*</t>
  </si>
  <si>
    <t>* информация по открытым лицевым счетам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</si>
</sst>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 shrinkToFit="1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 shrinkToFit="1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vertical="center"/>
    </xf>
    <xf numFmtId="0" fontId="2" fillId="0" borderId="0" xfId="0" applyFont="1"/>
    <xf numFmtId="4" fontId="4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vertical="center" wrapText="1" shrinkToFit="1"/>
    </xf>
    <xf numFmtId="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shrinkToFit="1"/>
    </xf>
    <xf numFmtId="0" fontId="2" fillId="3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 wrapText="1" shrinkToFit="1"/>
    </xf>
    <xf numFmtId="1" fontId="2" fillId="3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4" fontId="2" fillId="0" borderId="0" xfId="0" applyNumberFormat="1" applyFont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4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view="pageBreakPreview" zoomScale="60" zoomScaleNormal="90" workbookViewId="0">
      <pane xSplit="2" ySplit="6" topLeftCell="D13" activePane="bottomRight" state="frozen"/>
      <selection pane="topRight" activeCell="C1" sqref="C1"/>
      <selection pane="bottomLeft" activeCell="A7" sqref="A7"/>
      <selection pane="bottomRight" activeCell="L5" sqref="L5:O5"/>
    </sheetView>
  </sheetViews>
  <sheetFormatPr defaultColWidth="9.109375" defaultRowHeight="13.8" x14ac:dyDescent="0.3"/>
  <cols>
    <col min="1" max="1" width="3.6640625" style="1" customWidth="1"/>
    <col min="2" max="2" width="24.21875" style="1" customWidth="1"/>
    <col min="3" max="3" width="13.5546875" style="1" hidden="1" customWidth="1"/>
    <col min="4" max="4" width="14.109375" style="1" customWidth="1"/>
    <col min="5" max="5" width="15.44140625" style="1" customWidth="1"/>
    <col min="6" max="6" width="14.6640625" style="1" hidden="1" customWidth="1"/>
    <col min="7" max="7" width="9.44140625" style="28" customWidth="1"/>
    <col min="8" max="8" width="14.88671875" style="1" customWidth="1"/>
    <col min="9" max="9" width="16.33203125" style="1" customWidth="1"/>
    <col min="10" max="10" width="15.109375" style="1" hidden="1" customWidth="1"/>
    <col min="11" max="11" width="9.109375" style="28" customWidth="1"/>
    <col min="12" max="13" width="14.6640625" style="1" customWidth="1"/>
    <col min="14" max="14" width="16.6640625" style="1" hidden="1" customWidth="1"/>
    <col min="15" max="15" width="9.109375" style="28" customWidth="1"/>
    <col min="16" max="16" width="14.6640625" style="1" customWidth="1"/>
    <col min="17" max="17" width="15.44140625" style="1" customWidth="1"/>
    <col min="18" max="18" width="20.6640625" style="1" hidden="1" customWidth="1"/>
    <col min="19" max="19" width="11.44140625" style="1" customWidth="1"/>
    <col min="20" max="20" width="13.88671875" style="1" customWidth="1"/>
    <col min="21" max="21" width="14.5546875" style="1" customWidth="1"/>
    <col min="22" max="22" width="18.88671875" style="1" hidden="1" customWidth="1"/>
    <col min="23" max="23" width="11.6640625" style="28" customWidth="1"/>
    <col min="24" max="24" width="11.33203125" style="1" bestFit="1" customWidth="1"/>
    <col min="25" max="16384" width="9.109375" style="1"/>
  </cols>
  <sheetData>
    <row r="1" spans="1:28" ht="37.799999999999997" customHeight="1" x14ac:dyDescent="0.3">
      <c r="U1" s="31" t="s">
        <v>22</v>
      </c>
      <c r="V1" s="31"/>
      <c r="W1" s="31"/>
    </row>
    <row r="2" spans="1:28" ht="39" customHeight="1" x14ac:dyDescent="0.3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4" spans="1:28" ht="34.5" customHeight="1" x14ac:dyDescent="0.3">
      <c r="A4" s="36" t="s">
        <v>1</v>
      </c>
      <c r="B4" s="35" t="s">
        <v>0</v>
      </c>
      <c r="C4" s="39" t="s">
        <v>11</v>
      </c>
      <c r="D4" s="35" t="s">
        <v>6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3" t="s">
        <v>7</v>
      </c>
      <c r="U4" s="33"/>
      <c r="V4" s="33"/>
      <c r="W4" s="33"/>
    </row>
    <row r="5" spans="1:28" ht="64.5" customHeight="1" x14ac:dyDescent="0.3">
      <c r="A5" s="36"/>
      <c r="B5" s="35"/>
      <c r="C5" s="40"/>
      <c r="D5" s="35" t="s">
        <v>17</v>
      </c>
      <c r="E5" s="35"/>
      <c r="F5" s="35"/>
      <c r="G5" s="35"/>
      <c r="H5" s="37" t="s">
        <v>4</v>
      </c>
      <c r="I5" s="37"/>
      <c r="J5" s="37"/>
      <c r="K5" s="37"/>
      <c r="L5" s="38" t="s">
        <v>5</v>
      </c>
      <c r="M5" s="38"/>
      <c r="N5" s="38"/>
      <c r="O5" s="38"/>
      <c r="P5" s="35" t="s">
        <v>8</v>
      </c>
      <c r="Q5" s="35"/>
      <c r="R5" s="35"/>
      <c r="S5" s="35"/>
      <c r="T5" s="43" t="s">
        <v>26</v>
      </c>
      <c r="U5" s="43" t="s">
        <v>27</v>
      </c>
      <c r="V5" s="43" t="s">
        <v>21</v>
      </c>
      <c r="W5" s="34" t="s">
        <v>2</v>
      </c>
    </row>
    <row r="6" spans="1:28" ht="76.8" customHeight="1" x14ac:dyDescent="0.3">
      <c r="A6" s="36"/>
      <c r="B6" s="35"/>
      <c r="C6" s="41"/>
      <c r="D6" s="11" t="s">
        <v>26</v>
      </c>
      <c r="E6" s="11" t="s">
        <v>27</v>
      </c>
      <c r="F6" s="11" t="s">
        <v>23</v>
      </c>
      <c r="G6" s="25" t="s">
        <v>2</v>
      </c>
      <c r="H6" s="11" t="s">
        <v>26</v>
      </c>
      <c r="I6" s="11" t="s">
        <v>27</v>
      </c>
      <c r="J6" s="11" t="s">
        <v>23</v>
      </c>
      <c r="K6" s="25" t="s">
        <v>2</v>
      </c>
      <c r="L6" s="11" t="s">
        <v>26</v>
      </c>
      <c r="M6" s="11" t="s">
        <v>27</v>
      </c>
      <c r="N6" s="11" t="s">
        <v>23</v>
      </c>
      <c r="O6" s="25" t="s">
        <v>2</v>
      </c>
      <c r="P6" s="11" t="s">
        <v>26</v>
      </c>
      <c r="Q6" s="11" t="s">
        <v>27</v>
      </c>
      <c r="R6" s="11" t="s">
        <v>23</v>
      </c>
      <c r="S6" s="25" t="s">
        <v>2</v>
      </c>
      <c r="T6" s="44"/>
      <c r="U6" s="44"/>
      <c r="V6" s="44"/>
      <c r="W6" s="34"/>
      <c r="AB6" s="1" t="s">
        <v>9</v>
      </c>
    </row>
    <row r="7" spans="1:28" s="14" customFormat="1" ht="34.5" customHeight="1" x14ac:dyDescent="0.3">
      <c r="A7" s="46" t="s">
        <v>10</v>
      </c>
      <c r="B7" s="46"/>
      <c r="C7" s="22"/>
      <c r="D7" s="15">
        <v>135829833.94999999</v>
      </c>
      <c r="E7" s="15">
        <v>166822003.38</v>
      </c>
      <c r="F7" s="15">
        <v>556009708</v>
      </c>
      <c r="G7" s="26">
        <v>2.19</v>
      </c>
      <c r="H7" s="15">
        <v>1357764851.0799999</v>
      </c>
      <c r="I7" s="15">
        <v>1297880194.48</v>
      </c>
      <c r="J7" s="15">
        <v>1793042137.3199999</v>
      </c>
      <c r="K7" s="26">
        <v>3.37</v>
      </c>
      <c r="L7" s="15">
        <v>307131921.75</v>
      </c>
      <c r="M7" s="15">
        <v>309311136.37</v>
      </c>
      <c r="N7" s="15">
        <v>938696034.49000001</v>
      </c>
      <c r="O7" s="26">
        <v>2.77</v>
      </c>
      <c r="P7" s="12">
        <f>D7+H7+L7</f>
        <v>1800726606.78</v>
      </c>
      <c r="Q7" s="12">
        <f>E7+I7+M7</f>
        <v>1774013334.23</v>
      </c>
      <c r="R7" s="12">
        <f>F7+J7+N7</f>
        <v>3287747879.8099995</v>
      </c>
      <c r="S7" s="26">
        <f>SUM((G7+K7+O7)/3)</f>
        <v>2.7766666666666668</v>
      </c>
      <c r="T7" s="16">
        <v>1749482207.73</v>
      </c>
      <c r="U7" s="16">
        <v>1802081287</v>
      </c>
      <c r="V7" s="16">
        <v>3947446680</v>
      </c>
      <c r="W7" s="26">
        <v>2.11</v>
      </c>
      <c r="X7" s="30"/>
    </row>
    <row r="8" spans="1:28" s="14" customFormat="1" ht="99.75" customHeight="1" x14ac:dyDescent="0.3">
      <c r="A8" s="17"/>
      <c r="B8" s="18" t="s">
        <v>24</v>
      </c>
      <c r="C8" s="24">
        <f>SUM(C9:C16)</f>
        <v>46</v>
      </c>
      <c r="D8" s="15">
        <f>SUM(D9:D16)</f>
        <v>15408768.149999999</v>
      </c>
      <c r="E8" s="15">
        <f>SUM(E9:E16)</f>
        <v>21917313.040000003</v>
      </c>
      <c r="F8" s="15">
        <f>SUM(F9:F16)</f>
        <v>78615044.599999994</v>
      </c>
      <c r="G8" s="26">
        <f>SUM((G16+G14+G13+G12+G11+G9)/6)</f>
        <v>2.9183333333333334</v>
      </c>
      <c r="H8" s="15">
        <f>SUM(H9:H16)</f>
        <v>126975739.19000001</v>
      </c>
      <c r="I8" s="15">
        <f>SUM(I9:I16)</f>
        <v>142230845.06999999</v>
      </c>
      <c r="J8" s="15">
        <f>SUM(J9:J16)</f>
        <v>305346981.68999994</v>
      </c>
      <c r="K8" s="26">
        <f>SUM((K16+K15+K14+K13+K12+K11+K10+K9)/8)</f>
        <v>6.9749999999999996</v>
      </c>
      <c r="L8" s="15">
        <f>SUM(L9:L16)</f>
        <v>50682278.629999995</v>
      </c>
      <c r="M8" s="15">
        <f>SUM(M9:M16)</f>
        <v>52134459.059999995</v>
      </c>
      <c r="N8" s="15">
        <f>SUM(N9:N16)</f>
        <v>173700616.59</v>
      </c>
      <c r="O8" s="26">
        <f>SUM((O16+O15+O14+O13+O12+O11+O10+O9)/8)</f>
        <v>6.0612499999999994</v>
      </c>
      <c r="P8" s="12">
        <f>D8+H8+L8</f>
        <v>193066785.97</v>
      </c>
      <c r="Q8" s="12">
        <f>E8+I8+M8</f>
        <v>216282617.16999999</v>
      </c>
      <c r="R8" s="12">
        <f t="shared" ref="P7:R8" si="0">F8+J8+N8</f>
        <v>557662642.88</v>
      </c>
      <c r="S8" s="26">
        <f>SUM((G8+K8+O8)/3)</f>
        <v>5.318194444444444</v>
      </c>
      <c r="T8" s="16">
        <f>SUM(T9+T10+T12+T14+T15+T16)</f>
        <v>137842305.38</v>
      </c>
      <c r="U8" s="16">
        <f>SUM(U9+U10+U12+U14+U15+U16)</f>
        <v>144410331.22999999</v>
      </c>
      <c r="V8" s="16" t="e">
        <f>V9+V10+#REF!+#REF!+V11+V13+V14+#REF!</f>
        <v>#REF!</v>
      </c>
      <c r="W8" s="26">
        <f>SUM((W9+W10+W14)/3)</f>
        <v>2.7233333333333332</v>
      </c>
    </row>
    <row r="9" spans="1:28" s="4" customFormat="1" ht="34.950000000000003" customHeight="1" x14ac:dyDescent="0.3">
      <c r="A9" s="20">
        <v>1</v>
      </c>
      <c r="B9" s="21" t="s">
        <v>3</v>
      </c>
      <c r="C9" s="23">
        <v>4</v>
      </c>
      <c r="D9" s="3">
        <v>1112018.32</v>
      </c>
      <c r="E9" s="9">
        <v>1035728.26</v>
      </c>
      <c r="F9" s="9">
        <v>3375778.07</v>
      </c>
      <c r="G9" s="26">
        <v>1.87</v>
      </c>
      <c r="H9" s="9">
        <v>19894583.469999999</v>
      </c>
      <c r="I9" s="2">
        <v>20339868.010000002</v>
      </c>
      <c r="J9" s="2">
        <v>12037860.1</v>
      </c>
      <c r="K9" s="26">
        <v>6.48</v>
      </c>
      <c r="L9" s="2">
        <v>3379412.15</v>
      </c>
      <c r="M9" s="2">
        <v>2102599.48</v>
      </c>
      <c r="N9" s="2">
        <v>4391535.4400000004</v>
      </c>
      <c r="O9" s="26">
        <v>3.89</v>
      </c>
      <c r="P9" s="2">
        <f>D9+H9+L9</f>
        <v>24386013.939999998</v>
      </c>
      <c r="Q9" s="2">
        <f>E9+I9+M9</f>
        <v>23478195.750000004</v>
      </c>
      <c r="R9" s="2">
        <f t="shared" ref="R9:R12" si="1">F9+J9+N9</f>
        <v>19805173.609999999</v>
      </c>
      <c r="S9" s="26">
        <f>SUM((G9+K9+O9)/3)</f>
        <v>4.080000000000001</v>
      </c>
      <c r="T9" s="19">
        <v>9923838.5700000003</v>
      </c>
      <c r="U9" s="19">
        <v>10864564.51</v>
      </c>
      <c r="V9" s="13">
        <v>34320644.460000001</v>
      </c>
      <c r="W9" s="26">
        <v>1.8</v>
      </c>
    </row>
    <row r="10" spans="1:28" s="4" customFormat="1" ht="34.950000000000003" customHeight="1" x14ac:dyDescent="0.3">
      <c r="A10" s="20">
        <v>2</v>
      </c>
      <c r="B10" s="21" t="s">
        <v>12</v>
      </c>
      <c r="C10" s="23">
        <v>2</v>
      </c>
      <c r="D10" s="3">
        <v>1434811.36</v>
      </c>
      <c r="E10" s="9">
        <v>943183.09</v>
      </c>
      <c r="F10" s="9">
        <v>5321836.76</v>
      </c>
      <c r="G10" s="26" t="s">
        <v>32</v>
      </c>
      <c r="H10" s="9">
        <v>43287132.969999999</v>
      </c>
      <c r="I10" s="2">
        <v>45038212.759999998</v>
      </c>
      <c r="J10" s="2">
        <v>27725812.59</v>
      </c>
      <c r="K10" s="26">
        <v>6.79</v>
      </c>
      <c r="L10" s="2">
        <v>9964105.5899999999</v>
      </c>
      <c r="M10" s="2">
        <v>9848989.6500000004</v>
      </c>
      <c r="N10" s="2">
        <v>12658466.880000001</v>
      </c>
      <c r="O10" s="26">
        <v>6.84</v>
      </c>
      <c r="P10" s="2">
        <f>D10+H10+L10</f>
        <v>54686049.920000002</v>
      </c>
      <c r="Q10" s="2">
        <f t="shared" ref="Q9:Q16" si="2">E10+I10+M10</f>
        <v>55830385.5</v>
      </c>
      <c r="R10" s="2">
        <f t="shared" ref="R10" si="3">F10+J10+N10</f>
        <v>45706116.230000004</v>
      </c>
      <c r="S10" s="26">
        <f>SUM((K10+O10)/2)</f>
        <v>6.8149999999999995</v>
      </c>
      <c r="T10" s="19">
        <v>40165583.25</v>
      </c>
      <c r="U10" s="19">
        <v>40735232.609999999</v>
      </c>
      <c r="V10" s="19">
        <v>73069316.379999995</v>
      </c>
      <c r="W10" s="26">
        <v>3.55</v>
      </c>
    </row>
    <row r="11" spans="1:28" s="4" customFormat="1" ht="34.950000000000003" customHeight="1" x14ac:dyDescent="0.3">
      <c r="A11" s="20">
        <v>3</v>
      </c>
      <c r="B11" s="21" t="s">
        <v>28</v>
      </c>
      <c r="C11" s="23">
        <v>26</v>
      </c>
      <c r="D11" s="3">
        <v>706117.42</v>
      </c>
      <c r="E11" s="9">
        <v>1706110.25</v>
      </c>
      <c r="F11" s="9"/>
      <c r="G11" s="26">
        <v>2.44</v>
      </c>
      <c r="H11" s="9">
        <v>3101504.37</v>
      </c>
      <c r="I11" s="2">
        <v>5128457.09</v>
      </c>
      <c r="J11" s="2"/>
      <c r="K11" s="26">
        <v>5.14</v>
      </c>
      <c r="L11" s="2">
        <v>2882271.95</v>
      </c>
      <c r="M11" s="2">
        <v>4732845.68</v>
      </c>
      <c r="N11" s="2"/>
      <c r="O11" s="26">
        <v>5.78</v>
      </c>
      <c r="P11" s="2">
        <f>D11+H11+L11</f>
        <v>6689893.7400000002</v>
      </c>
      <c r="Q11" s="2">
        <f t="shared" si="2"/>
        <v>11567413.02</v>
      </c>
      <c r="R11" s="2"/>
      <c r="S11" s="26">
        <f t="shared" ref="S10:S16" si="4">SUM((G11+K11+O11)/3)</f>
        <v>4.4533333333333331</v>
      </c>
      <c r="T11" s="47" t="s">
        <v>20</v>
      </c>
      <c r="U11" s="48"/>
      <c r="V11" s="48"/>
      <c r="W11" s="49"/>
    </row>
    <row r="12" spans="1:28" s="4" customFormat="1" ht="42.6" customHeight="1" x14ac:dyDescent="0.3">
      <c r="A12" s="20">
        <v>4</v>
      </c>
      <c r="B12" s="21" t="s">
        <v>13</v>
      </c>
      <c r="C12" s="23">
        <v>14</v>
      </c>
      <c r="D12" s="3">
        <v>2508014.98</v>
      </c>
      <c r="E12" s="9">
        <v>504969.11</v>
      </c>
      <c r="F12" s="9">
        <v>4083549</v>
      </c>
      <c r="G12" s="26">
        <v>3.08</v>
      </c>
      <c r="H12" s="9">
        <v>16738113.02</v>
      </c>
      <c r="I12" s="2">
        <v>19789485.149999999</v>
      </c>
      <c r="J12" s="2">
        <v>7892954.9100000001</v>
      </c>
      <c r="K12" s="26">
        <v>11.08</v>
      </c>
      <c r="L12" s="2">
        <v>7056741.8399999999</v>
      </c>
      <c r="M12" s="2">
        <v>8173206.9699999997</v>
      </c>
      <c r="N12" s="2">
        <v>6098976.1399999997</v>
      </c>
      <c r="O12" s="26">
        <v>9.26</v>
      </c>
      <c r="P12" s="2">
        <f t="shared" ref="P9:P16" si="5">D12+H12+L12</f>
        <v>26302869.84</v>
      </c>
      <c r="Q12" s="2">
        <f t="shared" si="2"/>
        <v>28467661.229999997</v>
      </c>
      <c r="R12" s="2">
        <f t="shared" si="1"/>
        <v>18075480.050000001</v>
      </c>
      <c r="S12" s="26">
        <f t="shared" si="4"/>
        <v>7.8066666666666675</v>
      </c>
      <c r="T12" s="19">
        <v>15313383.720000001</v>
      </c>
      <c r="U12" s="19">
        <v>15313383.720000001</v>
      </c>
      <c r="V12" s="19"/>
      <c r="W12" s="9" t="s">
        <v>33</v>
      </c>
    </row>
    <row r="13" spans="1:28" s="4" customFormat="1" ht="34.950000000000003" customHeight="1" x14ac:dyDescent="0.3">
      <c r="A13" s="29">
        <v>5</v>
      </c>
      <c r="B13" s="21" t="s">
        <v>29</v>
      </c>
      <c r="C13" s="23"/>
      <c r="D13" s="2">
        <v>159867.84</v>
      </c>
      <c r="E13" s="2">
        <v>144798.18</v>
      </c>
      <c r="F13" s="2">
        <v>35993831.539999999</v>
      </c>
      <c r="G13" s="26">
        <v>3.45</v>
      </c>
      <c r="H13" s="2">
        <v>2505138.16</v>
      </c>
      <c r="I13" s="2">
        <v>2132829.85</v>
      </c>
      <c r="J13" s="2">
        <v>215073556.72999999</v>
      </c>
      <c r="K13" s="26">
        <v>6.14</v>
      </c>
      <c r="L13" s="2">
        <v>429330.73</v>
      </c>
      <c r="M13" s="2">
        <v>540382.68000000005</v>
      </c>
      <c r="N13" s="2">
        <v>109259210.95</v>
      </c>
      <c r="O13" s="26">
        <v>4.5599999999999996</v>
      </c>
      <c r="P13" s="2">
        <f t="shared" si="5"/>
        <v>3094336.73</v>
      </c>
      <c r="Q13" s="2">
        <f t="shared" si="2"/>
        <v>2818010.7100000004</v>
      </c>
      <c r="R13" s="2">
        <f t="shared" ref="R13:R16" si="6">F13+J13+N13</f>
        <v>360326599.21999997</v>
      </c>
      <c r="S13" s="26">
        <f t="shared" si="4"/>
        <v>4.7166666666666659</v>
      </c>
      <c r="T13" s="47" t="s">
        <v>20</v>
      </c>
      <c r="U13" s="48"/>
      <c r="V13" s="48"/>
      <c r="W13" s="49"/>
    </row>
    <row r="14" spans="1:28" s="4" customFormat="1" ht="34.950000000000003" customHeight="1" x14ac:dyDescent="0.3">
      <c r="A14" s="29">
        <v>6</v>
      </c>
      <c r="B14" s="21" t="s">
        <v>14</v>
      </c>
      <c r="C14" s="23"/>
      <c r="D14" s="2">
        <v>9263158.8699999992</v>
      </c>
      <c r="E14" s="2">
        <v>17201040.890000001</v>
      </c>
      <c r="F14" s="2">
        <v>29186297.370000001</v>
      </c>
      <c r="G14" s="26">
        <v>3.77</v>
      </c>
      <c r="H14" s="2">
        <v>31534452.82</v>
      </c>
      <c r="I14" s="2">
        <v>38481060.590000004</v>
      </c>
      <c r="J14" s="2">
        <v>36257202.469999999</v>
      </c>
      <c r="K14" s="26">
        <v>5.45</v>
      </c>
      <c r="L14" s="2">
        <v>21803130.18</v>
      </c>
      <c r="M14" s="2">
        <v>21501217.199999999</v>
      </c>
      <c r="N14" s="2">
        <v>36133579.119999997</v>
      </c>
      <c r="O14" s="26">
        <v>4.79</v>
      </c>
      <c r="P14" s="2">
        <f t="shared" si="5"/>
        <v>62600741.869999997</v>
      </c>
      <c r="Q14" s="2">
        <f t="shared" si="2"/>
        <v>77183318.680000007</v>
      </c>
      <c r="R14" s="2">
        <f t="shared" si="6"/>
        <v>101577078.96000001</v>
      </c>
      <c r="S14" s="26">
        <f t="shared" si="4"/>
        <v>4.6700000000000008</v>
      </c>
      <c r="T14" s="19">
        <v>58113526.030000001</v>
      </c>
      <c r="U14" s="19">
        <v>63197555.609999999</v>
      </c>
      <c r="V14" s="13">
        <v>154870730.06</v>
      </c>
      <c r="W14" s="26">
        <v>2.82</v>
      </c>
    </row>
    <row r="15" spans="1:28" s="4" customFormat="1" ht="42.6" customHeight="1" x14ac:dyDescent="0.3">
      <c r="A15" s="29">
        <v>7</v>
      </c>
      <c r="B15" s="21" t="s">
        <v>15</v>
      </c>
      <c r="C15" s="23"/>
      <c r="D15" s="2">
        <v>0</v>
      </c>
      <c r="E15" s="2">
        <v>77978.42</v>
      </c>
      <c r="F15" s="2"/>
      <c r="G15" s="26" t="s">
        <v>32</v>
      </c>
      <c r="H15" s="2">
        <v>3871370.15</v>
      </c>
      <c r="I15" s="2">
        <v>4503147.32</v>
      </c>
      <c r="J15" s="2">
        <v>2627717.6800000002</v>
      </c>
      <c r="K15" s="26">
        <v>6.54</v>
      </c>
      <c r="L15" s="2">
        <v>4046592.48</v>
      </c>
      <c r="M15" s="2">
        <v>4736830.26</v>
      </c>
      <c r="N15" s="2">
        <v>3162284.61</v>
      </c>
      <c r="O15" s="26">
        <v>11.31</v>
      </c>
      <c r="P15" s="2">
        <f t="shared" si="5"/>
        <v>7917962.6299999999</v>
      </c>
      <c r="Q15" s="2">
        <f t="shared" si="2"/>
        <v>9317956</v>
      </c>
      <c r="R15" s="2">
        <f t="shared" si="6"/>
        <v>5790002.29</v>
      </c>
      <c r="S15" s="26">
        <f>SUM((K15+O15)/2)</f>
        <v>8.9250000000000007</v>
      </c>
      <c r="T15" s="13">
        <v>11511174.57</v>
      </c>
      <c r="U15" s="13">
        <v>11497539.17</v>
      </c>
      <c r="V15" s="13"/>
      <c r="W15" s="9" t="s">
        <v>33</v>
      </c>
    </row>
    <row r="16" spans="1:28" s="4" customFormat="1" ht="42.6" customHeight="1" x14ac:dyDescent="0.3">
      <c r="A16" s="29">
        <v>8</v>
      </c>
      <c r="B16" s="21" t="s">
        <v>16</v>
      </c>
      <c r="C16" s="23"/>
      <c r="D16" s="2">
        <v>224779.36</v>
      </c>
      <c r="E16" s="2">
        <v>303504.84000000003</v>
      </c>
      <c r="F16" s="2">
        <v>653751.86</v>
      </c>
      <c r="G16" s="26">
        <v>2.9</v>
      </c>
      <c r="H16" s="2">
        <v>6043444.2300000004</v>
      </c>
      <c r="I16" s="2">
        <v>6817784.2999999998</v>
      </c>
      <c r="J16" s="2">
        <v>3731877.21</v>
      </c>
      <c r="K16" s="26">
        <v>8.18</v>
      </c>
      <c r="L16" s="2">
        <v>1120693.71</v>
      </c>
      <c r="M16" s="2">
        <v>498387.14</v>
      </c>
      <c r="N16" s="2">
        <v>1996563.45</v>
      </c>
      <c r="O16" s="26">
        <v>2.06</v>
      </c>
      <c r="P16" s="2">
        <f t="shared" si="5"/>
        <v>7388917.3000000007</v>
      </c>
      <c r="Q16" s="2">
        <f t="shared" si="2"/>
        <v>7619676.2799999993</v>
      </c>
      <c r="R16" s="2">
        <f t="shared" si="6"/>
        <v>6382192.5200000005</v>
      </c>
      <c r="S16" s="26">
        <f>SUM((G16+K16+O16)/3)</f>
        <v>4.38</v>
      </c>
      <c r="T16" s="13">
        <v>2814799.24</v>
      </c>
      <c r="U16" s="13">
        <v>2802055.61</v>
      </c>
      <c r="V16" s="13"/>
      <c r="W16" s="9" t="s">
        <v>33</v>
      </c>
    </row>
    <row r="17" spans="1:23" s="4" customFormat="1" ht="13.8" customHeight="1" x14ac:dyDescent="0.3">
      <c r="A17" s="50" t="s">
        <v>34</v>
      </c>
      <c r="B17" s="6"/>
      <c r="C17" s="6"/>
      <c r="D17" s="7"/>
      <c r="E17" s="5"/>
      <c r="F17" s="5"/>
      <c r="G17" s="27"/>
      <c r="H17" s="7"/>
      <c r="I17" s="7"/>
      <c r="J17" s="7"/>
      <c r="K17" s="27"/>
      <c r="L17" s="7"/>
      <c r="M17" s="7"/>
      <c r="N17" s="7"/>
      <c r="O17" s="27"/>
      <c r="P17" s="7"/>
      <c r="Q17" s="8"/>
      <c r="R17" s="8"/>
      <c r="S17" s="7"/>
      <c r="T17" s="10"/>
      <c r="U17" s="7"/>
      <c r="V17" s="7"/>
      <c r="W17" s="27"/>
    </row>
    <row r="18" spans="1:23" hidden="1" x14ac:dyDescent="0.3"/>
    <row r="19" spans="1:23" hidden="1" x14ac:dyDescent="0.3">
      <c r="A19" s="45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23" ht="18" hidden="1" customHeight="1" x14ac:dyDescent="0.3">
      <c r="A20" s="42" t="s">
        <v>19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1:23" hidden="1" x14ac:dyDescent="0.3"/>
    <row r="22" spans="1:23" hidden="1" x14ac:dyDescent="0.3"/>
    <row r="23" spans="1:23" ht="139.19999999999999" customHeight="1" x14ac:dyDescent="0.3"/>
    <row r="24" spans="1:23" x14ac:dyDescent="0.3">
      <c r="A24" s="1" t="s">
        <v>30</v>
      </c>
    </row>
    <row r="25" spans="1:23" x14ac:dyDescent="0.3">
      <c r="A25" s="1" t="s">
        <v>31</v>
      </c>
    </row>
  </sheetData>
  <mergeCells count="20">
    <mergeCell ref="A20:M20"/>
    <mergeCell ref="V5:V6"/>
    <mergeCell ref="T5:T6"/>
    <mergeCell ref="U5:U6"/>
    <mergeCell ref="A19:K19"/>
    <mergeCell ref="A7:B7"/>
    <mergeCell ref="T11:W11"/>
    <mergeCell ref="T13:W13"/>
    <mergeCell ref="U1:W1"/>
    <mergeCell ref="A2:W2"/>
    <mergeCell ref="T4:W4"/>
    <mergeCell ref="W5:W6"/>
    <mergeCell ref="B4:B6"/>
    <mergeCell ref="A4:A6"/>
    <mergeCell ref="D5:G5"/>
    <mergeCell ref="H5:K5"/>
    <mergeCell ref="L5:O5"/>
    <mergeCell ref="D4:S4"/>
    <mergeCell ref="P5:S5"/>
    <mergeCell ref="C4:C6"/>
  </mergeCells>
  <pageMargins left="0.23622047244094491" right="0.23622047244094491" top="0.35433070866141736" bottom="0.35433070866141736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01.07.2016</vt:lpstr>
      <vt:lpstr>'01.07.2016'!Заголовки_для_печати</vt:lpstr>
      <vt:lpstr>'01.07.2016'!Область_печати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Акулова Наталья Викторовна</dc:creator>
  <cp:lastModifiedBy>Акулова Наталья Викторовна</cp:lastModifiedBy>
  <cp:lastPrinted>2017-05-04T11:11:27Z</cp:lastPrinted>
  <dcterms:created xsi:type="dcterms:W3CDTF">2014-07-24T08:54:49Z</dcterms:created>
  <dcterms:modified xsi:type="dcterms:W3CDTF">2017-05-04T11:11:30Z</dcterms:modified>
</cp:coreProperties>
</file>