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surzhko_eb\Desktop\"/>
    </mc:Choice>
  </mc:AlternateContent>
  <bookViews>
    <workbookView xWindow="0" yWindow="0" windowWidth="21570" windowHeight="8070"/>
  </bookViews>
  <sheets>
    <sheet name="приложение 2" sheetId="18" r:id="rId1"/>
  </sheets>
  <calcPr calcId="162913"/>
</workbook>
</file>

<file path=xl/calcChain.xml><?xml version="1.0" encoding="utf-8"?>
<calcChain xmlns="http://schemas.openxmlformats.org/spreadsheetml/2006/main">
  <c r="H60" i="18" l="1"/>
  <c r="H61" i="18"/>
  <c r="I60" i="18"/>
  <c r="I61" i="18"/>
  <c r="J60" i="18"/>
  <c r="J61" i="18"/>
  <c r="K60" i="18"/>
  <c r="K61" i="18"/>
  <c r="L60" i="18"/>
  <c r="L61" i="18"/>
  <c r="M60" i="18"/>
  <c r="M61" i="18"/>
  <c r="N60" i="18"/>
  <c r="N61" i="18"/>
  <c r="O60" i="18"/>
  <c r="O61" i="18"/>
  <c r="P60" i="18"/>
  <c r="P61" i="18"/>
  <c r="Q60" i="18"/>
  <c r="Q61" i="18"/>
  <c r="R60" i="18"/>
  <c r="R61" i="18"/>
  <c r="S60" i="18"/>
  <c r="S61" i="18"/>
  <c r="H53" i="18"/>
  <c r="H54" i="18"/>
  <c r="I53" i="18"/>
  <c r="I54" i="18"/>
  <c r="J53" i="18"/>
  <c r="J54" i="18"/>
  <c r="K53" i="18"/>
  <c r="K54" i="18"/>
  <c r="L53" i="18"/>
  <c r="L54" i="18"/>
  <c r="M53" i="18"/>
  <c r="M54" i="18"/>
  <c r="N53" i="18"/>
  <c r="N54" i="18"/>
  <c r="O53" i="18"/>
  <c r="O54" i="18"/>
  <c r="P53" i="18"/>
  <c r="P54" i="18"/>
  <c r="Q53" i="18"/>
  <c r="Q54" i="18"/>
  <c r="R53" i="18"/>
  <c r="R54" i="18"/>
  <c r="S53" i="18"/>
  <c r="S54" i="18"/>
  <c r="H48" i="18"/>
  <c r="I48" i="18"/>
  <c r="J48" i="18"/>
  <c r="K48" i="18"/>
  <c r="L48" i="18"/>
  <c r="M48" i="18"/>
  <c r="N48" i="18"/>
  <c r="O48" i="18"/>
  <c r="P48" i="18"/>
  <c r="Q48" i="18"/>
  <c r="R48" i="18"/>
  <c r="S48" i="18"/>
  <c r="H45" i="18"/>
  <c r="H49" i="18"/>
  <c r="I45" i="18"/>
  <c r="I49" i="18"/>
  <c r="J45" i="18"/>
  <c r="J49" i="18"/>
  <c r="K45" i="18"/>
  <c r="K49" i="18"/>
  <c r="L45" i="18"/>
  <c r="L49" i="18"/>
  <c r="M45" i="18"/>
  <c r="M49" i="18"/>
  <c r="N45" i="18"/>
  <c r="N49" i="18"/>
  <c r="O45" i="18"/>
  <c r="O49" i="18"/>
  <c r="P45" i="18"/>
  <c r="P49" i="18"/>
  <c r="Q45" i="18"/>
  <c r="Q49" i="18"/>
  <c r="R45" i="18"/>
  <c r="R49" i="18"/>
  <c r="S45" i="18"/>
  <c r="S49" i="18"/>
  <c r="H39" i="18"/>
  <c r="I39" i="18"/>
  <c r="J39" i="18"/>
  <c r="K39" i="18"/>
  <c r="L39" i="18"/>
  <c r="M39" i="18"/>
  <c r="N39" i="18"/>
  <c r="O39" i="18"/>
  <c r="P39" i="18"/>
  <c r="Q39" i="18"/>
  <c r="R39" i="18"/>
  <c r="S39" i="18"/>
  <c r="H36" i="18"/>
  <c r="I36" i="18"/>
  <c r="J36" i="18"/>
  <c r="K36" i="18"/>
  <c r="L36" i="18"/>
  <c r="M36" i="18"/>
  <c r="N36" i="18"/>
  <c r="O36" i="18"/>
  <c r="P36" i="18"/>
  <c r="Q36" i="18"/>
  <c r="R36" i="18"/>
  <c r="S36" i="18"/>
  <c r="H30" i="18"/>
  <c r="I30" i="18"/>
  <c r="J30" i="18"/>
  <c r="K30" i="18"/>
  <c r="L30" i="18"/>
  <c r="M30" i="18"/>
  <c r="N30" i="18"/>
  <c r="O30" i="18"/>
  <c r="P30" i="18"/>
  <c r="Q30" i="18"/>
  <c r="R30" i="18"/>
  <c r="S30" i="18"/>
  <c r="H10" i="18"/>
  <c r="I10" i="18"/>
  <c r="J10" i="18"/>
  <c r="K10" i="18"/>
  <c r="L10" i="18"/>
  <c r="M10" i="18"/>
  <c r="N10" i="18"/>
  <c r="O10" i="18"/>
  <c r="P10" i="18"/>
  <c r="Q10" i="18"/>
  <c r="R10" i="18"/>
  <c r="S10" i="18"/>
  <c r="E60" i="18"/>
  <c r="E61" i="18"/>
  <c r="F60" i="18"/>
  <c r="F61" i="18"/>
  <c r="G60" i="18"/>
  <c r="G61" i="18"/>
  <c r="B59" i="18"/>
  <c r="B58" i="18"/>
  <c r="D57" i="18"/>
  <c r="D60" i="18"/>
  <c r="D61" i="18"/>
  <c r="C57" i="18"/>
  <c r="C60" i="18"/>
  <c r="C61" i="18"/>
  <c r="B57" i="18"/>
  <c r="E53" i="18"/>
  <c r="E54" i="18"/>
  <c r="F53" i="18"/>
  <c r="F54" i="18"/>
  <c r="G53" i="18"/>
  <c r="G54" i="18"/>
  <c r="D52" i="18"/>
  <c r="D53" i="18"/>
  <c r="D54" i="18"/>
  <c r="C52" i="18"/>
  <c r="C53" i="18"/>
  <c r="C54" i="18"/>
  <c r="B52" i="18"/>
  <c r="E48" i="18"/>
  <c r="F48" i="18"/>
  <c r="G48" i="18"/>
  <c r="E45" i="18"/>
  <c r="E49" i="18"/>
  <c r="F45" i="18"/>
  <c r="F49" i="18"/>
  <c r="G45" i="18"/>
  <c r="G49" i="18"/>
  <c r="C47" i="18"/>
  <c r="C48" i="18"/>
  <c r="D47" i="18"/>
  <c r="E30" i="18"/>
  <c r="F30" i="18"/>
  <c r="G30" i="18"/>
  <c r="B47" i="18"/>
  <c r="D44" i="18"/>
  <c r="D45" i="18"/>
  <c r="D49" i="18"/>
  <c r="C44" i="18"/>
  <c r="C45" i="18"/>
  <c r="C49" i="18"/>
  <c r="B44" i="18"/>
  <c r="E39" i="18"/>
  <c r="F39" i="18"/>
  <c r="G39" i="18"/>
  <c r="B38" i="18"/>
  <c r="E10" i="18"/>
  <c r="F10" i="18"/>
  <c r="G10" i="18"/>
  <c r="C36" i="18"/>
  <c r="D36" i="18"/>
  <c r="E36" i="18"/>
  <c r="F36" i="18"/>
  <c r="G36" i="18"/>
  <c r="B32" i="18"/>
  <c r="B33" i="18"/>
  <c r="B34" i="18"/>
  <c r="B35" i="18"/>
  <c r="B13" i="18"/>
  <c r="B14" i="18"/>
  <c r="B15" i="18"/>
  <c r="B16" i="18"/>
  <c r="B17" i="18"/>
  <c r="B18" i="18"/>
  <c r="B19" i="18"/>
  <c r="B20" i="18"/>
  <c r="B21" i="18"/>
  <c r="B22" i="18"/>
  <c r="B23" i="18"/>
  <c r="B24" i="18"/>
  <c r="B25" i="18"/>
  <c r="B26" i="18"/>
  <c r="B27" i="18"/>
  <c r="B28" i="18"/>
  <c r="B29" i="18"/>
  <c r="B12" i="18"/>
  <c r="B9" i="18"/>
  <c r="B10" i="18"/>
  <c r="D10" i="18"/>
  <c r="C10" i="18"/>
  <c r="D24" i="18"/>
  <c r="C24" i="18"/>
  <c r="D22" i="18"/>
  <c r="C22" i="18"/>
  <c r="D21" i="18"/>
  <c r="C21" i="18"/>
  <c r="D20" i="18"/>
  <c r="C20" i="18"/>
  <c r="D19" i="18"/>
  <c r="C19" i="18"/>
  <c r="D18" i="18"/>
  <c r="C18" i="18"/>
  <c r="D17" i="18"/>
  <c r="C17" i="18"/>
  <c r="D16" i="18"/>
  <c r="C16" i="18"/>
  <c r="D15" i="18"/>
  <c r="D30" i="18"/>
  <c r="C15" i="18"/>
  <c r="C30" i="18"/>
  <c r="C38" i="18"/>
  <c r="C39" i="18"/>
  <c r="D38" i="18"/>
  <c r="D39" i="18"/>
  <c r="S40" i="18"/>
  <c r="S62" i="18"/>
  <c r="K40" i="18"/>
  <c r="K62" i="18"/>
  <c r="R40" i="18"/>
  <c r="R62" i="18"/>
  <c r="N40" i="18"/>
  <c r="N62" i="18"/>
  <c r="Q40" i="18"/>
  <c r="Q62" i="18"/>
  <c r="M40" i="18"/>
  <c r="M62" i="18"/>
  <c r="I40" i="18"/>
  <c r="I62" i="18"/>
  <c r="O40" i="18"/>
  <c r="O62" i="18"/>
  <c r="J40" i="18"/>
  <c r="J62" i="18"/>
  <c r="P40" i="18"/>
  <c r="P62" i="18"/>
  <c r="L40" i="18"/>
  <c r="L62" i="18"/>
  <c r="H40" i="18"/>
  <c r="H62" i="18"/>
  <c r="D48" i="18"/>
  <c r="E40" i="18"/>
  <c r="B45" i="18"/>
  <c r="B49" i="18"/>
  <c r="G40" i="18"/>
  <c r="B39" i="18"/>
  <c r="D40" i="18"/>
  <c r="F40" i="18"/>
  <c r="C40" i="18"/>
  <c r="B36" i="18"/>
  <c r="B53" i="18"/>
  <c r="B54" i="18"/>
  <c r="B30" i="18"/>
  <c r="B48" i="18"/>
  <c r="B60" i="18"/>
  <c r="B61" i="18"/>
  <c r="F62" i="18"/>
  <c r="E62" i="18"/>
  <c r="G62" i="18"/>
  <c r="C62" i="18"/>
  <c r="D62" i="18"/>
  <c r="B40" i="18"/>
  <c r="B62" i="18"/>
</calcChain>
</file>

<file path=xl/sharedStrings.xml><?xml version="1.0" encoding="utf-8"?>
<sst xmlns="http://schemas.openxmlformats.org/spreadsheetml/2006/main" count="97" uniqueCount="81">
  <si>
    <t>2014 год</t>
  </si>
  <si>
    <t>2015 год</t>
  </si>
  <si>
    <t xml:space="preserve">Наименование </t>
  </si>
  <si>
    <t>2018 год</t>
  </si>
  <si>
    <t>2019 год</t>
  </si>
  <si>
    <t>2020 год</t>
  </si>
  <si>
    <t>Строительство объектов образования</t>
  </si>
  <si>
    <t>Строительство объектов дошкольного образования</t>
  </si>
  <si>
    <t>Общая стоимость, рублей</t>
  </si>
  <si>
    <t xml:space="preserve">Детский сад в поселке Лунный  города Сургута
(300 мест)
</t>
  </si>
  <si>
    <t>Строительство объектов общего образования</t>
  </si>
  <si>
    <t>Школа - детский сад № 1 в микрорайоне 38 
(100 учащ. / 200 мест)</t>
  </si>
  <si>
    <t xml:space="preserve">Средняя общеобразовательная школа  
в микрорайоне  34  г.Сургута
(на 1500 мест)
</t>
  </si>
  <si>
    <t>Средняя общеобразовательная школа 
в микрорайоне  32 г.Сургута
(на 900 мест)</t>
  </si>
  <si>
    <t>Средняя общеобразовательная школа  
в микрорайоне 33  г.Сургута
(на 900 мест)</t>
  </si>
  <si>
    <t xml:space="preserve">Средняя общеобразовательная школа  
в микрорайоне  35  г.Сургута
(на 1500 мест)
</t>
  </si>
  <si>
    <t xml:space="preserve">Средняя общеобразовательная школа  
№ 5 в 16А микрорайоне   г.Сургута. 
Блок 3 на 900 учащихся
(на 900 мест)
</t>
  </si>
  <si>
    <t xml:space="preserve">Средняя общеобразовательная школа  
в микрорайоне 20А г.Сургута
(на 990 мест)
</t>
  </si>
  <si>
    <t xml:space="preserve">Средняя общеобразовательная школа  
в микрорайоне 5А г.Сургута
(на 1500 мест)
</t>
  </si>
  <si>
    <t xml:space="preserve">Средняя общеобразовательная школа  
в микрорайоне 38 г.Сургута
(на 1500 мест)
</t>
  </si>
  <si>
    <t xml:space="preserve">Средняя общеобразовательная школа  
в микрорайоне 42 г.Сургута
(на 900 мест)
</t>
  </si>
  <si>
    <t xml:space="preserve">Школа-детский сад в микрорайоне 45  г.Сургута
(на 300 учащ./200  мест)
</t>
  </si>
  <si>
    <t xml:space="preserve">Средняя общеобразовательная школа  
в микрорайоне 30А г.Сургута
(на 1500 мест)
</t>
  </si>
  <si>
    <t xml:space="preserve">Средняя общеобразовательная школа  
в микрорайоне 43 г.Сургута
(на 990 мест)
</t>
  </si>
  <si>
    <t xml:space="preserve">Средняя общеобразовательная школа  
в микрорайоне 30 г.Сургута
(на 1500 мест)
</t>
  </si>
  <si>
    <t xml:space="preserve">Средняя общеобразовательная школа  
в микрорайоне 24  г.Сургута
(на 1500 мест)
</t>
  </si>
  <si>
    <t>Средняя школа  №31 
в микрорайоне 31 "Б"  г.Сургута. Блок 2
(на 990 мест)</t>
  </si>
  <si>
    <t xml:space="preserve">Средняя общеобразовательная школа  №  9 
в микрорайоне 39  г.Сургута. Блок 2
(на 550 мест)
</t>
  </si>
  <si>
    <t>Образовательный комплекс в микрорайоне 44 г.Сургута
(средняя школа на 1200 учащихся,
детский сад на 350 мест,
учреждение дополнительного образования технической направленности "Технополис" на 250 мест (в том числе "Кванториум" на 60 мест)</t>
  </si>
  <si>
    <t>Строительство спортивных центров с универсальным игровым залом на территории образовательных учреждений</t>
  </si>
  <si>
    <t>Спортивный центр с универсальным игровым залом 
№ 8 (МБОУ СОШ №1 (микрорайон 12)</t>
  </si>
  <si>
    <t>Спортивный центр с универсальным игровым залом 
№ 9 (МБОУ СОШ №5) (микрорайон 15А)</t>
  </si>
  <si>
    <t>Спортивный центр с универсальным игровым залом 
№ 10 (МБОУ СОШ №20)</t>
  </si>
  <si>
    <t xml:space="preserve">Спортивный центр с универсальным игровым залом 
№ 11 (МБОУ Гимназия № 2) </t>
  </si>
  <si>
    <t>Строительство объектов дополнительного образования</t>
  </si>
  <si>
    <t>Станция юных натуралистов в лесопарковой зоне междуречья р. Сайма</t>
  </si>
  <si>
    <t>Итого 
строительство спортивных центров с универсальным игровым залом на территории образовательных учреждений</t>
  </si>
  <si>
    <t>Итого 
строительство объектов общего образования</t>
  </si>
  <si>
    <t>Итого 
строительство объектов дошкольного образования</t>
  </si>
  <si>
    <t>Итого 
строительство объектов дополнительного образования</t>
  </si>
  <si>
    <t>Итого
строительство объектов образования</t>
  </si>
  <si>
    <t>Строительство объектов физической культуры и спорта</t>
  </si>
  <si>
    <t>Строительство крытых стадионов, манежей в микрорайонах города</t>
  </si>
  <si>
    <t>Итого 
строительство крытых стадионов, манежей 
в микрорайонах города</t>
  </si>
  <si>
    <t>Строительство спортивных комплексов (центров) с плавательными бассейнами</t>
  </si>
  <si>
    <t>Итого 
строительство спортивных комплексов (центров) 
с плавательными бассейнами</t>
  </si>
  <si>
    <t xml:space="preserve">Спортивный комплекс с универсальным игровым залом и плавательным бассейном на 25 м 
(микрорайон 21-22)
</t>
  </si>
  <si>
    <t>Итого
строительство объектов физической культуры и спорта</t>
  </si>
  <si>
    <t>Строительство объектов молодежной политики</t>
  </si>
  <si>
    <t>Строительство, реконструкция  объектов в сфере молодежной политики</t>
  </si>
  <si>
    <t>Итого 
строительство, реконструкция  объектов в сфере молодежной политики</t>
  </si>
  <si>
    <t>Строительство объектов культуры и туризма</t>
  </si>
  <si>
    <t>Строительство  объектов, предназначенных для размещения муниципальных учреждений культуры</t>
  </si>
  <si>
    <t>Организация дополнительного образования
(Мкр. ПИКС)</t>
  </si>
  <si>
    <t>Детская школа искусств в микрорайоне 25</t>
  </si>
  <si>
    <t>Многофункциональный культурно-досуговый центр
(Мкр. ВП1)</t>
  </si>
  <si>
    <t>Итого 
строительство  объектов, предназначенных для размещения муниципальных учреждений культуры</t>
  </si>
  <si>
    <t>Итого
строительство объектов культуры и туризма</t>
  </si>
  <si>
    <t>ИТОГО ПО ПРОГРАММЕ</t>
  </si>
  <si>
    <t>Факт</t>
  </si>
  <si>
    <t>Примечание</t>
  </si>
  <si>
    <t>357 978, 2</t>
  </si>
  <si>
    <t>Школа-детский сад построена, введена в эксплуатацию в 2019 году.
Выкуп по областной программе "Сотрудничество".</t>
  </si>
  <si>
    <t>План</t>
  </si>
  <si>
    <t>Объект построен. Ввод в эксплуатацию до 30.04.2021</t>
  </si>
  <si>
    <t>Выполняется строительство. Ввод объекта в эксплуатацию планируется до 30.08.2021</t>
  </si>
  <si>
    <t xml:space="preserve">Заключено концессионное соглашение на финансирование, проектирование, строительство и эксплуатацию объекта от 26.12.2020 №17-10-512/9 со сроком действия 8 лет с ООО «СтройИнвест». 
Общий объем расходов на период реализации соглашения 2 549 171,0 тыс. руб., в т.ч. из окружного бюджета 2 218 113,9 тыс. руб. 
Концессионером выполняется проектирование объекта на основании задания на проектирование, согласованного Администрацией города. Срок завершения проектирования – июнь 2021 года, начала строительства – июль 2021 года.
</t>
  </si>
  <si>
    <t>Объект исключен из государственной программы ХМАО - Югры "Развитие образования"</t>
  </si>
  <si>
    <t>Срок создания объекта согласно государственой программе ХМАО - Югры "Развитие образования" - 2023-2025 годы.</t>
  </si>
  <si>
    <t xml:space="preserve">Срок приобретения объекта в муниципальную собственность  в соответствии с государственной программой – 2024 год. Мощность объекта – 1500 мест. Источник финансирования – внебюджетные источники (выкуп).
В связи с изменениями, внесёнными в государственную программу постановлением Правительства ХМАО – Югры от 10.07.2020 № 286-п, объект поименован «Нежилое здание для размещения общеобразовательной организации с универсальной безбарьерной средой». 
Инвестором ООО «ЮграПромСтрой» выполняется проектирование объекта, ориентировочный срок завершения проектных работ согласно информации ООО «ЮграПромСтрой» – март 2021 года.
</t>
  </si>
  <si>
    <t xml:space="preserve">Заключено концессионное соглашение на финансирование, проектирование, строительство и эксплуатацию объекта от 19.08.2020 № 01-12-453/0 между Администрацией города Сургута и ООО «ТВОРЧЕСКИЕ ТЕХНОЛОГИИ. СУРГУТ» со сроком действия 8 лет. Общий объем расходов на период реализации соглашения 2 562 386,8 тыс. руб., в т.ч. из окружного бюджета 2 218 113,9 тыс. руб.
Концессионером разработано задание на выполнение проектно-изыскательских работ, согласовано Администрацией города. Выполняется проектирование объекта. Согласно концессионному соглашению срок получения государственной экспертизы проектной документации – август 2021 года, начала строительства – сентябрь 2021 года.
</t>
  </si>
  <si>
    <t xml:space="preserve">Заключено концессионное соглашение на финансирование, проектирование, строительство и эксплуатацию объекта от 03.07.2020 № 01-12-325/0 со сроком действия 8 лет между Администрацией города Сургута и ООО «МОНОЛИТСТРОЙЦЕНТР».
Общий объем расходов на период реализации соглашения 2 562 386,8 тыс. руб., в т.ч. из окружного бюджета 2 218 113,9 тыс. руб. Концессионером разработано задание на проектирование, согласовано Администрацией города. На основании заключения негосударственной экспертизы проектной документации Концессионером получено разрешение на строительство от 06.11.2020. В настоящее время Концессионером осуществляется подготовка проектной документации для прохождения  государственной экспертизы, также ведутся подготовительные работы для начала строительства. Согласно концессионному соглашению сроки получения государственной экспертизы – июль 2021 года, начала строительства – август 2021 года. 
</t>
  </si>
  <si>
    <t xml:space="preserve">Срок приобретения объекта в муниципальную собственность в соответствии с государственной программой – 2022 год. Мощность объекта – 900 мест. Источник финансирования – внебюджетные источники.
Инвестор – ООО «УК Центр Менеджмент Д.У. ЗПИФ комбинированным «Сибпромстрой Югория».Завершено проектирование объекта, получено положительное заключение государственной экспертизы проектной документации и инженерных изысканий. Получено разрешение на строительство. По информации технического заказчика ООО «Сибпромстрой-Югория» работы на объекте приостановлены по причине разбирательства с Управлением федеральной антимонопольной службы по ХМАО – Югре  по вопросу приобретения Департаментом государственного имущества ХМАО – Югры объекта «Детский сад в микрорайоне 42 г. Сургута» по областной программе «Сотрудничество». Ввод объекта в эксплуатацию планируется обеспечить в ноябре 2021 года. 
Строительная готовность – 14%.
</t>
  </si>
  <si>
    <t>Отчет о реализации мероприятий по развитию социальной инфраструктуры муниципального образования городской округ Сургут, предусмотренных программой комплексного развития социальной инфраструктуры муниципального образования городской округ город Сургут на период до 2035 года за 2020 год</t>
  </si>
  <si>
    <t>Отсутствие финансирования на реализацию мероприятия в бюджете на 2020-2022 годы.</t>
  </si>
  <si>
    <t>Срок создания объекта согласно государственой программе ХМАО - Югры "Развитие образования" - 2026-2028 годы.</t>
  </si>
  <si>
    <t xml:space="preserve">Заключено концессионное соглашение на финансирование, проектирование, строительство и эксплуатацию объекта от 26.12.2019 № 17-10-511/9 между Администрацией города и ООО «ДомТехноСтиль» со сроком действия 8 лет.
Общий объем расходов на период реализации соглашения 2 549 171,0 тыс. руб., в т.ч. из окружного бюджета 2 218 113,9 тыс. руб. Концессионером выполняется проектирование объекта на основании задания на проектирование, согласованного Администрацией города. Срок завершения проектирования – июнь 2021 года, начала строительства – июль 2021 года.
</t>
  </si>
  <si>
    <t>Срок создания объекта согласно государственой программе ХМАО - Югры "Развитие образования" - 2024-2026 годы.</t>
  </si>
  <si>
    <t xml:space="preserve">Между Администрацией города и ООО «Инвестстройцентр» заключено концессионное соглашение на финансирование, проектирование, строительство и эксплуатацию объекта от 14.02.2019 17-10-31/9 со сроком действия 8 лет. 
Общий объем расходов на период реализации соглашения 1 230 537,1 тыс. руб., в т.ч. из окружного бюджета 1 065 039,4 тыс. руб.
Выполнено проектирование объекта, получено положительное заключение государственной экспертизы проектной документации и результатов инженерных изысканий. Ведётся строительство объекта.
Общая строительная готовность – 40%. Предусмотренные бюджетом на 2020 год средства в сумме 93 672,33 тыс. руб. полностью освоены.
</t>
  </si>
  <si>
    <t xml:space="preserve">Крытый стадион в микрорайоне Пойма 2 мощностью 5000 м2 (№2)
</t>
  </si>
  <si>
    <t xml:space="preserve">Центр технических видов спорта, включающий многофункциональную мотоциклетную трассу, учебные аудитории и помещения, картодром, площадки приземления парашутистов, трассы для кольцевых автогонок «зима-лето», площадки по водно-моторным видам спорта, зимнего и летнего кайта"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</si>
</sst>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ont>
    <font>
      <sz val="14"/>
      <name val="Arial"/>
      <family val="2"/>
      <charset val="204"/>
    </font>
    <font>
      <sz val="14"/>
      <name val="Times New Roman CE"/>
      <family val="1"/>
      <charset val="238"/>
    </font>
    <font>
      <sz val="14"/>
      <name val="Times New Roman"/>
      <family val="1"/>
      <charset val="204"/>
    </font>
    <font>
      <i/>
      <sz val="14"/>
      <name val="Arial"/>
      <family val="2"/>
      <charset val="204"/>
    </font>
    <font>
      <b/>
      <sz val="14"/>
      <name val="Times New Roman"/>
      <family val="1"/>
      <charset val="204"/>
    </font>
    <font>
      <b/>
      <sz val="14"/>
      <name val="Arial"/>
      <family val="2"/>
      <charset val="204"/>
    </font>
    <font>
      <b/>
      <i/>
      <sz val="14"/>
      <name val="Arial"/>
      <family val="2"/>
      <charset val="204"/>
    </font>
    <font>
      <sz val="16"/>
      <name val="Times New Roman"/>
      <family val="1"/>
      <charset val="204"/>
    </font>
    <font>
      <b/>
      <sz val="16"/>
      <name val="Times New Roman"/>
      <family val="1"/>
      <charset val="204"/>
    </font>
    <font>
      <b/>
      <sz val="20"/>
      <name val="Times New Roman"/>
      <family val="1"/>
      <charset val="204"/>
    </font>
    <font>
      <i/>
      <sz val="14"/>
      <name val="Times New Roman"/>
      <family val="1"/>
      <charset val="204"/>
    </font>
    <font>
      <b/>
      <sz val="18"/>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1" fillId="0" borderId="0" xfId="0" applyFont="1" applyFill="1" applyAlignment="1">
      <alignment vertical="top"/>
    </xf>
    <xf numFmtId="0" fontId="3" fillId="0" borderId="0" xfId="0" applyFont="1" applyFill="1" applyBorder="1" applyAlignment="1">
      <alignment vertical="center"/>
    </xf>
    <xf numFmtId="0" fontId="1" fillId="0" borderId="0" xfId="0" applyFont="1" applyFill="1" applyAlignment="1">
      <alignment horizontal="justify" vertical="top"/>
    </xf>
    <xf numFmtId="164" fontId="3" fillId="0" borderId="0" xfId="0" applyNumberFormat="1" applyFont="1" applyFill="1" applyBorder="1" applyAlignment="1">
      <alignment vertical="center"/>
    </xf>
    <xf numFmtId="164" fontId="2" fillId="0" borderId="0" xfId="0" applyNumberFormat="1" applyFont="1" applyFill="1" applyAlignment="1">
      <alignment vertical="top"/>
    </xf>
    <xf numFmtId="0" fontId="3" fillId="0" borderId="0" xfId="0" applyFont="1" applyFill="1" applyBorder="1" applyAlignment="1">
      <alignment vertical="top"/>
    </xf>
    <xf numFmtId="0" fontId="1" fillId="0" borderId="0" xfId="0" applyFont="1" applyFill="1" applyBorder="1" applyAlignment="1">
      <alignment horizontal="center" vertical="top"/>
    </xf>
    <xf numFmtId="0" fontId="7" fillId="0" borderId="0" xfId="0" applyFont="1" applyFill="1" applyBorder="1" applyAlignment="1">
      <alignment vertical="top"/>
    </xf>
    <xf numFmtId="0" fontId="4" fillId="0" borderId="0" xfId="0" applyFont="1" applyFill="1" applyBorder="1" applyAlignment="1">
      <alignment vertical="top"/>
    </xf>
    <xf numFmtId="0" fontId="6" fillId="0" borderId="0" xfId="0" applyFont="1" applyFill="1" applyBorder="1" applyAlignment="1">
      <alignment vertical="top"/>
    </xf>
    <xf numFmtId="49" fontId="3" fillId="0" borderId="1" xfId="0" applyNumberFormat="1" applyFont="1" applyFill="1" applyBorder="1" applyAlignment="1">
      <alignment vertical="top" wrapText="1"/>
    </xf>
    <xf numFmtId="0" fontId="1" fillId="0" borderId="2" xfId="0" applyFont="1" applyFill="1" applyBorder="1" applyAlignment="1">
      <alignment horizontal="center" vertical="top"/>
    </xf>
    <xf numFmtId="0" fontId="3" fillId="0" borderId="2" xfId="0" applyFont="1" applyFill="1" applyBorder="1" applyAlignment="1">
      <alignment horizontal="left" vertical="top" wrapText="1"/>
    </xf>
    <xf numFmtId="4" fontId="3" fillId="0" borderId="2" xfId="0" applyNumberFormat="1" applyFont="1" applyFill="1" applyBorder="1" applyAlignment="1">
      <alignment horizontal="right" vertical="top"/>
    </xf>
    <xf numFmtId="49" fontId="3" fillId="0" borderId="2"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 fontId="3" fillId="0" borderId="4" xfId="0" applyNumberFormat="1" applyFont="1" applyFill="1" applyBorder="1" applyAlignment="1">
      <alignment horizontal="right" vertical="top"/>
    </xf>
    <xf numFmtId="49" fontId="3" fillId="0" borderId="3" xfId="0" applyNumberFormat="1" applyFont="1" applyFill="1" applyBorder="1" applyAlignment="1">
      <alignment vertical="top" wrapText="1"/>
    </xf>
    <xf numFmtId="3" fontId="3" fillId="0" borderId="2" xfId="0" applyNumberFormat="1" applyFont="1" applyFill="1" applyBorder="1" applyAlignment="1">
      <alignment horizontal="right" vertical="top"/>
    </xf>
    <xf numFmtId="3" fontId="3" fillId="0" borderId="4" xfId="0" applyNumberFormat="1" applyFont="1" applyFill="1" applyBorder="1" applyAlignment="1">
      <alignment horizontal="right" vertical="top"/>
    </xf>
    <xf numFmtId="3" fontId="11" fillId="0" borderId="2" xfId="0" applyNumberFormat="1" applyFont="1" applyFill="1" applyBorder="1" applyAlignment="1">
      <alignment horizontal="right" vertical="top"/>
    </xf>
    <xf numFmtId="3" fontId="3" fillId="0" borderId="2" xfId="0" applyNumberFormat="1" applyFont="1" applyFill="1" applyBorder="1" applyAlignment="1">
      <alignment horizontal="right" vertical="top" wrapText="1"/>
    </xf>
    <xf numFmtId="0" fontId="8" fillId="0" borderId="2" xfId="0" applyFont="1" applyFill="1" applyBorder="1" applyAlignment="1">
      <alignment horizontal="right" vertical="top" wrapText="1"/>
    </xf>
    <xf numFmtId="3" fontId="8" fillId="0" borderId="2" xfId="0" applyNumberFormat="1" applyFont="1" applyFill="1" applyBorder="1" applyAlignment="1">
      <alignment horizontal="right" vertical="top" wrapText="1"/>
    </xf>
    <xf numFmtId="0" fontId="11" fillId="0" borderId="2" xfId="0" applyFont="1" applyFill="1" applyBorder="1" applyAlignment="1">
      <alignment horizontal="right" vertical="top"/>
    </xf>
    <xf numFmtId="0" fontId="3" fillId="0" borderId="2" xfId="0" applyFont="1" applyFill="1" applyBorder="1" applyAlignment="1">
      <alignment horizontal="right" vertical="top"/>
    </xf>
    <xf numFmtId="0" fontId="9" fillId="0" borderId="0" xfId="0" applyFont="1" applyFill="1" applyAlignment="1">
      <alignment vertical="top"/>
    </xf>
    <xf numFmtId="0" fontId="5" fillId="2" borderId="2" xfId="0" applyFont="1" applyFill="1" applyBorder="1" applyAlignment="1">
      <alignment horizontal="left" vertical="top" wrapText="1"/>
    </xf>
    <xf numFmtId="3" fontId="5" fillId="2" borderId="2" xfId="0" applyNumberFormat="1" applyFont="1" applyFill="1" applyBorder="1" applyAlignment="1">
      <alignment horizontal="right" vertical="top"/>
    </xf>
    <xf numFmtId="49" fontId="5" fillId="2" borderId="2" xfId="0" applyNumberFormat="1" applyFont="1" applyFill="1" applyBorder="1" applyAlignment="1">
      <alignment horizontal="left" vertical="top" wrapText="1"/>
    </xf>
    <xf numFmtId="0" fontId="5" fillId="0" borderId="0" xfId="0" applyFont="1" applyFill="1" applyAlignment="1">
      <alignment vertical="top"/>
    </xf>
    <xf numFmtId="0" fontId="12" fillId="3" borderId="2" xfId="0" applyFont="1" applyFill="1" applyBorder="1" applyAlignment="1">
      <alignment horizontal="justify" vertical="top"/>
    </xf>
    <xf numFmtId="3" fontId="12" fillId="3" borderId="2" xfId="0" applyNumberFormat="1" applyFont="1" applyFill="1" applyBorder="1" applyAlignment="1">
      <alignment vertical="top"/>
    </xf>
    <xf numFmtId="164" fontId="3" fillId="0" borderId="3" xfId="0" applyNumberFormat="1" applyFont="1" applyFill="1" applyBorder="1" applyAlignment="1">
      <alignment horizontal="center" vertical="top" wrapText="1"/>
    </xf>
    <xf numFmtId="164" fontId="3" fillId="0" borderId="5"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0" fontId="9" fillId="4" borderId="2" xfId="0" applyFont="1" applyFill="1" applyBorder="1" applyAlignment="1">
      <alignment horizontal="justify" vertical="top" wrapText="1"/>
    </xf>
    <xf numFmtId="3" fontId="9" fillId="4" borderId="2" xfId="0" applyNumberFormat="1" applyFont="1" applyFill="1" applyBorder="1" applyAlignment="1">
      <alignment vertical="top"/>
    </xf>
    <xf numFmtId="2" fontId="1" fillId="0" borderId="0" xfId="0" applyNumberFormat="1" applyFont="1" applyFill="1" applyAlignment="1">
      <alignment vertical="top"/>
    </xf>
    <xf numFmtId="2" fontId="1" fillId="0" borderId="0" xfId="0" applyNumberFormat="1" applyFont="1" applyFill="1" applyBorder="1" applyAlignment="1">
      <alignment horizontal="center" vertical="top"/>
    </xf>
    <xf numFmtId="4" fontId="5" fillId="2" borderId="2" xfId="0" applyNumberFormat="1" applyFont="1" applyFill="1" applyBorder="1" applyAlignment="1">
      <alignment horizontal="right" vertical="top"/>
    </xf>
    <xf numFmtId="4" fontId="9" fillId="4" borderId="2" xfId="0" applyNumberFormat="1" applyFont="1" applyFill="1" applyBorder="1" applyAlignment="1">
      <alignment horizontal="right" vertical="top"/>
    </xf>
    <xf numFmtId="4" fontId="12" fillId="3" borderId="2" xfId="0" applyNumberFormat="1" applyFont="1" applyFill="1" applyBorder="1" applyAlignment="1">
      <alignment horizontal="right" vertical="top"/>
    </xf>
    <xf numFmtId="4" fontId="3" fillId="0" borderId="2" xfId="0" applyNumberFormat="1" applyFont="1" applyFill="1" applyBorder="1" applyAlignment="1">
      <alignment horizontal="left" vertical="top" wrapText="1"/>
    </xf>
    <xf numFmtId="0" fontId="7" fillId="0" borderId="2" xfId="0" applyFont="1" applyFill="1" applyBorder="1" applyAlignment="1">
      <alignment vertical="top"/>
    </xf>
    <xf numFmtId="4" fontId="1" fillId="0" borderId="2" xfId="0" applyNumberFormat="1" applyFont="1" applyFill="1" applyBorder="1" applyAlignment="1">
      <alignment horizontal="right" vertical="top"/>
    </xf>
    <xf numFmtId="0" fontId="6" fillId="0" borderId="2" xfId="0" applyFont="1" applyFill="1" applyBorder="1" applyAlignment="1">
      <alignment vertical="top"/>
    </xf>
    <xf numFmtId="0" fontId="9" fillId="0" borderId="2" xfId="0" applyFont="1" applyFill="1" applyBorder="1" applyAlignment="1">
      <alignment vertical="top"/>
    </xf>
    <xf numFmtId="4" fontId="9" fillId="0" borderId="2" xfId="0" applyNumberFormat="1" applyFont="1" applyFill="1" applyBorder="1" applyAlignment="1">
      <alignment horizontal="right" vertical="top"/>
    </xf>
    <xf numFmtId="0" fontId="1" fillId="0" borderId="2" xfId="0" applyFont="1" applyFill="1" applyBorder="1" applyAlignment="1">
      <alignment vertical="top"/>
    </xf>
    <xf numFmtId="0" fontId="5" fillId="0" borderId="2" xfId="0" applyFont="1" applyFill="1" applyBorder="1" applyAlignment="1">
      <alignment vertical="top"/>
    </xf>
    <xf numFmtId="49" fontId="3" fillId="0" borderId="0" xfId="0" applyNumberFormat="1" applyFont="1" applyFill="1" applyBorder="1" applyAlignment="1">
      <alignment vertical="top" wrapText="1"/>
    </xf>
    <xf numFmtId="0" fontId="3" fillId="0" borderId="2" xfId="0" applyFont="1" applyFill="1" applyBorder="1" applyAlignment="1">
      <alignment horizontal="center" vertical="top"/>
    </xf>
    <xf numFmtId="164" fontId="3" fillId="0" borderId="4" xfId="0" applyNumberFormat="1" applyFont="1" applyFill="1" applyBorder="1" applyAlignment="1">
      <alignment horizontal="center" vertical="top" wrapText="1"/>
    </xf>
    <xf numFmtId="0" fontId="3" fillId="0" borderId="2" xfId="0" applyFont="1" applyFill="1" applyBorder="1" applyAlignment="1">
      <alignment vertical="top" wrapText="1"/>
    </xf>
    <xf numFmtId="0" fontId="10" fillId="4" borderId="4" xfId="0" applyFont="1" applyFill="1" applyBorder="1" applyAlignment="1">
      <alignment horizontal="center" vertical="top" wrapText="1"/>
    </xf>
    <xf numFmtId="0" fontId="10" fillId="4" borderId="6" xfId="0" applyFont="1" applyFill="1" applyBorder="1" applyAlignment="1">
      <alignment horizontal="center" vertical="top" wrapText="1"/>
    </xf>
    <xf numFmtId="0" fontId="10" fillId="4" borderId="7"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164" fontId="3" fillId="0" borderId="5" xfId="0" applyNumberFormat="1" applyFont="1" applyFill="1" applyBorder="1" applyAlignment="1">
      <alignment horizontal="center" vertical="top" wrapText="1"/>
    </xf>
    <xf numFmtId="0" fontId="8" fillId="0" borderId="0" xfId="0" applyFont="1" applyFill="1" applyBorder="1" applyAlignment="1">
      <alignment horizontal="center" vertical="center" wrapText="1"/>
    </xf>
    <xf numFmtId="3" fontId="3" fillId="0" borderId="2" xfId="0" applyNumberFormat="1" applyFont="1" applyFill="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62"/>
  <sheetViews>
    <sheetView tabSelected="1" showRuler="0" zoomScale="70" zoomScaleNormal="70" zoomScaleSheetLayoutView="50" zoomScalePageLayoutView="50" workbookViewId="0">
      <selection activeCell="A3" sqref="A3:T3"/>
    </sheetView>
  </sheetViews>
  <sheetFormatPr defaultRowHeight="18.75" outlineLevelRow="1" x14ac:dyDescent="0.2"/>
  <cols>
    <col min="1" max="1" width="65.140625" style="3" customWidth="1"/>
    <col min="2" max="2" width="25.140625" style="5" customWidth="1"/>
    <col min="3" max="5" width="21.85546875" style="5" hidden="1" customWidth="1"/>
    <col min="6" max="6" width="23" style="5" hidden="1" customWidth="1"/>
    <col min="7" max="7" width="27.42578125" style="5" customWidth="1"/>
    <col min="8" max="11" width="21.85546875" style="5" hidden="1" customWidth="1"/>
    <col min="12" max="13" width="21.5703125" style="5" hidden="1" customWidth="1"/>
    <col min="14" max="14" width="22.7109375" style="5" hidden="1" customWidth="1"/>
    <col min="15" max="15" width="22.42578125" style="5" hidden="1" customWidth="1"/>
    <col min="16" max="16" width="21.5703125" style="5" hidden="1" customWidth="1"/>
    <col min="17" max="17" width="22.7109375" style="5" hidden="1" customWidth="1"/>
    <col min="18" max="18" width="30.5703125" style="1" hidden="1" customWidth="1"/>
    <col min="19" max="19" width="23.28515625" style="39" customWidth="1"/>
    <col min="20" max="20" width="64.42578125" style="1" customWidth="1"/>
    <col min="21" max="16384" width="9.140625" style="1"/>
  </cols>
  <sheetData>
    <row r="1" spans="1:20" ht="19.899999999999999" customHeight="1" x14ac:dyDescent="0.2">
      <c r="A1" s="2"/>
      <c r="B1" s="4"/>
      <c r="C1" s="4"/>
      <c r="D1" s="4"/>
    </row>
    <row r="2" spans="1:20" ht="20.25" customHeight="1" x14ac:dyDescent="0.2">
      <c r="A2" s="2"/>
      <c r="B2" s="4"/>
      <c r="C2" s="4"/>
      <c r="D2" s="4"/>
    </row>
    <row r="3" spans="1:20" ht="67.5" customHeight="1" x14ac:dyDescent="0.2">
      <c r="A3" s="71" t="s">
        <v>73</v>
      </c>
      <c r="B3" s="71"/>
      <c r="C3" s="71"/>
      <c r="D3" s="71"/>
      <c r="E3" s="71"/>
      <c r="F3" s="71"/>
      <c r="G3" s="71"/>
      <c r="H3" s="71"/>
      <c r="I3" s="71"/>
      <c r="J3" s="71"/>
      <c r="K3" s="71"/>
      <c r="L3" s="71"/>
      <c r="M3" s="71"/>
      <c r="N3" s="71"/>
      <c r="O3" s="71"/>
      <c r="P3" s="71"/>
      <c r="Q3" s="71"/>
      <c r="R3" s="71"/>
      <c r="S3" s="71"/>
      <c r="T3" s="71"/>
    </row>
    <row r="4" spans="1:20" ht="20.25" customHeight="1" x14ac:dyDescent="0.2">
      <c r="A4" s="11"/>
      <c r="B4" s="11"/>
      <c r="C4" s="11"/>
      <c r="D4" s="11"/>
      <c r="E4" s="11"/>
      <c r="F4" s="11"/>
      <c r="G4" s="52"/>
      <c r="H4" s="52"/>
      <c r="I4" s="52"/>
      <c r="J4" s="52"/>
      <c r="K4" s="52"/>
      <c r="L4" s="52"/>
      <c r="M4" s="52"/>
      <c r="N4" s="52"/>
      <c r="O4" s="52"/>
      <c r="P4" s="52"/>
      <c r="Q4" s="52"/>
    </row>
    <row r="5" spans="1:20" s="7" customFormat="1" ht="18" customHeight="1" x14ac:dyDescent="0.2">
      <c r="A5" s="67" t="s">
        <v>2</v>
      </c>
      <c r="B5" s="69" t="s">
        <v>8</v>
      </c>
      <c r="C5" s="34" t="s">
        <v>0</v>
      </c>
      <c r="D5" s="34" t="s">
        <v>1</v>
      </c>
      <c r="E5" s="34" t="s">
        <v>3</v>
      </c>
      <c r="F5" s="34" t="s">
        <v>4</v>
      </c>
      <c r="G5" s="62" t="s">
        <v>5</v>
      </c>
      <c r="H5" s="62"/>
      <c r="I5" s="62"/>
      <c r="J5" s="62"/>
      <c r="K5" s="62"/>
      <c r="L5" s="62"/>
      <c r="M5" s="62"/>
      <c r="N5" s="62"/>
      <c r="O5" s="62"/>
      <c r="P5" s="62"/>
      <c r="Q5" s="62"/>
      <c r="R5" s="62"/>
      <c r="S5" s="66"/>
      <c r="T5" s="62" t="s">
        <v>60</v>
      </c>
    </row>
    <row r="6" spans="1:20" s="7" customFormat="1" ht="91.5" customHeight="1" x14ac:dyDescent="0.2">
      <c r="A6" s="68"/>
      <c r="B6" s="70"/>
      <c r="C6" s="35"/>
      <c r="D6" s="35"/>
      <c r="E6" s="35"/>
      <c r="F6" s="35"/>
      <c r="G6" s="36" t="s">
        <v>63</v>
      </c>
      <c r="H6" s="36"/>
      <c r="I6" s="36"/>
      <c r="J6" s="36"/>
      <c r="K6" s="36"/>
      <c r="L6" s="36"/>
      <c r="M6" s="36"/>
      <c r="N6" s="36"/>
      <c r="O6" s="36"/>
      <c r="P6" s="36"/>
      <c r="Q6" s="36"/>
      <c r="R6" s="53"/>
      <c r="S6" s="54" t="s">
        <v>59</v>
      </c>
      <c r="T6" s="62"/>
    </row>
    <row r="7" spans="1:20" s="7" customFormat="1" ht="34.5" customHeight="1" x14ac:dyDescent="0.2">
      <c r="A7" s="56" t="s">
        <v>6</v>
      </c>
      <c r="B7" s="57"/>
      <c r="C7" s="57"/>
      <c r="D7" s="57"/>
      <c r="E7" s="57"/>
      <c r="F7" s="57"/>
      <c r="G7" s="57"/>
      <c r="H7" s="57"/>
      <c r="I7" s="57"/>
      <c r="J7" s="57"/>
      <c r="K7" s="57"/>
      <c r="L7" s="57"/>
      <c r="M7" s="57"/>
      <c r="N7" s="57"/>
      <c r="O7" s="57"/>
      <c r="P7" s="57"/>
      <c r="Q7" s="57"/>
      <c r="R7" s="58"/>
      <c r="S7" s="40"/>
      <c r="T7" s="12"/>
    </row>
    <row r="8" spans="1:20" s="7" customFormat="1" ht="33" customHeight="1" x14ac:dyDescent="0.2">
      <c r="A8" s="59" t="s">
        <v>7</v>
      </c>
      <c r="B8" s="60"/>
      <c r="C8" s="60"/>
      <c r="D8" s="60"/>
      <c r="E8" s="60"/>
      <c r="F8" s="60"/>
      <c r="G8" s="60"/>
      <c r="H8" s="60"/>
      <c r="I8" s="60"/>
      <c r="J8" s="60"/>
      <c r="K8" s="60"/>
      <c r="L8" s="60"/>
      <c r="M8" s="60"/>
      <c r="N8" s="60"/>
      <c r="O8" s="60"/>
      <c r="P8" s="60"/>
      <c r="Q8" s="60"/>
      <c r="R8" s="60"/>
      <c r="S8" s="60"/>
      <c r="T8" s="61"/>
    </row>
    <row r="9" spans="1:20" s="9" customFormat="1" ht="51" customHeight="1" outlineLevel="1" x14ac:dyDescent="0.2">
      <c r="A9" s="15" t="s">
        <v>9</v>
      </c>
      <c r="B9" s="19">
        <f>SUM(E9:R9)</f>
        <v>503363588.23000002</v>
      </c>
      <c r="C9" s="19"/>
      <c r="D9" s="19"/>
      <c r="E9" s="19"/>
      <c r="F9" s="19"/>
      <c r="G9" s="19">
        <v>503363588.23000002</v>
      </c>
      <c r="H9" s="19"/>
      <c r="I9" s="19"/>
      <c r="J9" s="19"/>
      <c r="K9" s="19"/>
      <c r="L9" s="19"/>
      <c r="M9" s="19"/>
      <c r="N9" s="19"/>
      <c r="O9" s="19"/>
      <c r="P9" s="19"/>
      <c r="Q9" s="20"/>
      <c r="R9" s="21"/>
      <c r="S9" s="14">
        <v>0</v>
      </c>
      <c r="T9" s="44" t="s">
        <v>74</v>
      </c>
    </row>
    <row r="10" spans="1:20" s="8" customFormat="1" ht="48" customHeight="1" outlineLevel="1" x14ac:dyDescent="0.2">
      <c r="A10" s="30" t="s">
        <v>38</v>
      </c>
      <c r="B10" s="29">
        <f t="shared" ref="B10:G10" si="0">SUM(B9:B9)</f>
        <v>503363588.23000002</v>
      </c>
      <c r="C10" s="29">
        <f t="shared" si="0"/>
        <v>0</v>
      </c>
      <c r="D10" s="29">
        <f t="shared" si="0"/>
        <v>0</v>
      </c>
      <c r="E10" s="29">
        <f t="shared" si="0"/>
        <v>0</v>
      </c>
      <c r="F10" s="29">
        <f t="shared" si="0"/>
        <v>0</v>
      </c>
      <c r="G10" s="29">
        <f t="shared" si="0"/>
        <v>503363588.23000002</v>
      </c>
      <c r="H10" s="29">
        <f t="shared" ref="H10:S10" si="1">SUM(H9:H9)</f>
        <v>0</v>
      </c>
      <c r="I10" s="29">
        <f t="shared" si="1"/>
        <v>0</v>
      </c>
      <c r="J10" s="29">
        <f t="shared" si="1"/>
        <v>0</v>
      </c>
      <c r="K10" s="29">
        <f t="shared" si="1"/>
        <v>0</v>
      </c>
      <c r="L10" s="29">
        <f t="shared" si="1"/>
        <v>0</v>
      </c>
      <c r="M10" s="29">
        <f t="shared" si="1"/>
        <v>0</v>
      </c>
      <c r="N10" s="29">
        <f t="shared" si="1"/>
        <v>0</v>
      </c>
      <c r="O10" s="29">
        <f t="shared" si="1"/>
        <v>0</v>
      </c>
      <c r="P10" s="29">
        <f t="shared" si="1"/>
        <v>0</v>
      </c>
      <c r="Q10" s="29">
        <f t="shared" si="1"/>
        <v>0</v>
      </c>
      <c r="R10" s="29">
        <f t="shared" si="1"/>
        <v>0</v>
      </c>
      <c r="S10" s="41">
        <f t="shared" si="1"/>
        <v>0</v>
      </c>
      <c r="T10" s="45"/>
    </row>
    <row r="11" spans="1:20" s="9" customFormat="1" ht="33" customHeight="1" outlineLevel="1" x14ac:dyDescent="0.2">
      <c r="A11" s="59" t="s">
        <v>10</v>
      </c>
      <c r="B11" s="60"/>
      <c r="C11" s="60"/>
      <c r="D11" s="60"/>
      <c r="E11" s="60"/>
      <c r="F11" s="60"/>
      <c r="G11" s="60"/>
      <c r="H11" s="60"/>
      <c r="I11" s="60"/>
      <c r="J11" s="60"/>
      <c r="K11" s="60"/>
      <c r="L11" s="60"/>
      <c r="M11" s="60"/>
      <c r="N11" s="60"/>
      <c r="O11" s="60"/>
      <c r="P11" s="60"/>
      <c r="Q11" s="60"/>
      <c r="R11" s="60"/>
      <c r="S11" s="60"/>
      <c r="T11" s="61"/>
    </row>
    <row r="12" spans="1:20" s="9" customFormat="1" ht="72" customHeight="1" outlineLevel="1" x14ac:dyDescent="0.2">
      <c r="A12" s="13" t="s">
        <v>13</v>
      </c>
      <c r="B12" s="22">
        <f>SUM(E12:R12)</f>
        <v>933413039.56999993</v>
      </c>
      <c r="C12" s="23"/>
      <c r="D12" s="23"/>
      <c r="E12" s="23"/>
      <c r="F12" s="22">
        <v>466706519.77999997</v>
      </c>
      <c r="G12" s="22">
        <v>466706519.79000002</v>
      </c>
      <c r="H12" s="24"/>
      <c r="I12" s="24"/>
      <c r="J12" s="24"/>
      <c r="K12" s="24"/>
      <c r="L12" s="24"/>
      <c r="M12" s="23"/>
      <c r="N12" s="23"/>
      <c r="O12" s="23"/>
      <c r="P12" s="23"/>
      <c r="Q12" s="23"/>
      <c r="R12" s="25"/>
      <c r="S12" s="14">
        <v>977879.15500000003</v>
      </c>
      <c r="T12" s="44" t="s">
        <v>64</v>
      </c>
    </row>
    <row r="13" spans="1:20" s="9" customFormat="1" ht="67.5" customHeight="1" outlineLevel="1" x14ac:dyDescent="0.2">
      <c r="A13" s="13" t="s">
        <v>14</v>
      </c>
      <c r="B13" s="22">
        <f t="shared" ref="B13:B29" si="2">SUM(E13:R13)</f>
        <v>958469752.02999997</v>
      </c>
      <c r="C13" s="23"/>
      <c r="D13" s="23"/>
      <c r="E13" s="23"/>
      <c r="F13" s="22">
        <v>479234876.00999999</v>
      </c>
      <c r="G13" s="22">
        <v>479234876.01999998</v>
      </c>
      <c r="H13" s="24"/>
      <c r="I13" s="24"/>
      <c r="J13" s="24"/>
      <c r="K13" s="24"/>
      <c r="L13" s="24"/>
      <c r="M13" s="23"/>
      <c r="N13" s="23"/>
      <c r="O13" s="23"/>
      <c r="P13" s="23"/>
      <c r="Q13" s="23"/>
      <c r="R13" s="25"/>
      <c r="S13" s="14" t="s">
        <v>61</v>
      </c>
      <c r="T13" s="44" t="s">
        <v>65</v>
      </c>
    </row>
    <row r="14" spans="1:20" s="6" customFormat="1" ht="69.75" customHeight="1" outlineLevel="1" x14ac:dyDescent="0.2">
      <c r="A14" s="15" t="s">
        <v>11</v>
      </c>
      <c r="B14" s="22">
        <f t="shared" si="2"/>
        <v>571785010.83000004</v>
      </c>
      <c r="C14" s="14"/>
      <c r="D14" s="14"/>
      <c r="E14" s="19"/>
      <c r="F14" s="19"/>
      <c r="G14" s="19">
        <v>571785010.83000004</v>
      </c>
      <c r="H14" s="19"/>
      <c r="I14" s="19"/>
      <c r="J14" s="19"/>
      <c r="K14" s="19"/>
      <c r="L14" s="19"/>
      <c r="M14" s="14"/>
      <c r="N14" s="14"/>
      <c r="O14" s="14"/>
      <c r="P14" s="14"/>
      <c r="Q14" s="17"/>
      <c r="R14" s="26"/>
      <c r="S14" s="14">
        <v>733004</v>
      </c>
      <c r="T14" s="44" t="s">
        <v>62</v>
      </c>
    </row>
    <row r="15" spans="1:20" s="6" customFormat="1" ht="237" customHeight="1" outlineLevel="1" x14ac:dyDescent="0.2">
      <c r="A15" s="15" t="s">
        <v>12</v>
      </c>
      <c r="B15" s="22">
        <f t="shared" si="2"/>
        <v>1797378793.6499999</v>
      </c>
      <c r="C15" s="14" t="e">
        <f>#REF!+#REF!</f>
        <v>#REF!</v>
      </c>
      <c r="D15" s="14" t="e">
        <f>#REF!+#REF!</f>
        <v>#REF!</v>
      </c>
      <c r="E15" s="19">
        <v>599126264.54999995</v>
      </c>
      <c r="F15" s="19">
        <v>599126264.54999995</v>
      </c>
      <c r="G15" s="19">
        <v>599126264.54999995</v>
      </c>
      <c r="H15" s="19"/>
      <c r="I15" s="19"/>
      <c r="J15" s="19"/>
      <c r="K15" s="19"/>
      <c r="L15" s="19"/>
      <c r="M15" s="14"/>
      <c r="N15" s="14"/>
      <c r="O15" s="14"/>
      <c r="P15" s="14"/>
      <c r="Q15" s="17"/>
      <c r="R15" s="26"/>
      <c r="S15" s="14">
        <v>0</v>
      </c>
      <c r="T15" s="55" t="s">
        <v>66</v>
      </c>
    </row>
    <row r="16" spans="1:20" s="6" customFormat="1" ht="81" customHeight="1" outlineLevel="1" x14ac:dyDescent="0.2">
      <c r="A16" s="15" t="s">
        <v>15</v>
      </c>
      <c r="B16" s="22">
        <f t="shared" si="2"/>
        <v>1797378793.6499999</v>
      </c>
      <c r="C16" s="14" t="e">
        <f>#REF!+#REF!</f>
        <v>#REF!</v>
      </c>
      <c r="D16" s="14" t="e">
        <f>#REF!+#REF!</f>
        <v>#REF!</v>
      </c>
      <c r="E16" s="19">
        <v>599126264.54999995</v>
      </c>
      <c r="F16" s="19">
        <v>599126264.54999995</v>
      </c>
      <c r="G16" s="19">
        <v>599126264.54999995</v>
      </c>
      <c r="H16" s="19"/>
      <c r="I16" s="19"/>
      <c r="J16" s="19"/>
      <c r="K16" s="19"/>
      <c r="L16" s="19"/>
      <c r="M16" s="14"/>
      <c r="N16" s="14"/>
      <c r="O16" s="14"/>
      <c r="P16" s="14"/>
      <c r="Q16" s="17"/>
      <c r="R16" s="26"/>
      <c r="S16" s="14">
        <v>0</v>
      </c>
      <c r="T16" s="13" t="s">
        <v>67</v>
      </c>
    </row>
    <row r="17" spans="1:20" s="6" customFormat="1" ht="83.25" customHeight="1" outlineLevel="1" x14ac:dyDescent="0.2">
      <c r="A17" s="15" t="s">
        <v>16</v>
      </c>
      <c r="B17" s="22">
        <f t="shared" si="2"/>
        <v>1412476281.3899999</v>
      </c>
      <c r="C17" s="14" t="e">
        <f>#REF!+#REF!</f>
        <v>#REF!</v>
      </c>
      <c r="D17" s="14" t="e">
        <f>#REF!+#REF!</f>
        <v>#REF!</v>
      </c>
      <c r="E17" s="19">
        <v>470825427.13</v>
      </c>
      <c r="F17" s="19">
        <v>470825427.13</v>
      </c>
      <c r="G17" s="19">
        <v>470825427.13</v>
      </c>
      <c r="H17" s="19"/>
      <c r="I17" s="19"/>
      <c r="J17" s="19"/>
      <c r="K17" s="19"/>
      <c r="L17" s="19"/>
      <c r="M17" s="14"/>
      <c r="N17" s="14"/>
      <c r="O17" s="14"/>
      <c r="P17" s="14"/>
      <c r="Q17" s="17"/>
      <c r="R17" s="26"/>
      <c r="S17" s="14">
        <v>0</v>
      </c>
      <c r="T17" s="55" t="s">
        <v>68</v>
      </c>
    </row>
    <row r="18" spans="1:20" s="6" customFormat="1" ht="305.25" customHeight="1" outlineLevel="1" x14ac:dyDescent="0.2">
      <c r="A18" s="16" t="s">
        <v>17</v>
      </c>
      <c r="B18" s="22">
        <f t="shared" si="2"/>
        <v>1186270003.8000002</v>
      </c>
      <c r="C18" s="14" t="e">
        <f>#REF!+#REF!</f>
        <v>#REF!</v>
      </c>
      <c r="D18" s="14" t="e">
        <f>#REF!+#REF!</f>
        <v>#REF!</v>
      </c>
      <c r="E18" s="19">
        <v>395423334.60000002</v>
      </c>
      <c r="F18" s="19">
        <v>395423334.60000002</v>
      </c>
      <c r="G18" s="19">
        <v>395423334.60000002</v>
      </c>
      <c r="H18" s="19"/>
      <c r="I18" s="19"/>
      <c r="J18" s="19"/>
      <c r="K18" s="19"/>
      <c r="L18" s="19"/>
      <c r="M18" s="14"/>
      <c r="N18" s="14"/>
      <c r="O18" s="14"/>
      <c r="P18" s="14"/>
      <c r="Q18" s="17"/>
      <c r="R18" s="26"/>
      <c r="S18" s="14">
        <v>0</v>
      </c>
      <c r="T18" s="55" t="s">
        <v>69</v>
      </c>
    </row>
    <row r="19" spans="1:20" s="6" customFormat="1" ht="297.75" customHeight="1" outlineLevel="1" x14ac:dyDescent="0.2">
      <c r="A19" s="15" t="s">
        <v>18</v>
      </c>
      <c r="B19" s="22">
        <f t="shared" si="2"/>
        <v>2338569548.3999996</v>
      </c>
      <c r="C19" s="14" t="e">
        <f>#REF!+#REF!</f>
        <v>#REF!</v>
      </c>
      <c r="D19" s="14" t="e">
        <f>#REF!+#REF!</f>
        <v>#REF!</v>
      </c>
      <c r="E19" s="19">
        <v>779523182.79999995</v>
      </c>
      <c r="F19" s="19">
        <v>779523182.79999995</v>
      </c>
      <c r="G19" s="19">
        <v>779523182.79999995</v>
      </c>
      <c r="H19" s="19"/>
      <c r="I19" s="19"/>
      <c r="J19" s="19"/>
      <c r="K19" s="19"/>
      <c r="L19" s="19"/>
      <c r="M19" s="14"/>
      <c r="N19" s="14"/>
      <c r="O19" s="14"/>
      <c r="P19" s="14"/>
      <c r="Q19" s="17"/>
      <c r="R19" s="26"/>
      <c r="S19" s="14">
        <v>0</v>
      </c>
      <c r="T19" s="55" t="s">
        <v>70</v>
      </c>
    </row>
    <row r="20" spans="1:20" s="6" customFormat="1" ht="397.5" customHeight="1" outlineLevel="1" x14ac:dyDescent="0.2">
      <c r="A20" s="15" t="s">
        <v>19</v>
      </c>
      <c r="B20" s="22">
        <f t="shared" si="2"/>
        <v>1797378793.6499999</v>
      </c>
      <c r="C20" s="14" t="e">
        <f>#REF!+#REF!</f>
        <v>#REF!</v>
      </c>
      <c r="D20" s="14" t="e">
        <f>#REF!+#REF!</f>
        <v>#REF!</v>
      </c>
      <c r="E20" s="19">
        <v>599126264.54999995</v>
      </c>
      <c r="F20" s="19">
        <v>599126264.54999995</v>
      </c>
      <c r="G20" s="19">
        <v>599126264.54999995</v>
      </c>
      <c r="H20" s="19"/>
      <c r="I20" s="19"/>
      <c r="J20" s="19"/>
      <c r="K20" s="19"/>
      <c r="L20" s="19"/>
      <c r="M20" s="14"/>
      <c r="N20" s="14"/>
      <c r="O20" s="14"/>
      <c r="P20" s="14"/>
      <c r="Q20" s="17"/>
      <c r="R20" s="26"/>
      <c r="S20" s="14">
        <v>0</v>
      </c>
      <c r="T20" s="55" t="s">
        <v>71</v>
      </c>
    </row>
    <row r="21" spans="1:20" s="6" customFormat="1" ht="409.5" customHeight="1" outlineLevel="1" x14ac:dyDescent="0.2">
      <c r="A21" s="15" t="s">
        <v>20</v>
      </c>
      <c r="B21" s="22">
        <f t="shared" si="2"/>
        <v>1085601630.48</v>
      </c>
      <c r="C21" s="14" t="e">
        <f>#REF!+#REF!</f>
        <v>#REF!</v>
      </c>
      <c r="D21" s="14" t="e">
        <f>#REF!+#REF!</f>
        <v>#REF!</v>
      </c>
      <c r="E21" s="19">
        <v>361867210.16000003</v>
      </c>
      <c r="F21" s="19">
        <v>361867210.16000003</v>
      </c>
      <c r="G21" s="19">
        <v>361867210.16000003</v>
      </c>
      <c r="H21" s="19"/>
      <c r="I21" s="19"/>
      <c r="J21" s="19"/>
      <c r="K21" s="19"/>
      <c r="L21" s="19"/>
      <c r="M21" s="14"/>
      <c r="N21" s="14"/>
      <c r="O21" s="14"/>
      <c r="P21" s="14"/>
      <c r="Q21" s="17"/>
      <c r="R21" s="26"/>
      <c r="S21" s="14">
        <v>0</v>
      </c>
      <c r="T21" s="55" t="s">
        <v>72</v>
      </c>
    </row>
    <row r="22" spans="1:20" s="6" customFormat="1" ht="65.25" customHeight="1" outlineLevel="1" x14ac:dyDescent="0.2">
      <c r="A22" s="15" t="s">
        <v>21</v>
      </c>
      <c r="B22" s="22">
        <f t="shared" si="2"/>
        <v>954034653.33000004</v>
      </c>
      <c r="C22" s="14" t="e">
        <f>#REF!+#REF!</f>
        <v>#REF!</v>
      </c>
      <c r="D22" s="14" t="e">
        <f>#REF!+#REF!</f>
        <v>#REF!</v>
      </c>
      <c r="E22" s="19">
        <v>318011551.11000001</v>
      </c>
      <c r="F22" s="19">
        <v>318011551.11000001</v>
      </c>
      <c r="G22" s="19">
        <v>318011551.11000001</v>
      </c>
      <c r="H22" s="19"/>
      <c r="I22" s="19"/>
      <c r="J22" s="19"/>
      <c r="K22" s="19"/>
      <c r="L22" s="19"/>
      <c r="M22" s="14"/>
      <c r="N22" s="14"/>
      <c r="O22" s="14"/>
      <c r="P22" s="14"/>
      <c r="Q22" s="17"/>
      <c r="R22" s="26"/>
      <c r="S22" s="14">
        <v>0</v>
      </c>
      <c r="T22" s="72" t="s">
        <v>75</v>
      </c>
    </row>
    <row r="23" spans="1:20" s="6" customFormat="1" ht="255.75" customHeight="1" outlineLevel="1" x14ac:dyDescent="0.2">
      <c r="A23" s="15" t="s">
        <v>22</v>
      </c>
      <c r="B23" s="22">
        <f t="shared" si="2"/>
        <v>2338569548.3999996</v>
      </c>
      <c r="C23" s="14"/>
      <c r="D23" s="14"/>
      <c r="E23" s="19"/>
      <c r="F23" s="19">
        <v>779523182.79999995</v>
      </c>
      <c r="G23" s="19">
        <v>779523182.79999995</v>
      </c>
      <c r="H23" s="19">
        <v>779523182.79999995</v>
      </c>
      <c r="I23" s="19"/>
      <c r="J23" s="19"/>
      <c r="K23" s="19"/>
      <c r="L23" s="19"/>
      <c r="M23" s="14"/>
      <c r="N23" s="14"/>
      <c r="O23" s="14"/>
      <c r="P23" s="14"/>
      <c r="Q23" s="17"/>
      <c r="R23" s="26"/>
      <c r="S23" s="14">
        <v>0</v>
      </c>
      <c r="T23" s="55" t="s">
        <v>76</v>
      </c>
    </row>
    <row r="24" spans="1:20" s="6" customFormat="1" ht="64.5" customHeight="1" outlineLevel="1" x14ac:dyDescent="0.2">
      <c r="A24" s="15" t="s">
        <v>23</v>
      </c>
      <c r="B24" s="22">
        <f t="shared" si="2"/>
        <v>1186270003.8000002</v>
      </c>
      <c r="C24" s="14" t="e">
        <f>#REF!+#REF!</f>
        <v>#REF!</v>
      </c>
      <c r="D24" s="14" t="e">
        <f>#REF!+#REF!</f>
        <v>#REF!</v>
      </c>
      <c r="E24" s="19"/>
      <c r="F24" s="19">
        <v>395423334.60000002</v>
      </c>
      <c r="G24" s="19">
        <v>395423334.60000002</v>
      </c>
      <c r="H24" s="19">
        <v>395423334.60000002</v>
      </c>
      <c r="I24" s="19"/>
      <c r="J24" s="19"/>
      <c r="K24" s="19"/>
      <c r="L24" s="19"/>
      <c r="M24" s="14"/>
      <c r="N24" s="14"/>
      <c r="O24" s="14"/>
      <c r="P24" s="14"/>
      <c r="Q24" s="17"/>
      <c r="R24" s="26"/>
      <c r="S24" s="14">
        <v>0</v>
      </c>
      <c r="T24" s="44" t="s">
        <v>74</v>
      </c>
    </row>
    <row r="25" spans="1:20" s="6" customFormat="1" ht="63" customHeight="1" outlineLevel="1" x14ac:dyDescent="0.2">
      <c r="A25" s="15" t="s">
        <v>24</v>
      </c>
      <c r="B25" s="22">
        <f t="shared" si="2"/>
        <v>1797378793.6499999</v>
      </c>
      <c r="C25" s="14"/>
      <c r="D25" s="14"/>
      <c r="E25" s="19"/>
      <c r="F25" s="19">
        <v>599126264.54999995</v>
      </c>
      <c r="G25" s="19">
        <v>599126264.54999995</v>
      </c>
      <c r="H25" s="19">
        <v>599126264.54999995</v>
      </c>
      <c r="I25" s="19"/>
      <c r="J25" s="19"/>
      <c r="K25" s="19"/>
      <c r="L25" s="19"/>
      <c r="M25" s="14"/>
      <c r="N25" s="14"/>
      <c r="O25" s="14"/>
      <c r="P25" s="14"/>
      <c r="Q25" s="17"/>
      <c r="R25" s="26"/>
      <c r="S25" s="14">
        <v>0</v>
      </c>
      <c r="T25" s="72" t="s">
        <v>75</v>
      </c>
    </row>
    <row r="26" spans="1:20" s="6" customFormat="1" ht="64.5" customHeight="1" outlineLevel="1" x14ac:dyDescent="0.2">
      <c r="A26" s="15" t="s">
        <v>25</v>
      </c>
      <c r="B26" s="22">
        <f t="shared" si="2"/>
        <v>2338569548.3999996</v>
      </c>
      <c r="C26" s="14"/>
      <c r="D26" s="14"/>
      <c r="E26" s="19"/>
      <c r="F26" s="19"/>
      <c r="G26" s="19">
        <v>779523182.79999995</v>
      </c>
      <c r="H26" s="19">
        <v>779523182.79999995</v>
      </c>
      <c r="I26" s="19">
        <v>779523182.79999995</v>
      </c>
      <c r="J26" s="19"/>
      <c r="K26" s="19"/>
      <c r="L26" s="19"/>
      <c r="M26" s="14"/>
      <c r="N26" s="14"/>
      <c r="O26" s="14"/>
      <c r="P26" s="14"/>
      <c r="Q26" s="17"/>
      <c r="R26" s="26"/>
      <c r="S26" s="14">
        <v>0</v>
      </c>
      <c r="T26" s="72" t="s">
        <v>77</v>
      </c>
    </row>
    <row r="27" spans="1:20" s="6" customFormat="1" ht="68.25" customHeight="1" outlineLevel="1" x14ac:dyDescent="0.2">
      <c r="A27" s="15" t="s">
        <v>26</v>
      </c>
      <c r="B27" s="22">
        <f t="shared" si="2"/>
        <v>1186270003.8000002</v>
      </c>
      <c r="C27" s="14"/>
      <c r="D27" s="14"/>
      <c r="E27" s="19"/>
      <c r="F27" s="19"/>
      <c r="G27" s="19">
        <v>395423334.60000002</v>
      </c>
      <c r="H27" s="19">
        <v>395423334.60000002</v>
      </c>
      <c r="I27" s="19">
        <v>395423334.60000002</v>
      </c>
      <c r="J27" s="19"/>
      <c r="K27" s="19"/>
      <c r="L27" s="19"/>
      <c r="M27" s="14"/>
      <c r="N27" s="14"/>
      <c r="O27" s="14"/>
      <c r="P27" s="14"/>
      <c r="Q27" s="17"/>
      <c r="R27" s="26"/>
      <c r="S27" s="14">
        <v>0</v>
      </c>
      <c r="T27" s="44" t="s">
        <v>74</v>
      </c>
    </row>
    <row r="28" spans="1:20" s="6" customFormat="1" ht="314.25" customHeight="1" outlineLevel="1" x14ac:dyDescent="0.2">
      <c r="A28" s="15" t="s">
        <v>27</v>
      </c>
      <c r="B28" s="22">
        <f t="shared" si="2"/>
        <v>1153351260.8399999</v>
      </c>
      <c r="C28" s="14"/>
      <c r="D28" s="14"/>
      <c r="E28" s="19"/>
      <c r="F28" s="19"/>
      <c r="G28" s="19">
        <v>384450420.27999997</v>
      </c>
      <c r="H28" s="19">
        <v>384450420.27999997</v>
      </c>
      <c r="I28" s="19">
        <v>384450420.27999997</v>
      </c>
      <c r="J28" s="19"/>
      <c r="K28" s="19"/>
      <c r="L28" s="19"/>
      <c r="M28" s="14"/>
      <c r="N28" s="14"/>
      <c r="O28" s="14"/>
      <c r="P28" s="14"/>
      <c r="Q28" s="17"/>
      <c r="R28" s="26"/>
      <c r="S28" s="14">
        <v>93672.33</v>
      </c>
      <c r="T28" s="55" t="s">
        <v>78</v>
      </c>
    </row>
    <row r="29" spans="1:20" s="10" customFormat="1" ht="130.5" customHeight="1" outlineLevel="1" x14ac:dyDescent="0.2">
      <c r="A29" s="15" t="s">
        <v>28</v>
      </c>
      <c r="B29" s="22">
        <f t="shared" si="2"/>
        <v>1872262537</v>
      </c>
      <c r="C29" s="14"/>
      <c r="D29" s="14"/>
      <c r="E29" s="19"/>
      <c r="F29" s="19"/>
      <c r="G29" s="19">
        <v>20161012</v>
      </c>
      <c r="H29" s="19">
        <v>617367175</v>
      </c>
      <c r="I29" s="19">
        <v>617367175</v>
      </c>
      <c r="J29" s="19">
        <v>617367175</v>
      </c>
      <c r="K29" s="19"/>
      <c r="L29" s="19"/>
      <c r="M29" s="14"/>
      <c r="N29" s="14"/>
      <c r="O29" s="14"/>
      <c r="P29" s="14"/>
      <c r="Q29" s="17"/>
      <c r="R29" s="26"/>
      <c r="S29" s="46">
        <v>0</v>
      </c>
      <c r="T29" s="44" t="s">
        <v>74</v>
      </c>
    </row>
    <row r="30" spans="1:20" s="10" customFormat="1" ht="55.5" customHeight="1" outlineLevel="1" x14ac:dyDescent="0.2">
      <c r="A30" s="30" t="s">
        <v>37</v>
      </c>
      <c r="B30" s="29">
        <f t="shared" ref="B30:G30" si="3">SUM(B12:B29)</f>
        <v>26705427996.669998</v>
      </c>
      <c r="C30" s="29" t="e">
        <f t="shared" si="3"/>
        <v>#REF!</v>
      </c>
      <c r="D30" s="29" t="e">
        <f t="shared" si="3"/>
        <v>#REF!</v>
      </c>
      <c r="E30" s="29">
        <f t="shared" si="3"/>
        <v>4123029499.4500003</v>
      </c>
      <c r="F30" s="29">
        <f t="shared" si="3"/>
        <v>6843043677.1900005</v>
      </c>
      <c r="G30" s="29">
        <f t="shared" si="3"/>
        <v>8994386637.7200012</v>
      </c>
      <c r="H30" s="29">
        <f t="shared" ref="H30:S30" si="4">SUM(H12:H29)</f>
        <v>3950836894.6300001</v>
      </c>
      <c r="I30" s="29">
        <f t="shared" si="4"/>
        <v>2176764112.6800003</v>
      </c>
      <c r="J30" s="29">
        <f t="shared" si="4"/>
        <v>617367175</v>
      </c>
      <c r="K30" s="29">
        <f t="shared" si="4"/>
        <v>0</v>
      </c>
      <c r="L30" s="29">
        <f t="shared" si="4"/>
        <v>0</v>
      </c>
      <c r="M30" s="29">
        <f t="shared" si="4"/>
        <v>0</v>
      </c>
      <c r="N30" s="29">
        <f t="shared" si="4"/>
        <v>0</v>
      </c>
      <c r="O30" s="29">
        <f t="shared" si="4"/>
        <v>0</v>
      </c>
      <c r="P30" s="29">
        <f t="shared" si="4"/>
        <v>0</v>
      </c>
      <c r="Q30" s="29">
        <f t="shared" si="4"/>
        <v>0</v>
      </c>
      <c r="R30" s="29">
        <f t="shared" si="4"/>
        <v>0</v>
      </c>
      <c r="S30" s="41">
        <f t="shared" si="4"/>
        <v>1804555.4850000001</v>
      </c>
      <c r="T30" s="47"/>
    </row>
    <row r="31" spans="1:20" s="10" customFormat="1" ht="36.75" customHeight="1" outlineLevel="1" x14ac:dyDescent="0.2">
      <c r="A31" s="59" t="s">
        <v>29</v>
      </c>
      <c r="B31" s="60"/>
      <c r="C31" s="60"/>
      <c r="D31" s="60"/>
      <c r="E31" s="60"/>
      <c r="F31" s="60"/>
      <c r="G31" s="60"/>
      <c r="H31" s="60"/>
      <c r="I31" s="60"/>
      <c r="J31" s="60"/>
      <c r="K31" s="60"/>
      <c r="L31" s="60"/>
      <c r="M31" s="60"/>
      <c r="N31" s="60"/>
      <c r="O31" s="60"/>
      <c r="P31" s="60"/>
      <c r="Q31" s="60"/>
      <c r="R31" s="60"/>
      <c r="S31" s="60"/>
      <c r="T31" s="61"/>
    </row>
    <row r="32" spans="1:20" s="10" customFormat="1" ht="45.75" customHeight="1" outlineLevel="1" x14ac:dyDescent="0.2">
      <c r="A32" s="15" t="s">
        <v>30</v>
      </c>
      <c r="B32" s="19">
        <f>SUM(E32:R32)</f>
        <v>130069310</v>
      </c>
      <c r="C32" s="14"/>
      <c r="D32" s="14"/>
      <c r="E32" s="19"/>
      <c r="F32" s="19">
        <v>3045670</v>
      </c>
      <c r="G32" s="19">
        <v>127023640</v>
      </c>
      <c r="H32" s="19"/>
      <c r="I32" s="19"/>
      <c r="J32" s="19"/>
      <c r="K32" s="19"/>
      <c r="L32" s="19"/>
      <c r="M32" s="19"/>
      <c r="N32" s="19"/>
      <c r="O32" s="14"/>
      <c r="P32" s="14"/>
      <c r="Q32" s="17"/>
      <c r="R32" s="26"/>
      <c r="S32" s="14">
        <v>0</v>
      </c>
      <c r="T32" s="44" t="s">
        <v>74</v>
      </c>
    </row>
    <row r="33" spans="1:20" s="10" customFormat="1" ht="50.25" customHeight="1" outlineLevel="1" x14ac:dyDescent="0.2">
      <c r="A33" s="15" t="s">
        <v>31</v>
      </c>
      <c r="B33" s="19">
        <f>SUM(E33:R33)</f>
        <v>127475000</v>
      </c>
      <c r="C33" s="14"/>
      <c r="D33" s="14"/>
      <c r="E33" s="19"/>
      <c r="F33" s="19">
        <v>2815310</v>
      </c>
      <c r="G33" s="19">
        <v>124659690</v>
      </c>
      <c r="H33" s="19"/>
      <c r="I33" s="19"/>
      <c r="J33" s="19"/>
      <c r="K33" s="19"/>
      <c r="L33" s="19"/>
      <c r="M33" s="19"/>
      <c r="N33" s="19"/>
      <c r="O33" s="14"/>
      <c r="P33" s="14"/>
      <c r="Q33" s="17"/>
      <c r="R33" s="26"/>
      <c r="S33" s="14">
        <v>0</v>
      </c>
      <c r="T33" s="44" t="s">
        <v>74</v>
      </c>
    </row>
    <row r="34" spans="1:20" s="10" customFormat="1" ht="49.5" customHeight="1" outlineLevel="1" x14ac:dyDescent="0.2">
      <c r="A34" s="15" t="s">
        <v>32</v>
      </c>
      <c r="B34" s="19">
        <f>SUM(E34:R34)</f>
        <v>127475000</v>
      </c>
      <c r="C34" s="14"/>
      <c r="D34" s="14"/>
      <c r="E34" s="19"/>
      <c r="F34" s="19"/>
      <c r="G34" s="19">
        <v>2815310</v>
      </c>
      <c r="H34" s="19">
        <v>124659690</v>
      </c>
      <c r="I34" s="19"/>
      <c r="J34" s="19"/>
      <c r="K34" s="19"/>
      <c r="L34" s="19"/>
      <c r="M34" s="19"/>
      <c r="N34" s="19"/>
      <c r="O34" s="14"/>
      <c r="P34" s="14"/>
      <c r="Q34" s="17"/>
      <c r="R34" s="26"/>
      <c r="S34" s="14">
        <v>0</v>
      </c>
      <c r="T34" s="44" t="s">
        <v>74</v>
      </c>
    </row>
    <row r="35" spans="1:20" s="10" customFormat="1" ht="48" customHeight="1" outlineLevel="1" x14ac:dyDescent="0.2">
      <c r="A35" s="15" t="s">
        <v>33</v>
      </c>
      <c r="B35" s="19">
        <f>SUM(E35:R35)</f>
        <v>127475000</v>
      </c>
      <c r="C35" s="14"/>
      <c r="D35" s="14"/>
      <c r="E35" s="19"/>
      <c r="F35" s="19"/>
      <c r="G35" s="19">
        <v>2815310</v>
      </c>
      <c r="H35" s="19">
        <v>124659690</v>
      </c>
      <c r="I35" s="19"/>
      <c r="J35" s="19"/>
      <c r="K35" s="19"/>
      <c r="L35" s="19"/>
      <c r="M35" s="19"/>
      <c r="N35" s="19"/>
      <c r="O35" s="14"/>
      <c r="P35" s="14"/>
      <c r="Q35" s="17"/>
      <c r="R35" s="26"/>
      <c r="S35" s="14">
        <v>0</v>
      </c>
      <c r="T35" s="44" t="s">
        <v>74</v>
      </c>
    </row>
    <row r="36" spans="1:20" s="10" customFormat="1" ht="82.5" customHeight="1" outlineLevel="1" x14ac:dyDescent="0.2">
      <c r="A36" s="30" t="s">
        <v>36</v>
      </c>
      <c r="B36" s="29">
        <f t="shared" ref="B36:G36" si="5">SUM(B32:B35)</f>
        <v>512494310</v>
      </c>
      <c r="C36" s="29">
        <f t="shared" si="5"/>
        <v>0</v>
      </c>
      <c r="D36" s="29">
        <f t="shared" si="5"/>
        <v>0</v>
      </c>
      <c r="E36" s="29">
        <f t="shared" si="5"/>
        <v>0</v>
      </c>
      <c r="F36" s="29">
        <f t="shared" si="5"/>
        <v>5860980</v>
      </c>
      <c r="G36" s="29">
        <f t="shared" si="5"/>
        <v>257313950</v>
      </c>
      <c r="H36" s="29">
        <f t="shared" ref="H36:S36" si="6">SUM(H32:H35)</f>
        <v>249319380</v>
      </c>
      <c r="I36" s="29">
        <f t="shared" si="6"/>
        <v>0</v>
      </c>
      <c r="J36" s="29">
        <f t="shared" si="6"/>
        <v>0</v>
      </c>
      <c r="K36" s="29">
        <f t="shared" si="6"/>
        <v>0</v>
      </c>
      <c r="L36" s="29">
        <f t="shared" si="6"/>
        <v>0</v>
      </c>
      <c r="M36" s="29">
        <f t="shared" si="6"/>
        <v>0</v>
      </c>
      <c r="N36" s="29">
        <f t="shared" si="6"/>
        <v>0</v>
      </c>
      <c r="O36" s="29">
        <f t="shared" si="6"/>
        <v>0</v>
      </c>
      <c r="P36" s="29">
        <f t="shared" si="6"/>
        <v>0</v>
      </c>
      <c r="Q36" s="29">
        <f t="shared" si="6"/>
        <v>0</v>
      </c>
      <c r="R36" s="29">
        <f t="shared" si="6"/>
        <v>0</v>
      </c>
      <c r="S36" s="41">
        <f t="shared" si="6"/>
        <v>0</v>
      </c>
      <c r="T36" s="47"/>
    </row>
    <row r="37" spans="1:20" s="10" customFormat="1" ht="37.5" customHeight="1" outlineLevel="1" x14ac:dyDescent="0.2">
      <c r="A37" s="59" t="s">
        <v>34</v>
      </c>
      <c r="B37" s="60"/>
      <c r="C37" s="60"/>
      <c r="D37" s="60"/>
      <c r="E37" s="60"/>
      <c r="F37" s="60"/>
      <c r="G37" s="60"/>
      <c r="H37" s="60"/>
      <c r="I37" s="60"/>
      <c r="J37" s="60"/>
      <c r="K37" s="60"/>
      <c r="L37" s="60"/>
      <c r="M37" s="60"/>
      <c r="N37" s="60"/>
      <c r="O37" s="60"/>
      <c r="P37" s="60"/>
      <c r="Q37" s="60"/>
      <c r="R37" s="60"/>
      <c r="S37" s="60"/>
      <c r="T37" s="61"/>
    </row>
    <row r="38" spans="1:20" s="10" customFormat="1" ht="50.25" customHeight="1" outlineLevel="1" x14ac:dyDescent="0.2">
      <c r="A38" s="13" t="s">
        <v>35</v>
      </c>
      <c r="B38" s="22">
        <f>SUM(E38:R38)</f>
        <v>1353263071.71</v>
      </c>
      <c r="C38" s="19" t="e">
        <f>#REF!+#REF!</f>
        <v>#REF!</v>
      </c>
      <c r="D38" s="19" t="e">
        <f>#REF!+#REF!</f>
        <v>#REF!</v>
      </c>
      <c r="E38" s="19">
        <v>451087690.56999999</v>
      </c>
      <c r="F38" s="19">
        <v>451087690.56999999</v>
      </c>
      <c r="G38" s="19">
        <v>451087690.56999999</v>
      </c>
      <c r="H38" s="19"/>
      <c r="I38" s="19"/>
      <c r="J38" s="19"/>
      <c r="K38" s="19"/>
      <c r="L38" s="14"/>
      <c r="M38" s="14"/>
      <c r="N38" s="14"/>
      <c r="O38" s="14"/>
      <c r="P38" s="14"/>
      <c r="Q38" s="17"/>
      <c r="R38" s="26"/>
      <c r="S38" s="14">
        <v>0</v>
      </c>
      <c r="T38" s="44" t="s">
        <v>74</v>
      </c>
    </row>
    <row r="39" spans="1:20" s="10" customFormat="1" ht="65.25" customHeight="1" outlineLevel="1" x14ac:dyDescent="0.2">
      <c r="A39" s="28" t="s">
        <v>39</v>
      </c>
      <c r="B39" s="29">
        <f t="shared" ref="B39:G39" si="7">SUM(B38:B38)</f>
        <v>1353263071.71</v>
      </c>
      <c r="C39" s="29" t="e">
        <f t="shared" si="7"/>
        <v>#REF!</v>
      </c>
      <c r="D39" s="29" t="e">
        <f t="shared" si="7"/>
        <v>#REF!</v>
      </c>
      <c r="E39" s="29">
        <f t="shared" si="7"/>
        <v>451087690.56999999</v>
      </c>
      <c r="F39" s="29">
        <f t="shared" si="7"/>
        <v>451087690.56999999</v>
      </c>
      <c r="G39" s="29">
        <f t="shared" si="7"/>
        <v>451087690.56999999</v>
      </c>
      <c r="H39" s="29">
        <f t="shared" ref="H39:S39" si="8">SUM(H38:H38)</f>
        <v>0</v>
      </c>
      <c r="I39" s="29">
        <f t="shared" si="8"/>
        <v>0</v>
      </c>
      <c r="J39" s="29">
        <f t="shared" si="8"/>
        <v>0</v>
      </c>
      <c r="K39" s="29">
        <f t="shared" si="8"/>
        <v>0</v>
      </c>
      <c r="L39" s="29">
        <f t="shared" si="8"/>
        <v>0</v>
      </c>
      <c r="M39" s="29">
        <f t="shared" si="8"/>
        <v>0</v>
      </c>
      <c r="N39" s="29">
        <f t="shared" si="8"/>
        <v>0</v>
      </c>
      <c r="O39" s="29">
        <f t="shared" si="8"/>
        <v>0</v>
      </c>
      <c r="P39" s="29">
        <f t="shared" si="8"/>
        <v>0</v>
      </c>
      <c r="Q39" s="29">
        <f t="shared" si="8"/>
        <v>0</v>
      </c>
      <c r="R39" s="29">
        <f t="shared" si="8"/>
        <v>0</v>
      </c>
      <c r="S39" s="41">
        <f t="shared" si="8"/>
        <v>0</v>
      </c>
      <c r="T39" s="47"/>
    </row>
    <row r="40" spans="1:20" s="27" customFormat="1" ht="50.25" customHeight="1" x14ac:dyDescent="0.2">
      <c r="A40" s="37" t="s">
        <v>40</v>
      </c>
      <c r="B40" s="38">
        <f t="shared" ref="B40:G40" si="9">B39+B36+B30+B10</f>
        <v>29074548966.609997</v>
      </c>
      <c r="C40" s="38" t="e">
        <f t="shared" si="9"/>
        <v>#REF!</v>
      </c>
      <c r="D40" s="38" t="e">
        <f t="shared" si="9"/>
        <v>#REF!</v>
      </c>
      <c r="E40" s="38">
        <f t="shared" si="9"/>
        <v>4574117190.0200005</v>
      </c>
      <c r="F40" s="38">
        <f t="shared" si="9"/>
        <v>7299992347.7600002</v>
      </c>
      <c r="G40" s="38">
        <f t="shared" si="9"/>
        <v>10206151866.52</v>
      </c>
      <c r="H40" s="38">
        <f t="shared" ref="H40:S40" si="10">H39+H36+H30+H10</f>
        <v>4200156274.6300001</v>
      </c>
      <c r="I40" s="38">
        <f t="shared" si="10"/>
        <v>2176764112.6800003</v>
      </c>
      <c r="J40" s="38">
        <f t="shared" si="10"/>
        <v>617367175</v>
      </c>
      <c r="K40" s="38">
        <f t="shared" si="10"/>
        <v>0</v>
      </c>
      <c r="L40" s="38">
        <f t="shared" si="10"/>
        <v>0</v>
      </c>
      <c r="M40" s="38">
        <f t="shared" si="10"/>
        <v>0</v>
      </c>
      <c r="N40" s="38">
        <f t="shared" si="10"/>
        <v>0</v>
      </c>
      <c r="O40" s="38">
        <f t="shared" si="10"/>
        <v>0</v>
      </c>
      <c r="P40" s="38">
        <f t="shared" si="10"/>
        <v>0</v>
      </c>
      <c r="Q40" s="38">
        <f t="shared" si="10"/>
        <v>0</v>
      </c>
      <c r="R40" s="38">
        <f t="shared" si="10"/>
        <v>0</v>
      </c>
      <c r="S40" s="42">
        <f t="shared" si="10"/>
        <v>1804555.4850000001</v>
      </c>
      <c r="T40" s="48"/>
    </row>
    <row r="41" spans="1:20" s="27" customFormat="1" ht="50.25" customHeight="1" x14ac:dyDescent="0.2">
      <c r="A41" s="63"/>
      <c r="B41" s="64"/>
      <c r="C41" s="64"/>
      <c r="D41" s="64"/>
      <c r="E41" s="64"/>
      <c r="F41" s="64"/>
      <c r="G41" s="64"/>
      <c r="H41" s="64"/>
      <c r="I41" s="64"/>
      <c r="J41" s="64"/>
      <c r="K41" s="64"/>
      <c r="L41" s="64"/>
      <c r="M41" s="64"/>
      <c r="N41" s="64"/>
      <c r="O41" s="64"/>
      <c r="P41" s="64"/>
      <c r="Q41" s="64"/>
      <c r="R41" s="65"/>
      <c r="S41" s="49"/>
      <c r="T41" s="48"/>
    </row>
    <row r="42" spans="1:20" ht="37.5" customHeight="1" x14ac:dyDescent="0.2">
      <c r="A42" s="56" t="s">
        <v>41</v>
      </c>
      <c r="B42" s="57"/>
      <c r="C42" s="57"/>
      <c r="D42" s="57"/>
      <c r="E42" s="57"/>
      <c r="F42" s="57"/>
      <c r="G42" s="57"/>
      <c r="H42" s="57"/>
      <c r="I42" s="57"/>
      <c r="J42" s="57"/>
      <c r="K42" s="57"/>
      <c r="L42" s="57"/>
      <c r="M42" s="57"/>
      <c r="N42" s="57"/>
      <c r="O42" s="57"/>
      <c r="P42" s="57"/>
      <c r="Q42" s="57"/>
      <c r="R42" s="57"/>
      <c r="S42" s="57"/>
      <c r="T42" s="58"/>
    </row>
    <row r="43" spans="1:20" ht="41.25" customHeight="1" x14ac:dyDescent="0.2">
      <c r="A43" s="59" t="s">
        <v>42</v>
      </c>
      <c r="B43" s="60"/>
      <c r="C43" s="60"/>
      <c r="D43" s="60"/>
      <c r="E43" s="60"/>
      <c r="F43" s="60"/>
      <c r="G43" s="60"/>
      <c r="H43" s="60"/>
      <c r="I43" s="60"/>
      <c r="J43" s="60"/>
      <c r="K43" s="60"/>
      <c r="L43" s="60"/>
      <c r="M43" s="60"/>
      <c r="N43" s="60"/>
      <c r="O43" s="60"/>
      <c r="P43" s="60"/>
      <c r="Q43" s="60"/>
      <c r="R43" s="60"/>
      <c r="S43" s="60"/>
      <c r="T43" s="61"/>
    </row>
    <row r="44" spans="1:20" ht="49.5" customHeight="1" x14ac:dyDescent="0.2">
      <c r="A44" s="15" t="s">
        <v>79</v>
      </c>
      <c r="B44" s="22">
        <f>SUM(E44:R44)</f>
        <v>1797378793.6499999</v>
      </c>
      <c r="C44" s="14" t="e">
        <f>#REF!+#REF!</f>
        <v>#REF!</v>
      </c>
      <c r="D44" s="14" t="e">
        <f>#REF!+#REF!</f>
        <v>#REF!</v>
      </c>
      <c r="E44" s="19">
        <v>599126264.54999995</v>
      </c>
      <c r="F44" s="19">
        <v>599126264.54999995</v>
      </c>
      <c r="G44" s="19">
        <v>599126264.54999995</v>
      </c>
      <c r="H44" s="19"/>
      <c r="I44" s="19"/>
      <c r="J44" s="19"/>
      <c r="K44" s="19"/>
      <c r="L44" s="19"/>
      <c r="M44" s="14"/>
      <c r="N44" s="14"/>
      <c r="O44" s="14"/>
      <c r="P44" s="14"/>
      <c r="Q44" s="17"/>
      <c r="R44" s="26"/>
      <c r="S44" s="14">
        <v>0</v>
      </c>
      <c r="T44" s="44" t="s">
        <v>74</v>
      </c>
    </row>
    <row r="45" spans="1:20" ht="62.25" customHeight="1" x14ac:dyDescent="0.2">
      <c r="A45" s="30" t="s">
        <v>43</v>
      </c>
      <c r="B45" s="29">
        <f t="shared" ref="B45:G45" si="11">SUM(B44:B44)</f>
        <v>1797378793.6499999</v>
      </c>
      <c r="C45" s="29" t="e">
        <f t="shared" si="11"/>
        <v>#REF!</v>
      </c>
      <c r="D45" s="29" t="e">
        <f t="shared" si="11"/>
        <v>#REF!</v>
      </c>
      <c r="E45" s="29">
        <f t="shared" si="11"/>
        <v>599126264.54999995</v>
      </c>
      <c r="F45" s="29">
        <f t="shared" si="11"/>
        <v>599126264.54999995</v>
      </c>
      <c r="G45" s="29">
        <f t="shared" si="11"/>
        <v>599126264.54999995</v>
      </c>
      <c r="H45" s="29">
        <f t="shared" ref="H45:S45" si="12">SUM(H44:H44)</f>
        <v>0</v>
      </c>
      <c r="I45" s="29">
        <f t="shared" si="12"/>
        <v>0</v>
      </c>
      <c r="J45" s="29">
        <f t="shared" si="12"/>
        <v>0</v>
      </c>
      <c r="K45" s="29">
        <f t="shared" si="12"/>
        <v>0</v>
      </c>
      <c r="L45" s="29">
        <f t="shared" si="12"/>
        <v>0</v>
      </c>
      <c r="M45" s="29">
        <f t="shared" si="12"/>
        <v>0</v>
      </c>
      <c r="N45" s="29">
        <f t="shared" si="12"/>
        <v>0</v>
      </c>
      <c r="O45" s="29">
        <f t="shared" si="12"/>
        <v>0</v>
      </c>
      <c r="P45" s="29">
        <f t="shared" si="12"/>
        <v>0</v>
      </c>
      <c r="Q45" s="29">
        <f t="shared" si="12"/>
        <v>0</v>
      </c>
      <c r="R45" s="29">
        <f t="shared" si="12"/>
        <v>0</v>
      </c>
      <c r="S45" s="41">
        <f t="shared" si="12"/>
        <v>0</v>
      </c>
      <c r="T45" s="50"/>
    </row>
    <row r="46" spans="1:20" ht="30.75" customHeight="1" x14ac:dyDescent="0.2">
      <c r="A46" s="59" t="s">
        <v>44</v>
      </c>
      <c r="B46" s="60"/>
      <c r="C46" s="60"/>
      <c r="D46" s="60"/>
      <c r="E46" s="60"/>
      <c r="F46" s="60"/>
      <c r="G46" s="60"/>
      <c r="H46" s="60"/>
      <c r="I46" s="60"/>
      <c r="J46" s="60"/>
      <c r="K46" s="60"/>
      <c r="L46" s="60"/>
      <c r="M46" s="60"/>
      <c r="N46" s="60"/>
      <c r="O46" s="60"/>
      <c r="P46" s="60"/>
      <c r="Q46" s="60"/>
      <c r="R46" s="60"/>
      <c r="S46" s="60"/>
      <c r="T46" s="61"/>
    </row>
    <row r="47" spans="1:20" ht="67.5" customHeight="1" x14ac:dyDescent="0.2">
      <c r="A47" s="13" t="s">
        <v>46</v>
      </c>
      <c r="B47" s="22">
        <f>SUM(E47:R47)</f>
        <v>306000000</v>
      </c>
      <c r="C47" s="22">
        <f>SUM(F47:S47)</f>
        <v>306000000</v>
      </c>
      <c r="D47" s="22">
        <f>SUM(G47:T47)</f>
        <v>306000000</v>
      </c>
      <c r="E47" s="19"/>
      <c r="F47" s="19"/>
      <c r="G47" s="19">
        <v>306000000</v>
      </c>
      <c r="H47" s="19"/>
      <c r="I47" s="19"/>
      <c r="J47" s="19"/>
      <c r="K47" s="19"/>
      <c r="L47" s="14"/>
      <c r="M47" s="14"/>
      <c r="N47" s="14"/>
      <c r="O47" s="14"/>
      <c r="P47" s="14"/>
      <c r="Q47" s="17"/>
      <c r="R47" s="26"/>
      <c r="S47" s="14">
        <v>0</v>
      </c>
      <c r="T47" s="44" t="s">
        <v>74</v>
      </c>
    </row>
    <row r="48" spans="1:20" ht="65.25" customHeight="1" x14ac:dyDescent="0.2">
      <c r="A48" s="28" t="s">
        <v>45</v>
      </c>
      <c r="B48" s="29">
        <f t="shared" ref="B48:G48" si="13">SUM(B47:B47)</f>
        <v>306000000</v>
      </c>
      <c r="C48" s="29">
        <f t="shared" si="13"/>
        <v>306000000</v>
      </c>
      <c r="D48" s="29">
        <f t="shared" si="13"/>
        <v>306000000</v>
      </c>
      <c r="E48" s="29">
        <f t="shared" si="13"/>
        <v>0</v>
      </c>
      <c r="F48" s="29">
        <f t="shared" si="13"/>
        <v>0</v>
      </c>
      <c r="G48" s="29">
        <f t="shared" si="13"/>
        <v>306000000</v>
      </c>
      <c r="H48" s="29">
        <f t="shared" ref="H48:S48" si="14">SUM(H47:H47)</f>
        <v>0</v>
      </c>
      <c r="I48" s="29">
        <f t="shared" si="14"/>
        <v>0</v>
      </c>
      <c r="J48" s="29">
        <f t="shared" si="14"/>
        <v>0</v>
      </c>
      <c r="K48" s="29">
        <f t="shared" si="14"/>
        <v>0</v>
      </c>
      <c r="L48" s="29">
        <f t="shared" si="14"/>
        <v>0</v>
      </c>
      <c r="M48" s="29">
        <f t="shared" si="14"/>
        <v>0</v>
      </c>
      <c r="N48" s="29">
        <f t="shared" si="14"/>
        <v>0</v>
      </c>
      <c r="O48" s="29">
        <f t="shared" si="14"/>
        <v>0</v>
      </c>
      <c r="P48" s="29">
        <f t="shared" si="14"/>
        <v>0</v>
      </c>
      <c r="Q48" s="29">
        <f t="shared" si="14"/>
        <v>0</v>
      </c>
      <c r="R48" s="29">
        <f t="shared" si="14"/>
        <v>0</v>
      </c>
      <c r="S48" s="41">
        <f t="shared" si="14"/>
        <v>0</v>
      </c>
      <c r="T48" s="50"/>
    </row>
    <row r="49" spans="1:20" ht="70.5" customHeight="1" x14ac:dyDescent="0.2">
      <c r="A49" s="37" t="s">
        <v>47</v>
      </c>
      <c r="B49" s="38">
        <f t="shared" ref="B49:S49" si="15">B505+B45</f>
        <v>1797378793.6499999</v>
      </c>
      <c r="C49" s="38" t="e">
        <f t="shared" si="15"/>
        <v>#REF!</v>
      </c>
      <c r="D49" s="38" t="e">
        <f t="shared" si="15"/>
        <v>#REF!</v>
      </c>
      <c r="E49" s="38">
        <f t="shared" si="15"/>
        <v>599126264.54999995</v>
      </c>
      <c r="F49" s="38">
        <f t="shared" si="15"/>
        <v>599126264.54999995</v>
      </c>
      <c r="G49" s="38">
        <f t="shared" si="15"/>
        <v>599126264.54999995</v>
      </c>
      <c r="H49" s="38">
        <f t="shared" si="15"/>
        <v>0</v>
      </c>
      <c r="I49" s="38">
        <f t="shared" si="15"/>
        <v>0</v>
      </c>
      <c r="J49" s="38">
        <f t="shared" si="15"/>
        <v>0</v>
      </c>
      <c r="K49" s="38">
        <f t="shared" si="15"/>
        <v>0</v>
      </c>
      <c r="L49" s="38">
        <f t="shared" si="15"/>
        <v>0</v>
      </c>
      <c r="M49" s="38">
        <f t="shared" si="15"/>
        <v>0</v>
      </c>
      <c r="N49" s="38">
        <f t="shared" si="15"/>
        <v>0</v>
      </c>
      <c r="O49" s="38">
        <f t="shared" si="15"/>
        <v>0</v>
      </c>
      <c r="P49" s="38">
        <f t="shared" si="15"/>
        <v>0</v>
      </c>
      <c r="Q49" s="38">
        <f t="shared" si="15"/>
        <v>0</v>
      </c>
      <c r="R49" s="38">
        <f t="shared" si="15"/>
        <v>0</v>
      </c>
      <c r="S49" s="42">
        <f t="shared" si="15"/>
        <v>0</v>
      </c>
      <c r="T49" s="50"/>
    </row>
    <row r="50" spans="1:20" ht="33" customHeight="1" x14ac:dyDescent="0.2">
      <c r="A50" s="56" t="s">
        <v>48</v>
      </c>
      <c r="B50" s="57"/>
      <c r="C50" s="57"/>
      <c r="D50" s="57"/>
      <c r="E50" s="57"/>
      <c r="F50" s="57"/>
      <c r="G50" s="57"/>
      <c r="H50" s="57"/>
      <c r="I50" s="57"/>
      <c r="J50" s="57"/>
      <c r="K50" s="57"/>
      <c r="L50" s="57"/>
      <c r="M50" s="57"/>
      <c r="N50" s="57"/>
      <c r="O50" s="57"/>
      <c r="P50" s="57"/>
      <c r="Q50" s="57"/>
      <c r="R50" s="57"/>
      <c r="S50" s="57"/>
      <c r="T50" s="58"/>
    </row>
    <row r="51" spans="1:20" ht="32.25" customHeight="1" x14ac:dyDescent="0.2">
      <c r="A51" s="59" t="s">
        <v>49</v>
      </c>
      <c r="B51" s="60"/>
      <c r="C51" s="60"/>
      <c r="D51" s="60"/>
      <c r="E51" s="60"/>
      <c r="F51" s="60"/>
      <c r="G51" s="60"/>
      <c r="H51" s="60"/>
      <c r="I51" s="60"/>
      <c r="J51" s="60"/>
      <c r="K51" s="60"/>
      <c r="L51" s="60"/>
      <c r="M51" s="60"/>
      <c r="N51" s="60"/>
      <c r="O51" s="60"/>
      <c r="P51" s="60"/>
      <c r="Q51" s="60"/>
      <c r="R51" s="60"/>
      <c r="S51" s="60"/>
      <c r="T51" s="61"/>
    </row>
    <row r="52" spans="1:20" ht="131.25" x14ac:dyDescent="0.2">
      <c r="A52" s="18" t="s">
        <v>80</v>
      </c>
      <c r="B52" s="19">
        <f>SUM(E52:R52)</f>
        <v>1158552090</v>
      </c>
      <c r="C52" s="19" t="e">
        <f>#REF!</f>
        <v>#REF!</v>
      </c>
      <c r="D52" s="19" t="e">
        <f>#REF!</f>
        <v>#REF!</v>
      </c>
      <c r="E52" s="19"/>
      <c r="F52" s="19">
        <v>145832000</v>
      </c>
      <c r="G52" s="19">
        <v>218747400</v>
      </c>
      <c r="H52" s="19">
        <v>18268660</v>
      </c>
      <c r="I52" s="19">
        <v>775704030</v>
      </c>
      <c r="J52" s="19"/>
      <c r="K52" s="19"/>
      <c r="L52" s="19"/>
      <c r="M52" s="19"/>
      <c r="N52" s="19"/>
      <c r="O52" s="19"/>
      <c r="P52" s="19"/>
      <c r="Q52" s="20"/>
      <c r="R52" s="21"/>
      <c r="S52" s="14">
        <v>0</v>
      </c>
      <c r="T52" s="44" t="s">
        <v>74</v>
      </c>
    </row>
    <row r="53" spans="1:20" ht="60.75" customHeight="1" x14ac:dyDescent="0.2">
      <c r="A53" s="30" t="s">
        <v>50</v>
      </c>
      <c r="B53" s="29">
        <f t="shared" ref="B53:G53" si="16">SUM(B52:B52)</f>
        <v>1158552090</v>
      </c>
      <c r="C53" s="29" t="e">
        <f t="shared" si="16"/>
        <v>#REF!</v>
      </c>
      <c r="D53" s="29" t="e">
        <f t="shared" si="16"/>
        <v>#REF!</v>
      </c>
      <c r="E53" s="29">
        <f t="shared" si="16"/>
        <v>0</v>
      </c>
      <c r="F53" s="29">
        <f t="shared" si="16"/>
        <v>145832000</v>
      </c>
      <c r="G53" s="29">
        <f t="shared" si="16"/>
        <v>218747400</v>
      </c>
      <c r="H53" s="29">
        <f t="shared" ref="H53:S53" si="17">SUM(H52:H52)</f>
        <v>18268660</v>
      </c>
      <c r="I53" s="29">
        <f t="shared" si="17"/>
        <v>775704030</v>
      </c>
      <c r="J53" s="29">
        <f t="shared" si="17"/>
        <v>0</v>
      </c>
      <c r="K53" s="29">
        <f t="shared" si="17"/>
        <v>0</v>
      </c>
      <c r="L53" s="29">
        <f t="shared" si="17"/>
        <v>0</v>
      </c>
      <c r="M53" s="29">
        <f t="shared" si="17"/>
        <v>0</v>
      </c>
      <c r="N53" s="29">
        <f t="shared" si="17"/>
        <v>0</v>
      </c>
      <c r="O53" s="29">
        <f t="shared" si="17"/>
        <v>0</v>
      </c>
      <c r="P53" s="29">
        <f t="shared" si="17"/>
        <v>0</v>
      </c>
      <c r="Q53" s="29">
        <f t="shared" si="17"/>
        <v>0</v>
      </c>
      <c r="R53" s="29">
        <f t="shared" si="17"/>
        <v>0</v>
      </c>
      <c r="S53" s="41">
        <f t="shared" si="17"/>
        <v>0</v>
      </c>
      <c r="T53" s="50"/>
    </row>
    <row r="54" spans="1:20" ht="71.25" customHeight="1" x14ac:dyDescent="0.2">
      <c r="A54" s="37" t="s">
        <v>47</v>
      </c>
      <c r="B54" s="38">
        <f t="shared" ref="B54:S54" si="18">B53</f>
        <v>1158552090</v>
      </c>
      <c r="C54" s="38" t="e">
        <f t="shared" si="18"/>
        <v>#REF!</v>
      </c>
      <c r="D54" s="38" t="e">
        <f t="shared" si="18"/>
        <v>#REF!</v>
      </c>
      <c r="E54" s="38">
        <f t="shared" si="18"/>
        <v>0</v>
      </c>
      <c r="F54" s="38">
        <f t="shared" si="18"/>
        <v>145832000</v>
      </c>
      <c r="G54" s="38">
        <f t="shared" si="18"/>
        <v>218747400</v>
      </c>
      <c r="H54" s="38">
        <f t="shared" si="18"/>
        <v>18268660</v>
      </c>
      <c r="I54" s="38">
        <f t="shared" si="18"/>
        <v>775704030</v>
      </c>
      <c r="J54" s="38">
        <f t="shared" si="18"/>
        <v>0</v>
      </c>
      <c r="K54" s="38">
        <f t="shared" si="18"/>
        <v>0</v>
      </c>
      <c r="L54" s="38">
        <f t="shared" si="18"/>
        <v>0</v>
      </c>
      <c r="M54" s="38">
        <f t="shared" si="18"/>
        <v>0</v>
      </c>
      <c r="N54" s="38">
        <f t="shared" si="18"/>
        <v>0</v>
      </c>
      <c r="O54" s="38">
        <f t="shared" si="18"/>
        <v>0</v>
      </c>
      <c r="P54" s="38">
        <f t="shared" si="18"/>
        <v>0</v>
      </c>
      <c r="Q54" s="38">
        <f t="shared" si="18"/>
        <v>0</v>
      </c>
      <c r="R54" s="38">
        <f t="shared" si="18"/>
        <v>0</v>
      </c>
      <c r="S54" s="42">
        <f t="shared" si="18"/>
        <v>0</v>
      </c>
      <c r="T54" s="50"/>
    </row>
    <row r="55" spans="1:20" ht="39" customHeight="1" x14ac:dyDescent="0.2">
      <c r="A55" s="56" t="s">
        <v>51</v>
      </c>
      <c r="B55" s="57"/>
      <c r="C55" s="57"/>
      <c r="D55" s="57"/>
      <c r="E55" s="57"/>
      <c r="F55" s="57"/>
      <c r="G55" s="57"/>
      <c r="H55" s="57"/>
      <c r="I55" s="57"/>
      <c r="J55" s="57"/>
      <c r="K55" s="57"/>
      <c r="L55" s="57"/>
      <c r="M55" s="57"/>
      <c r="N55" s="57"/>
      <c r="O55" s="57"/>
      <c r="P55" s="57"/>
      <c r="Q55" s="57"/>
      <c r="R55" s="57"/>
      <c r="S55" s="57"/>
      <c r="T55" s="58"/>
    </row>
    <row r="56" spans="1:20" ht="47.25" customHeight="1" x14ac:dyDescent="0.2">
      <c r="A56" s="59" t="s">
        <v>52</v>
      </c>
      <c r="B56" s="60"/>
      <c r="C56" s="60"/>
      <c r="D56" s="60"/>
      <c r="E56" s="60"/>
      <c r="F56" s="60"/>
      <c r="G56" s="60"/>
      <c r="H56" s="60"/>
      <c r="I56" s="60"/>
      <c r="J56" s="60"/>
      <c r="K56" s="60"/>
      <c r="L56" s="60"/>
      <c r="M56" s="60"/>
      <c r="N56" s="60"/>
      <c r="O56" s="60"/>
      <c r="P56" s="60"/>
      <c r="Q56" s="60"/>
      <c r="R56" s="60"/>
      <c r="S56" s="60"/>
      <c r="T56" s="61"/>
    </row>
    <row r="57" spans="1:20" ht="45" customHeight="1" x14ac:dyDescent="0.2">
      <c r="A57" s="15" t="s">
        <v>53</v>
      </c>
      <c r="B57" s="19">
        <f>SUM(E57:R57)</f>
        <v>277477000</v>
      </c>
      <c r="C57" s="19" t="e">
        <f>#REF!</f>
        <v>#REF!</v>
      </c>
      <c r="D57" s="19" t="e">
        <f>#REF!</f>
        <v>#REF!</v>
      </c>
      <c r="E57" s="19"/>
      <c r="F57" s="19"/>
      <c r="G57" s="19">
        <v>277477000</v>
      </c>
      <c r="H57" s="19"/>
      <c r="I57" s="19"/>
      <c r="J57" s="19"/>
      <c r="K57" s="19"/>
      <c r="L57" s="19"/>
      <c r="M57" s="19"/>
      <c r="N57" s="19"/>
      <c r="O57" s="19"/>
      <c r="P57" s="19"/>
      <c r="Q57" s="20"/>
      <c r="R57" s="21"/>
      <c r="S57" s="14">
        <v>0</v>
      </c>
      <c r="T57" s="44" t="s">
        <v>74</v>
      </c>
    </row>
    <row r="58" spans="1:20" ht="47.25" customHeight="1" x14ac:dyDescent="0.2">
      <c r="A58" s="15" t="s">
        <v>54</v>
      </c>
      <c r="B58" s="19">
        <f>SUM(E58:R58)</f>
        <v>779070430</v>
      </c>
      <c r="C58" s="19"/>
      <c r="D58" s="19"/>
      <c r="E58" s="19"/>
      <c r="F58" s="19"/>
      <c r="G58" s="19">
        <v>779070430</v>
      </c>
      <c r="H58" s="19"/>
      <c r="I58" s="19"/>
      <c r="J58" s="19"/>
      <c r="K58" s="19"/>
      <c r="L58" s="19"/>
      <c r="M58" s="19"/>
      <c r="N58" s="19"/>
      <c r="O58" s="19"/>
      <c r="P58" s="19"/>
      <c r="Q58" s="20"/>
      <c r="R58" s="21"/>
      <c r="S58" s="14">
        <v>0</v>
      </c>
      <c r="T58" s="44" t="s">
        <v>74</v>
      </c>
    </row>
    <row r="59" spans="1:20" ht="52.5" customHeight="1" x14ac:dyDescent="0.2">
      <c r="A59" s="15" t="s">
        <v>55</v>
      </c>
      <c r="B59" s="19">
        <f>SUM(E59:R59)</f>
        <v>156044000</v>
      </c>
      <c r="C59" s="19"/>
      <c r="D59" s="19"/>
      <c r="E59" s="19"/>
      <c r="F59" s="19"/>
      <c r="G59" s="19">
        <v>156044000</v>
      </c>
      <c r="H59" s="19"/>
      <c r="I59" s="19"/>
      <c r="J59" s="19"/>
      <c r="K59" s="19"/>
      <c r="L59" s="19"/>
      <c r="M59" s="19"/>
      <c r="N59" s="19"/>
      <c r="O59" s="19"/>
      <c r="P59" s="19"/>
      <c r="Q59" s="20"/>
      <c r="R59" s="21"/>
      <c r="S59" s="14">
        <v>0</v>
      </c>
      <c r="T59" s="44" t="s">
        <v>74</v>
      </c>
    </row>
    <row r="60" spans="1:20" ht="75" x14ac:dyDescent="0.2">
      <c r="A60" s="30" t="s">
        <v>56</v>
      </c>
      <c r="B60" s="29">
        <f t="shared" ref="B60:G60" si="19">SUM(B57:B59)</f>
        <v>1212591430</v>
      </c>
      <c r="C60" s="29" t="e">
        <f t="shared" si="19"/>
        <v>#REF!</v>
      </c>
      <c r="D60" s="29" t="e">
        <f t="shared" si="19"/>
        <v>#REF!</v>
      </c>
      <c r="E60" s="29">
        <f t="shared" si="19"/>
        <v>0</v>
      </c>
      <c r="F60" s="29">
        <f t="shared" si="19"/>
        <v>0</v>
      </c>
      <c r="G60" s="29">
        <f t="shared" si="19"/>
        <v>1212591430</v>
      </c>
      <c r="H60" s="29">
        <f t="shared" ref="H60:S60" si="20">SUM(H57:H59)</f>
        <v>0</v>
      </c>
      <c r="I60" s="29">
        <f t="shared" si="20"/>
        <v>0</v>
      </c>
      <c r="J60" s="29">
        <f t="shared" si="20"/>
        <v>0</v>
      </c>
      <c r="K60" s="29">
        <f t="shared" si="20"/>
        <v>0</v>
      </c>
      <c r="L60" s="29">
        <f t="shared" si="20"/>
        <v>0</v>
      </c>
      <c r="M60" s="29">
        <f t="shared" si="20"/>
        <v>0</v>
      </c>
      <c r="N60" s="29">
        <f t="shared" si="20"/>
        <v>0</v>
      </c>
      <c r="O60" s="29">
        <f t="shared" si="20"/>
        <v>0</v>
      </c>
      <c r="P60" s="29">
        <f t="shared" si="20"/>
        <v>0</v>
      </c>
      <c r="Q60" s="29">
        <f t="shared" si="20"/>
        <v>0</v>
      </c>
      <c r="R60" s="29">
        <f t="shared" si="20"/>
        <v>0</v>
      </c>
      <c r="S60" s="41">
        <f t="shared" si="20"/>
        <v>0</v>
      </c>
      <c r="T60" s="50"/>
    </row>
    <row r="61" spans="1:20" ht="72" customHeight="1" x14ac:dyDescent="0.2">
      <c r="A61" s="37" t="s">
        <v>57</v>
      </c>
      <c r="B61" s="38">
        <f t="shared" ref="B61:S61" si="21">B60</f>
        <v>1212591430</v>
      </c>
      <c r="C61" s="38" t="e">
        <f t="shared" si="21"/>
        <v>#REF!</v>
      </c>
      <c r="D61" s="38" t="e">
        <f t="shared" si="21"/>
        <v>#REF!</v>
      </c>
      <c r="E61" s="38">
        <f t="shared" si="21"/>
        <v>0</v>
      </c>
      <c r="F61" s="38">
        <f t="shared" si="21"/>
        <v>0</v>
      </c>
      <c r="G61" s="38">
        <f t="shared" si="21"/>
        <v>1212591430</v>
      </c>
      <c r="H61" s="38">
        <f t="shared" si="21"/>
        <v>0</v>
      </c>
      <c r="I61" s="38">
        <f t="shared" si="21"/>
        <v>0</v>
      </c>
      <c r="J61" s="38">
        <f t="shared" si="21"/>
        <v>0</v>
      </c>
      <c r="K61" s="38">
        <f t="shared" si="21"/>
        <v>0</v>
      </c>
      <c r="L61" s="38">
        <f t="shared" si="21"/>
        <v>0</v>
      </c>
      <c r="M61" s="38">
        <f t="shared" si="21"/>
        <v>0</v>
      </c>
      <c r="N61" s="38">
        <f t="shared" si="21"/>
        <v>0</v>
      </c>
      <c r="O61" s="38">
        <f t="shared" si="21"/>
        <v>0</v>
      </c>
      <c r="P61" s="38">
        <f t="shared" si="21"/>
        <v>0</v>
      </c>
      <c r="Q61" s="38">
        <f t="shared" si="21"/>
        <v>0</v>
      </c>
      <c r="R61" s="38">
        <f t="shared" si="21"/>
        <v>0</v>
      </c>
      <c r="S61" s="42">
        <f t="shared" si="21"/>
        <v>0</v>
      </c>
      <c r="T61" s="50"/>
    </row>
    <row r="62" spans="1:20" s="31" customFormat="1" ht="47.25" customHeight="1" x14ac:dyDescent="0.2">
      <c r="A62" s="32" t="s">
        <v>58</v>
      </c>
      <c r="B62" s="33">
        <f t="shared" ref="B62:G62" si="22">B61+B54+B49+B40</f>
        <v>33243071280.259995</v>
      </c>
      <c r="C62" s="33" t="e">
        <f t="shared" si="22"/>
        <v>#REF!</v>
      </c>
      <c r="D62" s="33" t="e">
        <f t="shared" si="22"/>
        <v>#REF!</v>
      </c>
      <c r="E62" s="33">
        <f t="shared" si="22"/>
        <v>5173243454.5700006</v>
      </c>
      <c r="F62" s="33">
        <f t="shared" si="22"/>
        <v>8044950612.3100004</v>
      </c>
      <c r="G62" s="33">
        <f t="shared" si="22"/>
        <v>12236616961.07</v>
      </c>
      <c r="H62" s="33">
        <f t="shared" ref="H62:S62" si="23">H61+H54+H49+H40</f>
        <v>4218424934.6300001</v>
      </c>
      <c r="I62" s="33">
        <f t="shared" si="23"/>
        <v>2952468142.6800003</v>
      </c>
      <c r="J62" s="33">
        <f t="shared" si="23"/>
        <v>617367175</v>
      </c>
      <c r="K62" s="33">
        <f t="shared" si="23"/>
        <v>0</v>
      </c>
      <c r="L62" s="33">
        <f t="shared" si="23"/>
        <v>0</v>
      </c>
      <c r="M62" s="33">
        <f t="shared" si="23"/>
        <v>0</v>
      </c>
      <c r="N62" s="33">
        <f t="shared" si="23"/>
        <v>0</v>
      </c>
      <c r="O62" s="33">
        <f t="shared" si="23"/>
        <v>0</v>
      </c>
      <c r="P62" s="33">
        <f t="shared" si="23"/>
        <v>0</v>
      </c>
      <c r="Q62" s="33">
        <f t="shared" si="23"/>
        <v>0</v>
      </c>
      <c r="R62" s="33">
        <f t="shared" si="23"/>
        <v>0</v>
      </c>
      <c r="S62" s="43">
        <f t="shared" si="23"/>
        <v>1804555.4850000001</v>
      </c>
      <c r="T62" s="51"/>
    </row>
  </sheetData>
  <mergeCells count="18">
    <mergeCell ref="A3:T3"/>
    <mergeCell ref="A56:T56"/>
    <mergeCell ref="A55:T55"/>
    <mergeCell ref="A50:T50"/>
    <mergeCell ref="A51:T51"/>
    <mergeCell ref="A46:T46"/>
    <mergeCell ref="A42:T42"/>
    <mergeCell ref="A43:T43"/>
    <mergeCell ref="A37:T37"/>
    <mergeCell ref="A31:T31"/>
    <mergeCell ref="T5:T6"/>
    <mergeCell ref="A41:R41"/>
    <mergeCell ref="G5:S5"/>
    <mergeCell ref="A5:A6"/>
    <mergeCell ref="B5:B6"/>
    <mergeCell ref="A7:R7"/>
    <mergeCell ref="A11:T11"/>
    <mergeCell ref="A8:T8"/>
  </mergeCells>
  <phoneticPr fontId="0" type="noConversion"/>
  <pageMargins left="0.98425196850393704" right="0" top="0.35433070866141736" bottom="0.31496062992125984" header="0.35433070866141736" footer="0"/>
  <pageSetup paperSize="8" scale="48" firstPageNumber="83" fitToHeight="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Суржко Елена Борисовна</cp:lastModifiedBy>
  <cp:lastPrinted>2017-12-27T05:51:00Z</cp:lastPrinted>
  <dcterms:created xsi:type="dcterms:W3CDTF">1996-10-08T23:32:33Z</dcterms:created>
  <dcterms:modified xsi:type="dcterms:W3CDTF">2021-02-25T11:54:17Z</dcterms:modified>
</cp:coreProperties>
</file>