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8800" windowHeight="11940" tabRatio="598"/>
  </bookViews>
  <sheets>
    <sheet name="2020раздел 1" sheetId="1" r:id="rId1"/>
    <sheet name="2020раздел2" sheetId="3" r:id="rId2"/>
  </sheets>
  <definedNames>
    <definedName name="_xlnm.Print_Titles" localSheetId="0">'2020раздел 1'!$4:$6</definedName>
    <definedName name="_xlnm.Print_Titles" localSheetId="1">'2020раздел2'!$3:$5</definedName>
    <definedName name="_xlnm.Print_Area" localSheetId="0">'2020раздел 1'!$A$1:$J$26</definedName>
    <definedName name="_xlnm.Print_Area" localSheetId="1">'2020раздел2'!$A$1:$I$11</definedName>
  </definedNames>
  <calcPr calcId="162913"/>
</workbook>
</file>

<file path=xl/calcChain.xml><?xml version="1.0" encoding="utf-8"?>
<calcChain xmlns="http://schemas.openxmlformats.org/spreadsheetml/2006/main">
  <c r="E7" i="1" l="1"/>
  <c r="F7" i="1"/>
  <c r="D7" i="1"/>
  <c r="G8" i="3" l="1"/>
  <c r="H11" i="3" l="1"/>
  <c r="G11" i="3" l="1"/>
  <c r="G8" i="1" l="1"/>
  <c r="D13" i="1" l="1"/>
  <c r="G20" i="1"/>
  <c r="H20" i="1" s="1"/>
  <c r="F19" i="1"/>
  <c r="E19" i="1"/>
  <c r="D19" i="1"/>
  <c r="G10" i="1"/>
  <c r="H10" i="1" s="1"/>
  <c r="G19" i="1" l="1"/>
  <c r="E12" i="1"/>
  <c r="E15" i="1"/>
  <c r="F15" i="1"/>
  <c r="D15" i="1"/>
  <c r="F12" i="1"/>
  <c r="F11" i="1" s="1"/>
  <c r="D12" i="1"/>
  <c r="D11" i="1" s="1"/>
  <c r="E13" i="1"/>
  <c r="F13" i="1"/>
  <c r="G12" i="1" l="1"/>
  <c r="H12" i="1" s="1"/>
  <c r="G7" i="1"/>
  <c r="H7" i="1" s="1"/>
  <c r="E11" i="1"/>
  <c r="G14" i="1" l="1"/>
  <c r="G16" i="1"/>
  <c r="H16" i="1" s="1"/>
  <c r="G18" i="1"/>
  <c r="G15" i="1" l="1"/>
  <c r="H15" i="1" s="1"/>
  <c r="H18" i="1" l="1"/>
  <c r="F17" i="1" l="1"/>
  <c r="E17" i="1"/>
  <c r="D17" i="1"/>
  <c r="H14" i="1"/>
  <c r="F23" i="1"/>
  <c r="F22" i="1" s="1"/>
  <c r="E23" i="1"/>
  <c r="E22" i="1" s="1"/>
  <c r="H8" i="1"/>
  <c r="D9" i="1" l="1"/>
  <c r="D23" i="1"/>
  <c r="D22" i="1" s="1"/>
  <c r="G13" i="1"/>
  <c r="H13" i="1" s="1"/>
  <c r="F9" i="1"/>
  <c r="E9" i="1"/>
  <c r="G9" i="1"/>
  <c r="H9" i="1" s="1"/>
  <c r="E25" i="1" l="1"/>
  <c r="E24" i="1" s="1"/>
  <c r="F25" i="1"/>
  <c r="F24" i="1" s="1"/>
  <c r="G23" i="1"/>
  <c r="G11" i="1"/>
  <c r="H11" i="1" s="1"/>
  <c r="D25" i="1"/>
  <c r="D24" i="1" s="1"/>
  <c r="G17" i="1"/>
  <c r="H23" i="1" l="1"/>
  <c r="G22" i="1"/>
  <c r="H22" i="1" s="1"/>
  <c r="G25" i="1"/>
  <c r="H25" i="1" l="1"/>
  <c r="G24" i="1"/>
  <c r="H24" i="1" s="1"/>
</calcChain>
</file>

<file path=xl/sharedStrings.xml><?xml version="1.0" encoding="utf-8"?>
<sst xmlns="http://schemas.openxmlformats.org/spreadsheetml/2006/main" count="104" uniqueCount="57">
  <si>
    <t>Наименование</t>
  </si>
  <si>
    <t>Ответственный (администратор или соадминистратор)</t>
  </si>
  <si>
    <t>Источники финансирования</t>
  </si>
  <si>
    <t>Объем финансирования (руб.)</t>
  </si>
  <si>
    <t>Результат реализации программы</t>
  </si>
  <si>
    <t>Отклонение</t>
  </si>
  <si>
    <t>руб.</t>
  </si>
  <si>
    <t>%</t>
  </si>
  <si>
    <t>ед.</t>
  </si>
  <si>
    <t>департамент финансов</t>
  </si>
  <si>
    <t>Всего, в том числе:</t>
  </si>
  <si>
    <t>- за счет средств местного бюджета</t>
  </si>
  <si>
    <t xml:space="preserve">Объём ассигнований администратора - департамент финансов </t>
  </si>
  <si>
    <t>Основное мероприятие 2. Управление муниципальным долгом города
в том числе</t>
  </si>
  <si>
    <t>Основное мероприятие 3. Формирование резервных средств в бюджете города в том числе</t>
  </si>
  <si>
    <t>3.1. Мероприятие. Формирование в бюджете города резервного фонда Администрации города                                       в соответствии с требованиями Бюджетного кодекса Российской Федерации</t>
  </si>
  <si>
    <t>Основное мероприятие 4. Обеспечение функционирования и развития автоматизированных систем управления бюджетным процессом в том числе</t>
  </si>
  <si>
    <t>Основное мероприятие 5. Реализация проекта партисипаторного бюджетирования «Бюджет Сургута Online»</t>
  </si>
  <si>
    <t xml:space="preserve">Основное мероприятие 6.  Внедрение в бюджетный процесс новых инструментов (технологий), обусловленных изменением законодательства или направленных на оптимизацию бюджетных и технологических процедур и повышение эффективности взаимодействия участников бюджетного процесса </t>
  </si>
  <si>
    <t xml:space="preserve">Основное мероприятие 1. Обеспечение деятельности департамента финансов
</t>
  </si>
  <si>
    <t>-</t>
  </si>
  <si>
    <t>Годовой отчет 
об исполнении муниципальной программы «Управление муниципальными финансами города Сургута на период до 2030 года» на 01 января 2021 года</t>
  </si>
  <si>
    <t>Утвержденный план на 01.01.2021 года*</t>
  </si>
  <si>
    <t>Уточненный план на 01.01.2021 года</t>
  </si>
  <si>
    <t>Факт за 2020 год</t>
  </si>
  <si>
    <t xml:space="preserve">Примечание (факторы, обусловившие неисполнение уточненного плана)
</t>
  </si>
  <si>
    <t>Достигнутый результат в рамках основного мероприятия (мероприятия)</t>
  </si>
  <si>
    <t xml:space="preserve">3.2. Мероприятие.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
</t>
  </si>
  <si>
    <t>Общий объем финансирования программы- всего, в том числе</t>
  </si>
  <si>
    <t xml:space="preserve">     1. Сведения об исполнении программных мероприятий, объеме финансирования муниципальной программы за 2020 год</t>
  </si>
  <si>
    <t xml:space="preserve">     2. Сведения об исполнении целевых показателей муниципальной программы за 2020 год</t>
  </si>
  <si>
    <t>Вид показателя (прямой/обратный)</t>
  </si>
  <si>
    <t xml:space="preserve">Примечание (факторы, обусловившие неисполнение показателей)
</t>
  </si>
  <si>
    <t>№ п/п</t>
  </si>
  <si>
    <t>Исполнение налоговых и неналоговых доходов бюджета города за отчетный финансовый год, не менее, %</t>
  </si>
  <si>
    <t>Отношение объема муниципального долга к общему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от налога на доходы физических лиц, %</t>
  </si>
  <si>
    <t>Исполнение расходных обязательств города за отчетный финансовый год от бюджетных ассигнований, утвержденных решением о бюджете города, не менее, %</t>
  </si>
  <si>
    <t>Доля своевременно исполненных обязательств по муниципальным заимствованиям к  объему  обязательств,  подлежащих исполнению в течение отчетного года, %</t>
  </si>
  <si>
    <t>Доля муниципальных программ, достигнувших  высокого уровня эффективности реализации по итогам проведенной оценки, не менее, %</t>
  </si>
  <si>
    <t xml:space="preserve">Рост числа граждан, принявших участие в реализации инициативного бюджетирования, % </t>
  </si>
  <si>
    <t>≥95%</t>
  </si>
  <si>
    <t>≤ 50,0%</t>
  </si>
  <si>
    <t>≥80%</t>
  </si>
  <si>
    <t>прямой</t>
  </si>
  <si>
    <t>Неисполнение обусловлено отсутствием обращений от главных распорядителей бюджетных средств по средствам, зарезервированным в бюджетной росписи департамента финансов до определения исполнителей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учреждений.</t>
  </si>
  <si>
    <t>обратный</t>
  </si>
  <si>
    <t>* В соответствии с постановлением Администрации города от 06.11.2020 № 8036 "О внесении изменения в постановление Администрации города от 13.12.2013 № 8994 «Об утверждении муниципальной программы «Управление муниципальными финансами города Сургута на период до 2030 года»</t>
  </si>
  <si>
    <t>Заключены муниципальные контракты на оказание услуг по сопровождению автоматизированной системы планирования и исполнения бюджета города на основе программного обеспечения "Автоматизированный Центр контроля" с размещением информации о бюджете города в доступной для граждан форме на отдельном информационном портале «Бюджет для граждан», приобретена лицензия (неисключительное право) на модуль "Конструктор форм" Автоматизированной информационной системы "СКИФ-Бюджетный процесс" на 2020 год.</t>
  </si>
  <si>
    <t xml:space="preserve">В 2020 году:
- разработан Порядок формирования перечня налоговых расходов и оценки налоговых расходов города Сургута, утвержденный постановлением Администрации города от 28.08.2020 № 6034;
- сформирован перечень налоговых расходов.
В последующем, в соответствии с утвержденным порядком департаменту финансов совместно с кураторами налоговых расходов предстоит провести первую оценку налоговых расходов.
</t>
  </si>
  <si>
    <t>Своевременно и в полном объеме исполнены обязательства по расходам на обеспечение деятельности департамента финансов.</t>
  </si>
  <si>
    <t xml:space="preserve">Фактический уровень исполнения обусловлен следующими факторами:
1) Уменьшение количества инициатив, участвующих в голосовании (в 2018 году - 30 инициатив; в 2020 году - 16 инициатив);
2) Изменения, внесенные в порядок реализации проекта инициативного бюджетирования «Бюджет Сургута Online», утвержденный постановлением Администрации города от 20.06.2018 № 4621 (в ред. 20.08.2020 № 5804) в части:
- включения в порядок обязательного требования о софинансировании инициативы со стороны граждан, индивидуальных предпринимателей и юридических лиц;
- изменения организационных процедур, этапов реализации проекта. Общественное голосование и критериальная оценка Народным советом в 2020 году проведены после проработки инициатив структурными подразделениями Администрации города и в более сжатые по сравнению с 2019 годом сроки. Так в 2019 году интернет-голосование проводилось с 25.10.2019 по 25.11.2019 (31 календарный день), а в 2020 году – с 11.12.2020 по 27.12.2020 (16 календарных дней).
</t>
  </si>
  <si>
    <t>Осуществлены разработка и приобретение тематического видеоролика, посвященного проекту инициативного бюджетирования "Бюджет Сургута Online".</t>
  </si>
  <si>
    <t>Своевременное и в полном объеме исполнены обязательства по заключенным муниципальным контрактам и договорам бюджетного кредита.
Снижена нагрузка на бюджет города в части исполнения расходов на обслуживание долговых обязательств, достигнутая в результате снижения процентных ставок по заключенным муниципальным контрактам с ПАО "Сбербанк"  с 8,48%  до 7,91% и с 8,554% до 8,10%.
Досрочный возврат бюджетного кредита, привлеченного в 2019 году.</t>
  </si>
  <si>
    <t>Неиспользование средств резервного фонда Администрации города обусловлено отсутствием фактической востребованности в расходах, связанных с предупреждением либо ликвидацией чрезвычайных ситуаций.</t>
  </si>
  <si>
    <t>Неисполнение обусловлено образованием экономии, в связи с:
- снижением процентной ставки по  действующим муниципальным контрактам, 
- выборкой кредитов не в полном объеме и переносом сроков выборки на более поздний срок по заключенным в 2019 и 2020 годах муниципальным контрактам, 
- досрочным возвратом кредитов, привлеченных ранее.</t>
  </si>
  <si>
    <t>Своевременно и в полном объеме были выделены бюджетные ассигнования главным распорядителям бюджетных средств на ликвидацию разливов нефтепродуктов, на содержание бесхозяйных сооружений, на мероприятия связанные с профилактикой и устранением последствий распространения новой коронавирусной инфекции COVID-2019.</t>
  </si>
  <si>
    <t>Своевременно и в полном объеме были перераспределены бюджетные ассигнования по мере поступления обращений от главных распорядителей бюджетных средств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</si>
</sst>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/>
    </xf>
    <xf numFmtId="10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top" wrapText="1"/>
    </xf>
    <xf numFmtId="9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 applyProtection="1">
      <alignment horizontal="justify" vertical="top"/>
      <protection locked="0"/>
    </xf>
    <xf numFmtId="0" fontId="4" fillId="2" borderId="2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showWhiteSpace="0" view="pageBreakPreview" zoomScale="70" zoomScaleNormal="80" zoomScaleSheetLayoutView="70" workbookViewId="0">
      <selection activeCell="I9" sqref="I9:I10"/>
    </sheetView>
  </sheetViews>
  <sheetFormatPr defaultColWidth="9.140625" defaultRowHeight="21" x14ac:dyDescent="0.35"/>
  <cols>
    <col min="1" max="1" width="38.85546875" style="1" customWidth="1"/>
    <col min="2" max="2" width="26.5703125" style="1" customWidth="1"/>
    <col min="3" max="3" width="17.7109375" style="1" customWidth="1"/>
    <col min="4" max="6" width="18.28515625" style="1" customWidth="1"/>
    <col min="7" max="7" width="15.85546875" style="1" customWidth="1"/>
    <col min="8" max="8" width="16.7109375" style="1" customWidth="1"/>
    <col min="9" max="9" width="50.7109375" style="2" customWidth="1"/>
    <col min="10" max="10" width="59.42578125" style="1" customWidth="1"/>
    <col min="11" max="11" width="36.85546875" style="39" customWidth="1"/>
    <col min="12" max="12" width="45.28515625" style="9" customWidth="1"/>
    <col min="13" max="16" width="9.140625" style="1"/>
    <col min="17" max="17" width="38" style="2" customWidth="1"/>
    <col min="18" max="18" width="8.28515625" style="3" customWidth="1"/>
    <col min="19" max="16384" width="9.140625" style="1"/>
  </cols>
  <sheetData>
    <row r="1" spans="1:18" ht="42.75" customHeight="1" x14ac:dyDescent="0.3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</row>
    <row r="2" spans="1:18" ht="25.5" customHeight="1" x14ac:dyDescent="0.3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</row>
    <row r="3" spans="1:18" ht="10.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8" s="12" customFormat="1" ht="18.75" customHeight="1" x14ac:dyDescent="0.2">
      <c r="A4" s="56" t="s">
        <v>0</v>
      </c>
      <c r="B4" s="56" t="s">
        <v>2</v>
      </c>
      <c r="C4" s="56" t="s">
        <v>1</v>
      </c>
      <c r="D4" s="56" t="s">
        <v>3</v>
      </c>
      <c r="E4" s="56"/>
      <c r="F4" s="56"/>
      <c r="G4" s="56"/>
      <c r="H4" s="56"/>
      <c r="I4" s="56" t="s">
        <v>25</v>
      </c>
      <c r="J4" s="56" t="s">
        <v>26</v>
      </c>
      <c r="K4" s="40"/>
      <c r="L4" s="13"/>
      <c r="Q4" s="14"/>
      <c r="R4" s="15"/>
    </row>
    <row r="5" spans="1:18" s="12" customFormat="1" ht="18.75" customHeight="1" x14ac:dyDescent="0.2">
      <c r="A5" s="56"/>
      <c r="B5" s="56"/>
      <c r="C5" s="56"/>
      <c r="D5" s="56" t="s">
        <v>22</v>
      </c>
      <c r="E5" s="56" t="s">
        <v>23</v>
      </c>
      <c r="F5" s="56" t="s">
        <v>24</v>
      </c>
      <c r="G5" s="56" t="s">
        <v>5</v>
      </c>
      <c r="H5" s="56"/>
      <c r="I5" s="56"/>
      <c r="J5" s="56"/>
      <c r="K5" s="40"/>
      <c r="L5" s="13"/>
      <c r="Q5" s="14"/>
      <c r="R5" s="15"/>
    </row>
    <row r="6" spans="1:18" s="12" customFormat="1" ht="18.75" customHeight="1" x14ac:dyDescent="0.2">
      <c r="A6" s="56"/>
      <c r="B6" s="56"/>
      <c r="C6" s="56"/>
      <c r="D6" s="56"/>
      <c r="E6" s="56"/>
      <c r="F6" s="56"/>
      <c r="G6" s="18" t="s">
        <v>6</v>
      </c>
      <c r="H6" s="18" t="s">
        <v>7</v>
      </c>
      <c r="I6" s="56"/>
      <c r="J6" s="56"/>
      <c r="K6" s="40"/>
      <c r="L6" s="13"/>
      <c r="Q6" s="14"/>
      <c r="R6" s="15"/>
    </row>
    <row r="7" spans="1:18" s="4" customFormat="1" ht="18.75" customHeight="1" x14ac:dyDescent="0.25">
      <c r="A7" s="58" t="s">
        <v>19</v>
      </c>
      <c r="B7" s="43" t="s">
        <v>10</v>
      </c>
      <c r="C7" s="51" t="s">
        <v>9</v>
      </c>
      <c r="D7" s="6">
        <f>D8</f>
        <v>125992743.27</v>
      </c>
      <c r="E7" s="6">
        <f t="shared" ref="E7:F7" si="0">E8</f>
        <v>128348483.16</v>
      </c>
      <c r="F7" s="6">
        <f t="shared" si="0"/>
        <v>128348483.16</v>
      </c>
      <c r="G7" s="6">
        <f t="shared" ref="G7" si="1">F7-E7</f>
        <v>0</v>
      </c>
      <c r="H7" s="7">
        <f t="shared" ref="H7" si="2">G7/E7</f>
        <v>0</v>
      </c>
      <c r="I7" s="52"/>
      <c r="J7" s="52" t="s">
        <v>49</v>
      </c>
      <c r="K7" s="38"/>
      <c r="L7" s="8"/>
    </row>
    <row r="8" spans="1:18" s="4" customFormat="1" ht="30" x14ac:dyDescent="0.25">
      <c r="A8" s="58"/>
      <c r="B8" s="16" t="s">
        <v>11</v>
      </c>
      <c r="C8" s="51"/>
      <c r="D8" s="6">
        <v>125992743.27</v>
      </c>
      <c r="E8" s="6">
        <v>128348483.16</v>
      </c>
      <c r="F8" s="6">
        <v>128348483.16</v>
      </c>
      <c r="G8" s="6">
        <f>F8-E8</f>
        <v>0</v>
      </c>
      <c r="H8" s="7">
        <f t="shared" ref="H8" si="3">G8/E8</f>
        <v>0</v>
      </c>
      <c r="I8" s="53"/>
      <c r="J8" s="53"/>
      <c r="K8" s="38"/>
      <c r="L8" s="8"/>
    </row>
    <row r="9" spans="1:18" s="45" customFormat="1" ht="36" customHeight="1" x14ac:dyDescent="0.25">
      <c r="A9" s="59" t="s">
        <v>13</v>
      </c>
      <c r="B9" s="46" t="s">
        <v>10</v>
      </c>
      <c r="C9" s="51" t="s">
        <v>9</v>
      </c>
      <c r="D9" s="47">
        <f t="shared" ref="D9:G9" si="4">D10</f>
        <v>154772005.44</v>
      </c>
      <c r="E9" s="47">
        <f t="shared" si="4"/>
        <v>136344837.71000001</v>
      </c>
      <c r="F9" s="47">
        <f t="shared" si="4"/>
        <v>90656616.219999999</v>
      </c>
      <c r="G9" s="47">
        <f t="shared" si="4"/>
        <v>-45688221.49000001</v>
      </c>
      <c r="H9" s="48">
        <f>G9/E9</f>
        <v>-0.33509315246079957</v>
      </c>
      <c r="I9" s="52" t="s">
        <v>54</v>
      </c>
      <c r="J9" s="52" t="s">
        <v>52</v>
      </c>
      <c r="K9" s="50"/>
      <c r="L9" s="49"/>
    </row>
    <row r="10" spans="1:18" s="45" customFormat="1" ht="113.25" customHeight="1" x14ac:dyDescent="0.25">
      <c r="A10" s="59"/>
      <c r="B10" s="46" t="s">
        <v>11</v>
      </c>
      <c r="C10" s="51"/>
      <c r="D10" s="47">
        <v>154772005.44</v>
      </c>
      <c r="E10" s="47">
        <v>136344837.71000001</v>
      </c>
      <c r="F10" s="47">
        <v>90656616.219999999</v>
      </c>
      <c r="G10" s="47">
        <f t="shared" ref="G10:G12" si="5">F10-E10</f>
        <v>-45688221.49000001</v>
      </c>
      <c r="H10" s="48">
        <f>G10/E10</f>
        <v>-0.33509315246079957</v>
      </c>
      <c r="I10" s="54"/>
      <c r="J10" s="54"/>
      <c r="K10" s="50"/>
      <c r="L10" s="49"/>
    </row>
    <row r="11" spans="1:18" s="4" customFormat="1" x14ac:dyDescent="0.25">
      <c r="A11" s="58" t="s">
        <v>14</v>
      </c>
      <c r="B11" s="5" t="s">
        <v>10</v>
      </c>
      <c r="C11" s="51" t="s">
        <v>9</v>
      </c>
      <c r="D11" s="6">
        <f>D12</f>
        <v>79445298.670000002</v>
      </c>
      <c r="E11" s="6">
        <f t="shared" ref="E11:F11" si="6">E12</f>
        <v>66738027.869999997</v>
      </c>
      <c r="F11" s="6">
        <f t="shared" si="6"/>
        <v>0</v>
      </c>
      <c r="G11" s="6">
        <f t="shared" si="5"/>
        <v>-66738027.869999997</v>
      </c>
      <c r="H11" s="7">
        <f t="shared" ref="H11:H12" si="7">G11/E11</f>
        <v>-1</v>
      </c>
      <c r="I11" s="34"/>
      <c r="J11" s="34"/>
      <c r="K11" s="38"/>
      <c r="L11" s="8"/>
    </row>
    <row r="12" spans="1:18" s="4" customFormat="1" ht="30" x14ac:dyDescent="0.25">
      <c r="A12" s="58"/>
      <c r="B12" s="5" t="s">
        <v>11</v>
      </c>
      <c r="C12" s="51"/>
      <c r="D12" s="6">
        <f>D14+D16</f>
        <v>79445298.670000002</v>
      </c>
      <c r="E12" s="6">
        <f>E14+E16</f>
        <v>66738027.869999997</v>
      </c>
      <c r="F12" s="6">
        <f>F14+F16</f>
        <v>0</v>
      </c>
      <c r="G12" s="6">
        <f t="shared" si="5"/>
        <v>-66738027.869999997</v>
      </c>
      <c r="H12" s="7">
        <f t="shared" si="7"/>
        <v>-1</v>
      </c>
      <c r="I12" s="34"/>
      <c r="J12" s="34"/>
      <c r="K12" s="38"/>
      <c r="L12" s="8"/>
    </row>
    <row r="13" spans="1:18" s="4" customFormat="1" ht="55.5" customHeight="1" x14ac:dyDescent="0.25">
      <c r="A13" s="59" t="s">
        <v>15</v>
      </c>
      <c r="B13" s="5" t="s">
        <v>10</v>
      </c>
      <c r="C13" s="51" t="s">
        <v>9</v>
      </c>
      <c r="D13" s="6">
        <f>D14</f>
        <v>16482856.5</v>
      </c>
      <c r="E13" s="6">
        <f t="shared" ref="E13:F13" si="8">E14</f>
        <v>62180723.939999998</v>
      </c>
      <c r="F13" s="6">
        <f t="shared" si="8"/>
        <v>0</v>
      </c>
      <c r="G13" s="6">
        <f t="shared" ref="G13:G18" si="9">F13-E13</f>
        <v>-62180723.939999998</v>
      </c>
      <c r="H13" s="7">
        <f>G13/E13</f>
        <v>-1</v>
      </c>
      <c r="I13" s="59" t="s">
        <v>53</v>
      </c>
      <c r="J13" s="52" t="s">
        <v>55</v>
      </c>
      <c r="K13" s="61"/>
      <c r="L13" s="8"/>
    </row>
    <row r="14" spans="1:18" s="4" customFormat="1" ht="41.25" customHeight="1" x14ac:dyDescent="0.25">
      <c r="A14" s="59"/>
      <c r="B14" s="5" t="s">
        <v>11</v>
      </c>
      <c r="C14" s="51"/>
      <c r="D14" s="6">
        <v>16482856.5</v>
      </c>
      <c r="E14" s="6">
        <v>62180723.939999998</v>
      </c>
      <c r="F14" s="6">
        <v>0</v>
      </c>
      <c r="G14" s="6">
        <f t="shared" si="9"/>
        <v>-62180723.939999998</v>
      </c>
      <c r="H14" s="7">
        <f>G14/E14</f>
        <v>-1</v>
      </c>
      <c r="I14" s="59"/>
      <c r="J14" s="54"/>
      <c r="K14" s="61"/>
      <c r="L14" s="8"/>
    </row>
    <row r="15" spans="1:18" s="4" customFormat="1" ht="79.5" customHeight="1" x14ac:dyDescent="0.25">
      <c r="A15" s="59" t="s">
        <v>27</v>
      </c>
      <c r="B15" s="5" t="s">
        <v>10</v>
      </c>
      <c r="C15" s="51" t="s">
        <v>9</v>
      </c>
      <c r="D15" s="6">
        <f>D16</f>
        <v>62962442.170000002</v>
      </c>
      <c r="E15" s="6">
        <f t="shared" ref="E15:F15" si="10">E16</f>
        <v>4557303.93</v>
      </c>
      <c r="F15" s="6">
        <f t="shared" si="10"/>
        <v>0</v>
      </c>
      <c r="G15" s="6">
        <f t="shared" si="9"/>
        <v>-4557303.93</v>
      </c>
      <c r="H15" s="7">
        <f t="shared" ref="H15" si="11">G15/E15</f>
        <v>-1</v>
      </c>
      <c r="I15" s="59" t="s">
        <v>44</v>
      </c>
      <c r="J15" s="52" t="s">
        <v>56</v>
      </c>
      <c r="K15" s="42"/>
      <c r="L15" s="8"/>
    </row>
    <row r="16" spans="1:18" s="4" customFormat="1" ht="63.75" customHeight="1" x14ac:dyDescent="0.25">
      <c r="A16" s="59"/>
      <c r="B16" s="5" t="s">
        <v>11</v>
      </c>
      <c r="C16" s="51"/>
      <c r="D16" s="6">
        <v>62962442.170000002</v>
      </c>
      <c r="E16" s="6">
        <v>4557303.93</v>
      </c>
      <c r="F16" s="6">
        <v>0</v>
      </c>
      <c r="G16" s="6">
        <f t="shared" si="9"/>
        <v>-4557303.93</v>
      </c>
      <c r="H16" s="7">
        <f>G16/E16</f>
        <v>-1</v>
      </c>
      <c r="I16" s="59"/>
      <c r="J16" s="54"/>
      <c r="K16" s="38"/>
      <c r="L16" s="8"/>
    </row>
    <row r="17" spans="1:12" s="4" customFormat="1" ht="50.25" customHeight="1" x14ac:dyDescent="0.25">
      <c r="A17" s="58" t="s">
        <v>16</v>
      </c>
      <c r="B17" s="5" t="s">
        <v>10</v>
      </c>
      <c r="C17" s="62" t="s">
        <v>9</v>
      </c>
      <c r="D17" s="6">
        <f>D18</f>
        <v>3207736.64</v>
      </c>
      <c r="E17" s="6">
        <f>E18</f>
        <v>3203747.56</v>
      </c>
      <c r="F17" s="6">
        <f>F18</f>
        <v>3203747.56</v>
      </c>
      <c r="G17" s="6">
        <f t="shared" ref="G17:G19" si="12">G18</f>
        <v>0</v>
      </c>
      <c r="H17" s="7">
        <v>0</v>
      </c>
      <c r="I17" s="34"/>
      <c r="J17" s="52" t="s">
        <v>47</v>
      </c>
      <c r="K17" s="38"/>
      <c r="L17" s="8"/>
    </row>
    <row r="18" spans="1:12" s="4" customFormat="1" ht="92.25" customHeight="1" x14ac:dyDescent="0.25">
      <c r="A18" s="58"/>
      <c r="B18" s="5" t="s">
        <v>11</v>
      </c>
      <c r="C18" s="62"/>
      <c r="D18" s="6">
        <v>3207736.64</v>
      </c>
      <c r="E18" s="6">
        <v>3203747.56</v>
      </c>
      <c r="F18" s="6">
        <v>3203747.56</v>
      </c>
      <c r="G18" s="6">
        <f t="shared" si="9"/>
        <v>0</v>
      </c>
      <c r="H18" s="7">
        <f>G18/E18</f>
        <v>0</v>
      </c>
      <c r="I18" s="34"/>
      <c r="J18" s="54"/>
      <c r="K18" s="38"/>
      <c r="L18" s="8"/>
    </row>
    <row r="19" spans="1:12" s="4" customFormat="1" x14ac:dyDescent="0.25">
      <c r="A19" s="58" t="s">
        <v>17</v>
      </c>
      <c r="B19" s="5" t="s">
        <v>10</v>
      </c>
      <c r="C19" s="62" t="s">
        <v>9</v>
      </c>
      <c r="D19" s="6">
        <f>D20</f>
        <v>30000</v>
      </c>
      <c r="E19" s="6">
        <f>E20</f>
        <v>30000</v>
      </c>
      <c r="F19" s="6">
        <f>F20</f>
        <v>30000</v>
      </c>
      <c r="G19" s="6">
        <f t="shared" si="12"/>
        <v>0</v>
      </c>
      <c r="H19" s="7">
        <v>0</v>
      </c>
      <c r="I19" s="59"/>
      <c r="J19" s="59" t="s">
        <v>51</v>
      </c>
      <c r="K19" s="38"/>
      <c r="L19" s="8"/>
    </row>
    <row r="20" spans="1:12" s="4" customFormat="1" ht="30" x14ac:dyDescent="0.25">
      <c r="A20" s="58"/>
      <c r="B20" s="5" t="s">
        <v>11</v>
      </c>
      <c r="C20" s="62"/>
      <c r="D20" s="6">
        <v>30000</v>
      </c>
      <c r="E20" s="6">
        <v>30000</v>
      </c>
      <c r="F20" s="6">
        <v>30000</v>
      </c>
      <c r="G20" s="6">
        <f t="shared" ref="G20" si="13">F20-E20</f>
        <v>0</v>
      </c>
      <c r="H20" s="7">
        <f>G20/E20</f>
        <v>0</v>
      </c>
      <c r="I20" s="59"/>
      <c r="J20" s="59"/>
      <c r="K20" s="38"/>
      <c r="L20" s="8"/>
    </row>
    <row r="21" spans="1:12" s="4" customFormat="1" ht="125.25" customHeight="1" x14ac:dyDescent="0.25">
      <c r="A21" s="20" t="s">
        <v>18</v>
      </c>
      <c r="B21" s="5" t="s">
        <v>20</v>
      </c>
      <c r="C21" s="19" t="s">
        <v>9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34"/>
      <c r="J21" s="37" t="s">
        <v>48</v>
      </c>
      <c r="K21" s="38"/>
      <c r="L21" s="8"/>
    </row>
    <row r="22" spans="1:12" s="4" customFormat="1" x14ac:dyDescent="0.25">
      <c r="A22" s="59" t="s">
        <v>28</v>
      </c>
      <c r="B22" s="5" t="s">
        <v>10</v>
      </c>
      <c r="C22" s="51" t="s">
        <v>9</v>
      </c>
      <c r="D22" s="6">
        <f>D23</f>
        <v>363447784.01999998</v>
      </c>
      <c r="E22" s="6">
        <f t="shared" ref="E22:G22" si="14">E23</f>
        <v>334665096.30000001</v>
      </c>
      <c r="F22" s="6">
        <f t="shared" si="14"/>
        <v>222238846.94</v>
      </c>
      <c r="G22" s="6">
        <f t="shared" si="14"/>
        <v>-112426249.36000001</v>
      </c>
      <c r="H22" s="7">
        <f t="shared" ref="H22:H25" si="15">G22/E22</f>
        <v>-0.33593658437334928</v>
      </c>
      <c r="I22" s="34"/>
      <c r="J22" s="34"/>
      <c r="K22" s="38"/>
      <c r="L22" s="8"/>
    </row>
    <row r="23" spans="1:12" s="4" customFormat="1" ht="30" x14ac:dyDescent="0.25">
      <c r="A23" s="59"/>
      <c r="B23" s="5" t="s">
        <v>11</v>
      </c>
      <c r="C23" s="51"/>
      <c r="D23" s="6">
        <f>D8+D12+D10+D18+D20</f>
        <v>363447784.01999998</v>
      </c>
      <c r="E23" s="6">
        <f>E8+E12+E10+E18+E20</f>
        <v>334665096.30000001</v>
      </c>
      <c r="F23" s="6">
        <f>F8+F12+F10+F18+F20</f>
        <v>222238846.94</v>
      </c>
      <c r="G23" s="6">
        <f t="shared" ref="G23:G25" si="16">F23-E23</f>
        <v>-112426249.36000001</v>
      </c>
      <c r="H23" s="7">
        <f t="shared" si="15"/>
        <v>-0.33593658437334928</v>
      </c>
      <c r="I23" s="34"/>
      <c r="J23" s="34"/>
      <c r="K23" s="38"/>
      <c r="L23" s="8"/>
    </row>
    <row r="24" spans="1:12" s="4" customFormat="1" x14ac:dyDescent="0.25">
      <c r="A24" s="59" t="s">
        <v>12</v>
      </c>
      <c r="B24" s="5" t="s">
        <v>10</v>
      </c>
      <c r="C24" s="51" t="s">
        <v>9</v>
      </c>
      <c r="D24" s="6">
        <f>D25</f>
        <v>363447784.01999998</v>
      </c>
      <c r="E24" s="6">
        <f t="shared" ref="E24:G24" si="17">E25</f>
        <v>334665096.30000001</v>
      </c>
      <c r="F24" s="6">
        <f t="shared" si="17"/>
        <v>222238846.94</v>
      </c>
      <c r="G24" s="6">
        <f t="shared" si="17"/>
        <v>-112426249.36000001</v>
      </c>
      <c r="H24" s="7">
        <f t="shared" si="15"/>
        <v>-0.33593658437334928</v>
      </c>
      <c r="I24" s="35"/>
      <c r="J24" s="34"/>
      <c r="K24" s="38"/>
      <c r="L24" s="8"/>
    </row>
    <row r="25" spans="1:12" s="4" customFormat="1" ht="30" x14ac:dyDescent="0.25">
      <c r="A25" s="59"/>
      <c r="B25" s="5" t="s">
        <v>11</v>
      </c>
      <c r="C25" s="51"/>
      <c r="D25" s="6">
        <f t="shared" ref="D25:F25" si="18">D23</f>
        <v>363447784.01999998</v>
      </c>
      <c r="E25" s="6">
        <f t="shared" si="18"/>
        <v>334665096.30000001</v>
      </c>
      <c r="F25" s="6">
        <f t="shared" si="18"/>
        <v>222238846.94</v>
      </c>
      <c r="G25" s="6">
        <f t="shared" si="16"/>
        <v>-112426249.36000001</v>
      </c>
      <c r="H25" s="7">
        <f t="shared" si="15"/>
        <v>-0.33593658437334928</v>
      </c>
      <c r="I25" s="36"/>
      <c r="J25" s="34"/>
      <c r="K25" s="38"/>
      <c r="L25" s="8"/>
    </row>
    <row r="26" spans="1:12" s="10" customFormat="1" ht="30.75" customHeight="1" x14ac:dyDescent="0.25">
      <c r="A26" s="60" t="s">
        <v>46</v>
      </c>
      <c r="B26" s="60"/>
      <c r="C26" s="60"/>
      <c r="D26" s="60"/>
      <c r="E26" s="60"/>
      <c r="F26" s="60"/>
      <c r="G26" s="60"/>
      <c r="H26" s="60"/>
      <c r="I26" s="60"/>
      <c r="J26" s="60"/>
      <c r="K26" s="41"/>
      <c r="L26" s="11"/>
    </row>
  </sheetData>
  <mergeCells count="43">
    <mergeCell ref="K13:K14"/>
    <mergeCell ref="C19:C20"/>
    <mergeCell ref="I15:I16"/>
    <mergeCell ref="I13:I14"/>
    <mergeCell ref="I19:I20"/>
    <mergeCell ref="J19:J20"/>
    <mergeCell ref="C13:C14"/>
    <mergeCell ref="C15:C16"/>
    <mergeCell ref="C17:C18"/>
    <mergeCell ref="J13:J14"/>
    <mergeCell ref="J15:J16"/>
    <mergeCell ref="J17:J18"/>
    <mergeCell ref="A22:A23"/>
    <mergeCell ref="A24:A25"/>
    <mergeCell ref="C22:C23"/>
    <mergeCell ref="C24:C25"/>
    <mergeCell ref="A26:J26"/>
    <mergeCell ref="A7:A8"/>
    <mergeCell ref="A9:A10"/>
    <mergeCell ref="A19:A20"/>
    <mergeCell ref="A13:A14"/>
    <mergeCell ref="A17:A18"/>
    <mergeCell ref="A15:A16"/>
    <mergeCell ref="A11:A12"/>
    <mergeCell ref="A1:J1"/>
    <mergeCell ref="A4:A6"/>
    <mergeCell ref="B4:B6"/>
    <mergeCell ref="D4:H4"/>
    <mergeCell ref="I4:I6"/>
    <mergeCell ref="J4:J6"/>
    <mergeCell ref="C4:C6"/>
    <mergeCell ref="A2:J2"/>
    <mergeCell ref="D5:D6"/>
    <mergeCell ref="E5:E6"/>
    <mergeCell ref="F5:F6"/>
    <mergeCell ref="G5:H5"/>
    <mergeCell ref="C11:C12"/>
    <mergeCell ref="I7:I8"/>
    <mergeCell ref="J7:J8"/>
    <mergeCell ref="C7:C8"/>
    <mergeCell ref="I9:I10"/>
    <mergeCell ref="C9:C10"/>
    <mergeCell ref="J9:J10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47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topLeftCell="A7" zoomScale="70" zoomScaleNormal="80" zoomScaleSheetLayoutView="70" workbookViewId="0">
      <selection sqref="A1:I1"/>
    </sheetView>
  </sheetViews>
  <sheetFormatPr defaultColWidth="9.140625" defaultRowHeight="15" x14ac:dyDescent="0.25"/>
  <cols>
    <col min="1" max="1" width="10.5703125" style="1" customWidth="1"/>
    <col min="2" max="2" width="55.140625" style="1" customWidth="1"/>
    <col min="3" max="3" width="25.85546875" style="1" customWidth="1"/>
    <col min="4" max="4" width="21.7109375" style="1" customWidth="1"/>
    <col min="5" max="5" width="18.85546875" style="1" customWidth="1"/>
    <col min="6" max="6" width="18.7109375" style="1" customWidth="1"/>
    <col min="7" max="7" width="15.85546875" style="1" customWidth="1"/>
    <col min="8" max="8" width="16.7109375" style="1" customWidth="1"/>
    <col min="9" max="9" width="52.7109375" style="2" customWidth="1"/>
    <col min="10" max="11" width="9.140625" style="1"/>
    <col min="12" max="12" width="38" style="2" customWidth="1"/>
    <col min="13" max="13" width="8.28515625" style="3" customWidth="1"/>
    <col min="14" max="16384" width="9.140625" style="1"/>
  </cols>
  <sheetData>
    <row r="1" spans="1:13" ht="32.25" customHeight="1" x14ac:dyDescent="0.25">
      <c r="A1" s="57" t="s">
        <v>30</v>
      </c>
      <c r="B1" s="57"/>
      <c r="C1" s="57"/>
      <c r="D1" s="57"/>
      <c r="E1" s="57"/>
      <c r="F1" s="57"/>
      <c r="G1" s="57"/>
      <c r="H1" s="57"/>
      <c r="I1" s="57"/>
    </row>
    <row r="2" spans="1:13" ht="18" customHeigh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13" s="21" customFormat="1" ht="24" customHeight="1" x14ac:dyDescent="0.25">
      <c r="A3" s="63" t="s">
        <v>33</v>
      </c>
      <c r="B3" s="63" t="s">
        <v>0</v>
      </c>
      <c r="C3" s="63" t="s">
        <v>1</v>
      </c>
      <c r="D3" s="63" t="s">
        <v>31</v>
      </c>
      <c r="E3" s="63" t="s">
        <v>4</v>
      </c>
      <c r="F3" s="63"/>
      <c r="G3" s="63"/>
      <c r="H3" s="63"/>
      <c r="I3" s="63" t="s">
        <v>32</v>
      </c>
      <c r="L3" s="22"/>
      <c r="M3" s="23"/>
    </row>
    <row r="4" spans="1:13" s="21" customFormat="1" ht="24" customHeight="1" x14ac:dyDescent="0.25">
      <c r="A4" s="63"/>
      <c r="B4" s="63"/>
      <c r="C4" s="63"/>
      <c r="D4" s="63"/>
      <c r="E4" s="63" t="s">
        <v>22</v>
      </c>
      <c r="F4" s="63" t="s">
        <v>24</v>
      </c>
      <c r="G4" s="63" t="s">
        <v>5</v>
      </c>
      <c r="H4" s="63"/>
      <c r="I4" s="63"/>
      <c r="L4" s="22"/>
      <c r="M4" s="23"/>
    </row>
    <row r="5" spans="1:13" s="21" customFormat="1" ht="33.75" customHeight="1" x14ac:dyDescent="0.25">
      <c r="A5" s="63"/>
      <c r="B5" s="63"/>
      <c r="C5" s="63"/>
      <c r="D5" s="63"/>
      <c r="E5" s="63"/>
      <c r="F5" s="63"/>
      <c r="G5" s="44" t="s">
        <v>8</v>
      </c>
      <c r="H5" s="44" t="s">
        <v>7</v>
      </c>
      <c r="I5" s="63"/>
      <c r="L5" s="22"/>
      <c r="M5" s="23"/>
    </row>
    <row r="6" spans="1:13" s="21" customFormat="1" ht="58.5" customHeight="1" x14ac:dyDescent="0.25">
      <c r="A6" s="24">
        <v>1</v>
      </c>
      <c r="B6" s="25" t="s">
        <v>34</v>
      </c>
      <c r="C6" s="26" t="s">
        <v>9</v>
      </c>
      <c r="D6" s="26" t="s">
        <v>43</v>
      </c>
      <c r="E6" s="27" t="s">
        <v>40</v>
      </c>
      <c r="F6" s="27">
        <v>1.0454000000000001</v>
      </c>
      <c r="G6" s="44">
        <v>0</v>
      </c>
      <c r="H6" s="44">
        <v>0</v>
      </c>
      <c r="I6" s="28"/>
      <c r="L6" s="22"/>
      <c r="M6" s="23"/>
    </row>
    <row r="7" spans="1:13" s="21" customFormat="1" ht="108.75" customHeight="1" x14ac:dyDescent="0.25">
      <c r="A7" s="24">
        <v>2</v>
      </c>
      <c r="B7" s="33" t="s">
        <v>35</v>
      </c>
      <c r="C7" s="26" t="s">
        <v>9</v>
      </c>
      <c r="D7" s="26" t="s">
        <v>45</v>
      </c>
      <c r="E7" s="27" t="s">
        <v>41</v>
      </c>
      <c r="F7" s="29">
        <v>0.13730000000000001</v>
      </c>
      <c r="G7" s="26">
        <v>0</v>
      </c>
      <c r="H7" s="26">
        <v>0</v>
      </c>
      <c r="I7" s="28"/>
      <c r="L7" s="22"/>
      <c r="M7" s="23"/>
    </row>
    <row r="8" spans="1:13" s="21" customFormat="1" ht="72.75" customHeight="1" x14ac:dyDescent="0.25">
      <c r="A8" s="24">
        <v>3</v>
      </c>
      <c r="B8" s="33" t="s">
        <v>36</v>
      </c>
      <c r="C8" s="26" t="s">
        <v>9</v>
      </c>
      <c r="D8" s="26" t="s">
        <v>43</v>
      </c>
      <c r="E8" s="27" t="s">
        <v>40</v>
      </c>
      <c r="F8" s="29">
        <v>0.9395</v>
      </c>
      <c r="G8" s="26">
        <f>93.95-95</f>
        <v>-1.0499999999999972</v>
      </c>
      <c r="H8" s="29">
        <v>-1.0999999999999999E-2</v>
      </c>
      <c r="I8" s="44"/>
      <c r="L8" s="22"/>
      <c r="M8" s="23"/>
    </row>
    <row r="9" spans="1:13" s="21" customFormat="1" ht="81" customHeight="1" x14ac:dyDescent="0.25">
      <c r="A9" s="24">
        <v>4</v>
      </c>
      <c r="B9" s="33" t="s">
        <v>37</v>
      </c>
      <c r="C9" s="26" t="s">
        <v>9</v>
      </c>
      <c r="D9" s="26" t="s">
        <v>43</v>
      </c>
      <c r="E9" s="27">
        <v>1</v>
      </c>
      <c r="F9" s="31">
        <v>1</v>
      </c>
      <c r="G9" s="26">
        <v>0</v>
      </c>
      <c r="H9" s="26">
        <v>0</v>
      </c>
      <c r="I9" s="32"/>
      <c r="L9" s="22"/>
      <c r="M9" s="23"/>
    </row>
    <row r="10" spans="1:13" s="21" customFormat="1" ht="60" customHeight="1" x14ac:dyDescent="0.25">
      <c r="A10" s="24">
        <v>5</v>
      </c>
      <c r="B10" s="33" t="s">
        <v>38</v>
      </c>
      <c r="C10" s="26" t="s">
        <v>9</v>
      </c>
      <c r="D10" s="26" t="s">
        <v>43</v>
      </c>
      <c r="E10" s="27" t="s">
        <v>42</v>
      </c>
      <c r="F10" s="27">
        <v>0.89290000000000003</v>
      </c>
      <c r="G10" s="26">
        <v>0</v>
      </c>
      <c r="H10" s="26">
        <v>0</v>
      </c>
      <c r="I10" s="28"/>
      <c r="L10" s="22"/>
      <c r="M10" s="23"/>
    </row>
    <row r="11" spans="1:13" s="21" customFormat="1" ht="389.25" customHeight="1" x14ac:dyDescent="0.25">
      <c r="A11" s="24">
        <v>6</v>
      </c>
      <c r="B11" s="25" t="s">
        <v>39</v>
      </c>
      <c r="C11" s="26" t="s">
        <v>9</v>
      </c>
      <c r="D11" s="26" t="s">
        <v>43</v>
      </c>
      <c r="E11" s="27">
        <v>1.02</v>
      </c>
      <c r="F11" s="27">
        <v>0.56100000000000005</v>
      </c>
      <c r="G11" s="29">
        <f>F11-E11</f>
        <v>-0.45899999999999996</v>
      </c>
      <c r="H11" s="29">
        <f>F11/E11-1</f>
        <v>-0.44999999999999996</v>
      </c>
      <c r="I11" s="30" t="s">
        <v>50</v>
      </c>
      <c r="L11" s="22"/>
      <c r="M11" s="23"/>
    </row>
  </sheetData>
  <mergeCells count="10">
    <mergeCell ref="B3:B5"/>
    <mergeCell ref="F4:F5"/>
    <mergeCell ref="G4:H4"/>
    <mergeCell ref="A1:I1"/>
    <mergeCell ref="A3:A5"/>
    <mergeCell ref="C3:C5"/>
    <mergeCell ref="D3:D5"/>
    <mergeCell ref="E3:H3"/>
    <mergeCell ref="I3:I5"/>
    <mergeCell ref="E4:E5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2020раздел 1</vt:lpstr>
      <vt:lpstr>2020раздел2</vt:lpstr>
      <vt:lpstr>'2020раздел 1'!Заголовки_для_печати</vt:lpstr>
      <vt:lpstr>'2020раздел2'!Заголовки_для_печати</vt:lpstr>
      <vt:lpstr>'2020раздел 1'!Область_печати</vt:lpstr>
      <vt:lpstr>'2020раздел2'!Область_печати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2021-03-03T03:57:12Z</dcterms:modified>
</cp:coreProperties>
</file>