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<sst xmlns="http://schemas.openxmlformats.org/spreadsheetml/2006/main" count="93" uniqueCount="79">
  <si>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</si>
  <si>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</si>
  <si>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</si>
  <si>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</si>
  <si>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</si>
  <si>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</si>
  <si>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</si>
  <si>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</si>
  <si>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</si>
  <si>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</si>
  <si>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</si>
  <si>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</si>
  <si>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</si>
  <si>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</si>
  <si>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</si>
  <si>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</si>
  <si>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</si>
  <si>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</si>
  <si>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</si>
  <si>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</si>
  <si>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</si>
  <si>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</si>
  <si>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</si>
  <si>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</si>
  <si>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</si>
  <si>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</si>
  <si>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</si>
  <si>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</si>
  <si>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</si>
  <si>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</si>
  <si>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</si>
  <si>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</si>
  <si>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</si>
  <si>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</si>
  <si>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</si>
  <si>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</si>
  <si>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</si>
  <si>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</si>
  <si>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</si>
  <si>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</si>
  <si>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</si>
  <si>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</si>
  <si>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</si>
  <si>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</si>
  <si>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</si>
  <si>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</si>
  <si>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</si>
  <si>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</si>
  <si>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</si>
  <si>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</si>
  <si>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</si>
  <si>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</si>
  <si>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</si>
  <si>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</si>
  <si>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</si>
  <si>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</si>
  <si>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</si>
  <si>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</si>
  <si>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</si>
  <si>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</si>
  <si>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</si>
  <si>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</si>
  <si>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</si>
  <si>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</si>
  <si>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</si>
  <si>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</si>
  <si>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</si>
  <si>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</si>
  <si>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ИТОГОВЫЙ ФИНАНСОВЫЙ ОТЧЁТ</t>
  </si>
  <si>
    <t>Хрипков Сергей Васильевич</t>
  </si>
  <si>
    <t>Кулешов Андрей Александрович</t>
  </si>
  <si>
    <t>Логинов Вадим Андреевич</t>
  </si>
  <si>
    <t>Слепов Максим Николаевич</t>
  </si>
  <si>
    <t>Алексеев Александр Павлович</t>
  </si>
  <si>
    <t>Банникова Инна Геннадьевна</t>
  </si>
  <si>
    <t>Половикова Юлия Святославовна</t>
  </si>
  <si>
    <t>Голодюк Валерий Иванович</t>
  </si>
  <si>
    <t>Воробьев Валентин Октавьянович</t>
  </si>
  <si>
    <t>Волосухина Марина Сергеевна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</si>
</sst>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10" width="9.375" style="3" customWidth="1"/>
    <col min="11" max="11" width="10.75390625" style="3" customWidth="1"/>
    <col min="12" max="13" width="9.75390625" style="3" customWidth="1"/>
    <col min="14" max="14" width="9.00390625" style="4" customWidth="1"/>
    <col min="15" max="16384" width="9.125" style="3" customWidth="1"/>
  </cols>
  <sheetData>
    <row r="1" spans="1:14" s="9" customFormat="1" ht="12.75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9" customFormat="1" ht="12.75" customHeight="1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9" customFormat="1" ht="12.75" customHeight="1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="6" customFormat="1" ht="11.25">
      <c r="N4" s="7"/>
    </row>
    <row r="5" spans="1:14" s="8" customFormat="1" ht="12.75" customHeight="1">
      <c r="A5" s="11" t="s">
        <v>68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12" customFormat="1" ht="12.75" customHeight="1">
      <c r="A6" s="76" t="s">
        <v>66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12" customFormat="1" ht="12.75" customHeight="1">
      <c r="A7" s="76" t="s">
        <v>11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s="11" customFormat="1" ht="12.7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13" t="s">
        <v>57</v>
      </c>
    </row>
    <row r="9" s="9" customFormat="1" ht="9.75">
      <c r="N9" s="10"/>
    </row>
    <row r="10" spans="1:14" s="20" customFormat="1" ht="12.75" customHeight="1">
      <c r="A10" s="68" t="s">
        <v>15</v>
      </c>
      <c r="B10" s="71" t="s">
        <v>0</v>
      </c>
      <c r="C10" s="63" t="s">
        <v>13</v>
      </c>
      <c r="D10" s="74"/>
      <c r="E10" s="74"/>
      <c r="F10" s="74"/>
      <c r="G10" s="74"/>
      <c r="H10" s="74"/>
      <c r="I10" s="74"/>
      <c r="J10" s="75"/>
      <c r="K10" s="75"/>
      <c r="L10" s="75"/>
      <c r="M10" s="75"/>
      <c r="N10" s="65" t="s">
        <v>10</v>
      </c>
    </row>
    <row r="11" spans="1:14" s="20" customFormat="1" ht="50.25" customHeight="1">
      <c r="A11" s="69"/>
      <c r="B11" s="72"/>
      <c r="C11" s="64"/>
      <c r="D11" s="62" t="s">
        <v>73</v>
      </c>
      <c r="E11" s="62" t="s">
        <v>74</v>
      </c>
      <c r="F11" s="62" t="s">
        <v>78</v>
      </c>
      <c r="G11" s="62" t="s">
        <v>77</v>
      </c>
      <c r="H11" s="62" t="s">
        <v>76</v>
      </c>
      <c r="I11" s="62" t="s">
        <v>70</v>
      </c>
      <c r="J11" s="62" t="s">
        <v>71</v>
      </c>
      <c r="K11" s="62" t="s">
        <v>75</v>
      </c>
      <c r="L11" s="62" t="s">
        <v>72</v>
      </c>
      <c r="M11" s="62" t="s">
        <v>69</v>
      </c>
      <c r="N11" s="66"/>
    </row>
    <row r="12" spans="1:14" s="20" customFormat="1" ht="10.5" customHeight="1">
      <c r="A12" s="69"/>
      <c r="B12" s="72"/>
      <c r="C12" s="38" t="s">
        <v>31</v>
      </c>
      <c r="D12" s="61">
        <v>42660</v>
      </c>
      <c r="E12" s="61">
        <v>42657</v>
      </c>
      <c r="F12" s="61">
        <v>42657</v>
      </c>
      <c r="G12" s="61">
        <v>42657</v>
      </c>
      <c r="H12" s="61">
        <v>42657</v>
      </c>
      <c r="I12" s="61">
        <v>42656</v>
      </c>
      <c r="J12" s="61">
        <v>42657</v>
      </c>
      <c r="K12" s="61">
        <v>42657</v>
      </c>
      <c r="L12" s="61">
        <v>42657</v>
      </c>
      <c r="M12" s="61">
        <v>42656</v>
      </c>
      <c r="N12" s="66"/>
    </row>
    <row r="13" spans="1:14" s="20" customFormat="1" ht="22.5" customHeight="1">
      <c r="A13" s="70"/>
      <c r="B13" s="73"/>
      <c r="C13" s="37"/>
      <c r="D13" s="60" t="s">
        <v>14</v>
      </c>
      <c r="E13" s="60" t="s">
        <v>14</v>
      </c>
      <c r="F13" s="60" t="s">
        <v>14</v>
      </c>
      <c r="G13" s="60" t="s">
        <v>14</v>
      </c>
      <c r="H13" s="60" t="s">
        <v>14</v>
      </c>
      <c r="I13" s="60" t="s">
        <v>14</v>
      </c>
      <c r="J13" s="60" t="s">
        <v>14</v>
      </c>
      <c r="K13" s="60" t="s">
        <v>14</v>
      </c>
      <c r="L13" s="60" t="s">
        <v>14</v>
      </c>
      <c r="M13" s="60" t="s">
        <v>14</v>
      </c>
      <c r="N13" s="67"/>
    </row>
    <row r="14" spans="1:14" s="22" customFormat="1" ht="9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</row>
    <row r="15" spans="1:14" s="14" customFormat="1" ht="15.75" customHeight="1">
      <c r="A15" s="45">
        <v>1</v>
      </c>
      <c r="B15" s="46" t="s">
        <v>1</v>
      </c>
      <c r="C15" s="47">
        <v>10</v>
      </c>
      <c r="D15" s="50">
        <f>D17+D23</f>
        <v>1042000</v>
      </c>
      <c r="E15" s="50">
        <f>E17+E23</f>
        <v>88300</v>
      </c>
      <c r="F15" s="50">
        <f>F17+F23</f>
        <v>0</v>
      </c>
      <c r="G15" s="50">
        <f>G17</f>
        <v>19000</v>
      </c>
      <c r="H15" s="50">
        <f>H17+H23</f>
        <v>386193.1</v>
      </c>
      <c r="I15" s="50">
        <f>I17+I23</f>
        <v>0</v>
      </c>
      <c r="J15" s="50">
        <f>J17+J23</f>
        <v>0</v>
      </c>
      <c r="K15" s="50">
        <f>K17+K23</f>
        <v>0</v>
      </c>
      <c r="L15" s="50">
        <f>L17+L23</f>
        <v>200000</v>
      </c>
      <c r="M15" s="50">
        <f>M17</f>
        <v>111550</v>
      </c>
      <c r="N15" s="58"/>
    </row>
    <row r="16" spans="1:14" s="15" customFormat="1" ht="10.5" customHeight="1">
      <c r="A16" s="25"/>
      <c r="B16" s="24" t="s">
        <v>16</v>
      </c>
      <c r="C16" s="3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4"/>
    </row>
    <row r="17" spans="1:14" s="15" customFormat="1" ht="21" customHeight="1">
      <c r="A17" s="35" t="s">
        <v>17</v>
      </c>
      <c r="B17" s="29" t="s">
        <v>2</v>
      </c>
      <c r="C17" s="30">
        <v>20</v>
      </c>
      <c r="D17" s="52">
        <f>SUM(D19:D22)</f>
        <v>1042000</v>
      </c>
      <c r="E17" s="52">
        <f>SUM(E19:E22)</f>
        <v>88300</v>
      </c>
      <c r="F17" s="52">
        <f>SUM(F19:F22)</f>
        <v>0</v>
      </c>
      <c r="G17" s="52">
        <f>G19</f>
        <v>19000</v>
      </c>
      <c r="H17" s="52">
        <f>H19+H20+H21+H22</f>
        <v>286193.1</v>
      </c>
      <c r="I17" s="52">
        <f>SUM(I19:I22)</f>
        <v>0</v>
      </c>
      <c r="J17" s="52">
        <f>SUM(J19:J22)</f>
        <v>0</v>
      </c>
      <c r="K17" s="52">
        <f>SUM(K19:K22)</f>
        <v>0</v>
      </c>
      <c r="L17" s="52">
        <f>L19+L20+L21+L22</f>
        <v>200000</v>
      </c>
      <c r="M17" s="52">
        <f>M19</f>
        <v>111550</v>
      </c>
      <c r="N17" s="39"/>
    </row>
    <row r="18" spans="1:14" s="15" customFormat="1" ht="11.25">
      <c r="A18" s="25"/>
      <c r="B18" s="26" t="s">
        <v>18</v>
      </c>
      <c r="C18" s="3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3"/>
    </row>
    <row r="19" spans="1:14" s="15" customFormat="1" ht="20.25" customHeight="1">
      <c r="A19" s="48" t="s">
        <v>19</v>
      </c>
      <c r="B19" s="42" t="s">
        <v>59</v>
      </c>
      <c r="C19" s="30">
        <v>30</v>
      </c>
      <c r="D19" s="54">
        <v>1000</v>
      </c>
      <c r="E19" s="54">
        <v>88300</v>
      </c>
      <c r="F19" s="54">
        <v>0</v>
      </c>
      <c r="G19" s="54">
        <v>19000</v>
      </c>
      <c r="H19" s="54">
        <v>66193.1</v>
      </c>
      <c r="I19" s="54">
        <v>0</v>
      </c>
      <c r="J19" s="54">
        <v>0</v>
      </c>
      <c r="K19" s="54">
        <v>0</v>
      </c>
      <c r="L19" s="54">
        <v>200000</v>
      </c>
      <c r="M19" s="54">
        <v>111550</v>
      </c>
      <c r="N19" s="31"/>
    </row>
    <row r="20" spans="1:14" s="15" customFormat="1" ht="21">
      <c r="A20" s="49" t="s">
        <v>20</v>
      </c>
      <c r="B20" s="40" t="s">
        <v>58</v>
      </c>
      <c r="C20" s="19">
        <v>40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18"/>
    </row>
    <row r="21" spans="1:14" s="15" customFormat="1" ht="12.75" customHeight="1">
      <c r="A21" s="49" t="s">
        <v>21</v>
      </c>
      <c r="B21" s="41" t="s">
        <v>27</v>
      </c>
      <c r="C21" s="19">
        <v>50</v>
      </c>
      <c r="D21" s="55">
        <v>0</v>
      </c>
      <c r="E21" s="55">
        <v>0</v>
      </c>
      <c r="F21" s="55">
        <v>0</v>
      </c>
      <c r="G21" s="55">
        <v>0</v>
      </c>
      <c r="H21" s="55">
        <v>120000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18"/>
    </row>
    <row r="22" spans="1:14" s="15" customFormat="1" ht="12.75" customHeight="1">
      <c r="A22" s="49" t="s">
        <v>22</v>
      </c>
      <c r="B22" s="40" t="s">
        <v>28</v>
      </c>
      <c r="C22" s="19">
        <v>60</v>
      </c>
      <c r="D22" s="55">
        <v>1041000</v>
      </c>
      <c r="E22" s="55">
        <v>0</v>
      </c>
      <c r="F22" s="55">
        <v>0</v>
      </c>
      <c r="G22" s="55">
        <v>0</v>
      </c>
      <c r="H22" s="55">
        <v>100000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18"/>
    </row>
    <row r="23" spans="1:14" s="15" customFormat="1" ht="43.5" customHeight="1">
      <c r="A23" s="36" t="s">
        <v>23</v>
      </c>
      <c r="B23" s="34" t="s">
        <v>60</v>
      </c>
      <c r="C23" s="19">
        <v>70</v>
      </c>
      <c r="D23" s="56">
        <f>SUM(D25:D27)</f>
        <v>0</v>
      </c>
      <c r="E23" s="56">
        <f>SUM(E25:E27)</f>
        <v>0</v>
      </c>
      <c r="F23" s="56">
        <f>SUM(F25:F27)</f>
        <v>0</v>
      </c>
      <c r="G23" s="56">
        <f>SUM(G25:G27)</f>
        <v>0</v>
      </c>
      <c r="H23" s="56">
        <f>H25+H26+H27</f>
        <v>100000</v>
      </c>
      <c r="I23" s="56">
        <f>SUM(I25:I27)</f>
        <v>0</v>
      </c>
      <c r="J23" s="56">
        <f>SUM(J25:J27)</f>
        <v>0</v>
      </c>
      <c r="K23" s="56">
        <f>SUM(K25:K27)</f>
        <v>0</v>
      </c>
      <c r="L23" s="56">
        <v>0</v>
      </c>
      <c r="M23" s="56">
        <v>0</v>
      </c>
      <c r="N23" s="17"/>
    </row>
    <row r="24" spans="1:14" s="15" customFormat="1" ht="11.25">
      <c r="A24" s="25"/>
      <c r="B24" s="26" t="s">
        <v>18</v>
      </c>
      <c r="C24" s="3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24"/>
    </row>
    <row r="25" spans="1:14" s="15" customFormat="1" ht="30" customHeight="1">
      <c r="A25" s="27" t="s">
        <v>24</v>
      </c>
      <c r="B25" s="42" t="s">
        <v>61</v>
      </c>
      <c r="C25" s="30">
        <v>80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31"/>
    </row>
    <row r="26" spans="1:14" s="15" customFormat="1" ht="11.25">
      <c r="A26" s="28" t="s">
        <v>25</v>
      </c>
      <c r="B26" s="41" t="s">
        <v>29</v>
      </c>
      <c r="C26" s="19">
        <v>90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18"/>
    </row>
    <row r="27" spans="1:14" s="15" customFormat="1" ht="11.25">
      <c r="A27" s="28" t="s">
        <v>26</v>
      </c>
      <c r="B27" s="41" t="s">
        <v>30</v>
      </c>
      <c r="C27" s="19">
        <v>100</v>
      </c>
      <c r="D27" s="55">
        <v>0</v>
      </c>
      <c r="E27" s="55">
        <v>0</v>
      </c>
      <c r="F27" s="55">
        <v>0</v>
      </c>
      <c r="G27" s="55">
        <v>0</v>
      </c>
      <c r="H27" s="55">
        <v>100000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18"/>
    </row>
    <row r="28" spans="1:14" s="14" customFormat="1" ht="24" customHeight="1">
      <c r="A28" s="45">
        <v>2</v>
      </c>
      <c r="B28" s="57" t="s">
        <v>32</v>
      </c>
      <c r="C28" s="47">
        <v>110</v>
      </c>
      <c r="D28" s="50">
        <f>D30+D31+D36</f>
        <v>0</v>
      </c>
      <c r="E28" s="50">
        <f>E30+E31+E36</f>
        <v>0</v>
      </c>
      <c r="F28" s="50">
        <f>F30+F31+F36</f>
        <v>0</v>
      </c>
      <c r="G28" s="50">
        <f>G30+G31+G36</f>
        <v>0</v>
      </c>
      <c r="H28" s="50">
        <f>H30+H31+H36</f>
        <v>100000</v>
      </c>
      <c r="I28" s="50">
        <f>I30+I31+I36</f>
        <v>0</v>
      </c>
      <c r="J28" s="50">
        <f>J30+J31+J36</f>
        <v>0</v>
      </c>
      <c r="K28" s="50">
        <f>K30+K31+K36</f>
        <v>0</v>
      </c>
      <c r="L28" s="50">
        <f>L30+L31</f>
        <v>0</v>
      </c>
      <c r="M28" s="50">
        <v>0</v>
      </c>
      <c r="N28" s="58"/>
    </row>
    <row r="29" spans="1:14" s="15" customFormat="1" ht="11.25">
      <c r="A29" s="25"/>
      <c r="B29" s="24" t="s">
        <v>16</v>
      </c>
      <c r="C29" s="3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24"/>
    </row>
    <row r="30" spans="1:14" s="15" customFormat="1" ht="11.25">
      <c r="A30" s="35" t="s">
        <v>33</v>
      </c>
      <c r="B30" s="23" t="s">
        <v>3</v>
      </c>
      <c r="C30" s="30">
        <v>120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31"/>
    </row>
    <row r="31" spans="1:14" s="15" customFormat="1" ht="24.75" customHeight="1">
      <c r="A31" s="36" t="s">
        <v>34</v>
      </c>
      <c r="B31" s="34" t="s">
        <v>4</v>
      </c>
      <c r="C31" s="19">
        <v>130</v>
      </c>
      <c r="D31" s="55">
        <f>SUM(D33:D35)</f>
        <v>0</v>
      </c>
      <c r="E31" s="55">
        <f>SUM(E33:E35)</f>
        <v>0</v>
      </c>
      <c r="F31" s="55">
        <f>SUM(F33:F35)</f>
        <v>0</v>
      </c>
      <c r="G31" s="55">
        <f>SUM(G33:G35)</f>
        <v>0</v>
      </c>
      <c r="H31" s="55">
        <f>H33+H34+H35</f>
        <v>100000</v>
      </c>
      <c r="I31" s="55">
        <f>SUM(I33:I35)</f>
        <v>0</v>
      </c>
      <c r="J31" s="55">
        <f>SUM(J33:J35)</f>
        <v>0</v>
      </c>
      <c r="K31" s="55">
        <f>SUM(K33:K35)</f>
        <v>0</v>
      </c>
      <c r="L31" s="55">
        <v>0</v>
      </c>
      <c r="M31" s="55">
        <v>0</v>
      </c>
      <c r="N31" s="18"/>
    </row>
    <row r="32" spans="1:14" s="15" customFormat="1" ht="11.25">
      <c r="A32" s="25"/>
      <c r="B32" s="26" t="s">
        <v>18</v>
      </c>
      <c r="C32" s="3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4"/>
    </row>
    <row r="33" spans="1:14" s="15" customFormat="1" ht="34.5" customHeight="1">
      <c r="A33" s="48" t="s">
        <v>36</v>
      </c>
      <c r="B33" s="42" t="s">
        <v>37</v>
      </c>
      <c r="C33" s="30">
        <v>140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31"/>
    </row>
    <row r="34" spans="1:14" s="15" customFormat="1" ht="33.75" customHeight="1">
      <c r="A34" s="49" t="s">
        <v>38</v>
      </c>
      <c r="B34" s="40" t="s">
        <v>39</v>
      </c>
      <c r="C34" s="19">
        <v>150</v>
      </c>
      <c r="D34" s="55">
        <v>0</v>
      </c>
      <c r="E34" s="55">
        <v>0</v>
      </c>
      <c r="F34" s="55">
        <v>0</v>
      </c>
      <c r="G34" s="55">
        <v>0</v>
      </c>
      <c r="H34" s="55">
        <v>100000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18"/>
    </row>
    <row r="35" spans="1:14" s="15" customFormat="1" ht="22.5" customHeight="1">
      <c r="A35" s="49" t="s">
        <v>40</v>
      </c>
      <c r="B35" s="40" t="s">
        <v>62</v>
      </c>
      <c r="C35" s="19">
        <v>160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18"/>
    </row>
    <row r="36" spans="1:14" s="15" customFormat="1" ht="24.75" customHeight="1">
      <c r="A36" s="36" t="s">
        <v>35</v>
      </c>
      <c r="B36" s="34" t="s">
        <v>5</v>
      </c>
      <c r="C36" s="19">
        <v>170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18"/>
    </row>
    <row r="37" spans="1:14" s="14" customFormat="1" ht="14.25" customHeight="1">
      <c r="A37" s="45">
        <v>3</v>
      </c>
      <c r="B37" s="59" t="s">
        <v>6</v>
      </c>
      <c r="C37" s="47">
        <v>180</v>
      </c>
      <c r="D37" s="50">
        <f>D39+D42+D43+D44+D45+D46+D47+D48</f>
        <v>1042000</v>
      </c>
      <c r="E37" s="50">
        <f>E39+E42+E43+E44+E45+E46+E47+E48</f>
        <v>88300</v>
      </c>
      <c r="F37" s="50">
        <f>F39+F42+F43+F44+F45+F46+F47+F48</f>
        <v>0</v>
      </c>
      <c r="G37" s="50">
        <f>G39+G42+G43+G44+G45+G46+G47</f>
        <v>19000</v>
      </c>
      <c r="H37" s="50">
        <f>H39+H42+H43+H44+H45+H46+H47+H48</f>
        <v>286193.1</v>
      </c>
      <c r="I37" s="50">
        <f>I39+I42+I43+I44+I45+I46+I47+I48</f>
        <v>0</v>
      </c>
      <c r="J37" s="50">
        <f>J39+J42+J43+J44+J45+J46+J47+J48</f>
        <v>0</v>
      </c>
      <c r="K37" s="50">
        <f>K39+K42+K43+K44+K45+K46+K47+K48</f>
        <v>0</v>
      </c>
      <c r="L37" s="50">
        <f>L39+L43+L44+L45+L46+L47+L48</f>
        <v>200000</v>
      </c>
      <c r="M37" s="50">
        <f>M39+M41+M42+M43+M44+M45+M46+M47+M48</f>
        <v>106050</v>
      </c>
      <c r="N37" s="46"/>
    </row>
    <row r="38" spans="1:14" s="15" customFormat="1" ht="10.5" customHeight="1">
      <c r="A38" s="25"/>
      <c r="B38" s="24" t="s">
        <v>16</v>
      </c>
      <c r="C38" s="3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s="15" customFormat="1" ht="12.75" customHeight="1">
      <c r="A39" s="35" t="s">
        <v>41</v>
      </c>
      <c r="B39" s="23" t="s">
        <v>7</v>
      </c>
      <c r="C39" s="30">
        <v>190</v>
      </c>
      <c r="D39" s="54">
        <v>1000</v>
      </c>
      <c r="E39" s="54">
        <v>0</v>
      </c>
      <c r="F39" s="54">
        <v>0</v>
      </c>
      <c r="G39" s="54">
        <v>0</v>
      </c>
      <c r="H39" s="54">
        <v>201.6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31"/>
    </row>
    <row r="40" spans="1:14" s="15" customFormat="1" ht="11.25">
      <c r="A40" s="25"/>
      <c r="B40" s="26" t="s">
        <v>18</v>
      </c>
      <c r="C40" s="3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4"/>
    </row>
    <row r="41" spans="1:14" s="15" customFormat="1" ht="17.25" customHeight="1">
      <c r="A41" s="27" t="s">
        <v>42</v>
      </c>
      <c r="B41" s="42" t="s">
        <v>43</v>
      </c>
      <c r="C41" s="30">
        <v>200</v>
      </c>
      <c r="D41" s="54">
        <v>700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31"/>
    </row>
    <row r="42" spans="1:14" s="15" customFormat="1" ht="22.5">
      <c r="A42" s="35" t="s">
        <v>44</v>
      </c>
      <c r="B42" s="34" t="s">
        <v>45</v>
      </c>
      <c r="C42" s="19">
        <v>210</v>
      </c>
      <c r="D42" s="55">
        <v>0</v>
      </c>
      <c r="E42" s="55">
        <v>13000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18"/>
    </row>
    <row r="43" spans="1:14" s="15" customFormat="1" ht="23.25" customHeight="1">
      <c r="A43" s="35" t="s">
        <v>46</v>
      </c>
      <c r="B43" s="34" t="s">
        <v>47</v>
      </c>
      <c r="C43" s="19">
        <v>220</v>
      </c>
      <c r="D43" s="55">
        <v>0</v>
      </c>
      <c r="E43" s="55">
        <v>0</v>
      </c>
      <c r="F43" s="55">
        <v>0</v>
      </c>
      <c r="G43" s="55">
        <v>0</v>
      </c>
      <c r="H43" s="55">
        <v>36852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18"/>
    </row>
    <row r="44" spans="1:14" s="15" customFormat="1" ht="22.5">
      <c r="A44" s="35" t="s">
        <v>48</v>
      </c>
      <c r="B44" s="34" t="s">
        <v>9</v>
      </c>
      <c r="C44" s="19">
        <v>230</v>
      </c>
      <c r="D44" s="55">
        <v>969000</v>
      </c>
      <c r="E44" s="55">
        <v>37800</v>
      </c>
      <c r="F44" s="55">
        <v>0</v>
      </c>
      <c r="G44" s="55">
        <v>19000</v>
      </c>
      <c r="H44" s="55">
        <v>119010</v>
      </c>
      <c r="I44" s="55">
        <v>0</v>
      </c>
      <c r="J44" s="55">
        <v>0</v>
      </c>
      <c r="K44" s="55">
        <v>0</v>
      </c>
      <c r="L44" s="55">
        <v>91900</v>
      </c>
      <c r="M44" s="55">
        <v>79050</v>
      </c>
      <c r="N44" s="18"/>
    </row>
    <row r="45" spans="1:14" s="15" customFormat="1" ht="15.75" customHeight="1">
      <c r="A45" s="35" t="s">
        <v>49</v>
      </c>
      <c r="B45" s="16" t="s">
        <v>8</v>
      </c>
      <c r="C45" s="19">
        <v>240</v>
      </c>
      <c r="D45" s="55">
        <v>0</v>
      </c>
      <c r="E45" s="54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4">
        <v>0</v>
      </c>
      <c r="M45" s="54">
        <v>0</v>
      </c>
      <c r="N45" s="18"/>
    </row>
    <row r="46" spans="1:14" s="15" customFormat="1" ht="23.25" customHeight="1">
      <c r="A46" s="35" t="s">
        <v>50</v>
      </c>
      <c r="B46" s="34" t="s">
        <v>63</v>
      </c>
      <c r="C46" s="19">
        <v>250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96450</v>
      </c>
      <c r="M46" s="55">
        <v>0</v>
      </c>
      <c r="N46" s="18"/>
    </row>
    <row r="47" spans="1:14" s="15" customFormat="1" ht="30.75" customHeight="1">
      <c r="A47" s="35" t="s">
        <v>51</v>
      </c>
      <c r="B47" s="34" t="s">
        <v>52</v>
      </c>
      <c r="C47" s="19">
        <v>260</v>
      </c>
      <c r="D47" s="55">
        <v>0</v>
      </c>
      <c r="E47" s="55">
        <v>37500</v>
      </c>
      <c r="F47" s="55">
        <v>0</v>
      </c>
      <c r="G47" s="55">
        <v>0</v>
      </c>
      <c r="H47" s="55">
        <v>17777.6</v>
      </c>
      <c r="I47" s="55">
        <v>0</v>
      </c>
      <c r="J47" s="55">
        <v>0</v>
      </c>
      <c r="K47" s="55">
        <v>0</v>
      </c>
      <c r="L47" s="55">
        <v>0</v>
      </c>
      <c r="M47" s="55">
        <v>27000</v>
      </c>
      <c r="N47" s="18"/>
    </row>
    <row r="48" spans="1:14" s="15" customFormat="1" ht="21.75" customHeight="1">
      <c r="A48" s="35" t="s">
        <v>53</v>
      </c>
      <c r="B48" s="34" t="s">
        <v>54</v>
      </c>
      <c r="C48" s="19">
        <v>270</v>
      </c>
      <c r="D48" s="55">
        <v>72000</v>
      </c>
      <c r="E48" s="55">
        <v>0</v>
      </c>
      <c r="F48" s="55">
        <v>0</v>
      </c>
      <c r="G48" s="55">
        <v>0</v>
      </c>
      <c r="H48" s="55">
        <v>112351.9</v>
      </c>
      <c r="I48" s="55">
        <v>0</v>
      </c>
      <c r="J48" s="55">
        <v>0</v>
      </c>
      <c r="K48" s="55">
        <v>0</v>
      </c>
      <c r="L48" s="55">
        <v>11650</v>
      </c>
      <c r="M48" s="55">
        <v>0</v>
      </c>
      <c r="N48" s="18"/>
    </row>
    <row r="49" spans="1:14" s="14" customFormat="1" ht="45">
      <c r="A49" s="45">
        <v>4</v>
      </c>
      <c r="B49" s="57" t="s">
        <v>64</v>
      </c>
      <c r="C49" s="47">
        <v>280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5500</v>
      </c>
      <c r="N49" s="46"/>
    </row>
    <row r="50" spans="1:14" s="14" customFormat="1" ht="33.75">
      <c r="A50" s="45">
        <v>5</v>
      </c>
      <c r="B50" s="57" t="s">
        <v>65</v>
      </c>
      <c r="C50" s="47">
        <v>290</v>
      </c>
      <c r="D50" s="50">
        <f>D15-D28-D37-D49</f>
        <v>0</v>
      </c>
      <c r="E50" s="50">
        <f>E15-E28-E37-E49</f>
        <v>0</v>
      </c>
      <c r="F50" s="50">
        <f>F15-F28-F37-F49</f>
        <v>0</v>
      </c>
      <c r="G50" s="50">
        <f>G15-G28-G37-G49</f>
        <v>0</v>
      </c>
      <c r="H50" s="50">
        <f>H15-H28-H37-H49</f>
        <v>0</v>
      </c>
      <c r="I50" s="50">
        <f>I15-I28-I37-I49</f>
        <v>0</v>
      </c>
      <c r="J50" s="50">
        <f>J15-J28-J37-J49</f>
        <v>0</v>
      </c>
      <c r="K50" s="50">
        <f>K15-K28-K37-K49</f>
        <v>0</v>
      </c>
      <c r="L50" s="50">
        <f>L15-L28-L37</f>
        <v>0</v>
      </c>
      <c r="M50" s="50">
        <f>M15-M28-M37-M49</f>
        <v>0</v>
      </c>
      <c r="N50" s="46"/>
    </row>
    <row r="51" spans="1:14" s="9" customFormat="1" ht="13.5" customHeight="1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10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11">
    <mergeCell ref="A6:N6"/>
    <mergeCell ref="A7:N7"/>
    <mergeCell ref="A1:N1"/>
    <mergeCell ref="A2:N2"/>
    <mergeCell ref="A3:N3"/>
    <mergeCell ref="A8:M8"/>
    <mergeCell ref="N10:N13"/>
    <mergeCell ref="A10:A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2016-10-17T08:50:00Z</dcterms:modified>
  <cp:category/>
  <cp:version/>
  <cp:contentType/>
  <cp:contentStatus/>
</cp:coreProperties>
</file>