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Бюджет" sheetId="1" r:id="rId1"/>
  </sheets>
  <definedNames>
    <definedName name="_xlnm._FilterDatabase" localSheetId="0" hidden="1">Бюджет!$A$5:$L$679</definedName>
    <definedName name="APPT" localSheetId="0">Бюджет!$A$18</definedName>
    <definedName name="FIO" localSheetId="0">Бюджет!$G$18</definedName>
    <definedName name="LAST_CELL" localSheetId="0">Бюджет!$K$684</definedName>
    <definedName name="SIGN" localSheetId="0">Бюджет!$A$18:$I$21</definedName>
    <definedName name="_xlnm.Print_Titles" localSheetId="0">Бюджет!$5:$5</definedName>
    <definedName name="_xlnm.Print_Area" localSheetId="0">Бюджет!$A$1:$F$679</definedName>
  </definedNames>
  <calcPr calcId="144525"/>
</workbook>
</file>

<file path=xl/calcChain.xml><?xml version="1.0" encoding="utf-8"?>
<calcChain xmlns="http://schemas.openxmlformats.org/spreadsheetml/2006/main">
  <c r="E421" i="1" l="1"/>
  <c r="F421" i="1" s="1"/>
  <c r="D421" i="1"/>
  <c r="F9" i="1" l="1"/>
  <c r="F12" i="1"/>
  <c r="F15" i="1"/>
  <c r="F16" i="1"/>
  <c r="F17" i="1"/>
  <c r="F18" i="1"/>
  <c r="F21" i="1"/>
  <c r="F22" i="1"/>
  <c r="F25" i="1"/>
  <c r="F26" i="1"/>
  <c r="F27" i="1"/>
  <c r="F28" i="1"/>
  <c r="F31" i="1"/>
  <c r="F32" i="1"/>
  <c r="F35" i="1"/>
  <c r="F38" i="1"/>
  <c r="F39" i="1"/>
  <c r="F40" i="1"/>
  <c r="F41" i="1"/>
  <c r="F42" i="1"/>
  <c r="F43" i="1"/>
  <c r="F44" i="1"/>
  <c r="F45" i="1"/>
  <c r="F46" i="1"/>
  <c r="F49" i="1"/>
  <c r="F50" i="1"/>
  <c r="F53" i="1"/>
  <c r="F54" i="1"/>
  <c r="F57" i="1"/>
  <c r="F58" i="1"/>
  <c r="F61" i="1"/>
  <c r="F62" i="1"/>
  <c r="F65" i="1"/>
  <c r="F66" i="1"/>
  <c r="F69" i="1"/>
  <c r="F70" i="1"/>
  <c r="F71" i="1"/>
  <c r="F72" i="1"/>
  <c r="F73" i="1"/>
  <c r="F74" i="1"/>
  <c r="F75" i="1"/>
  <c r="F76" i="1"/>
  <c r="F77" i="1"/>
  <c r="F78" i="1"/>
  <c r="F79" i="1"/>
  <c r="F80"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3" i="1"/>
  <c r="F124" i="1"/>
  <c r="F125" i="1"/>
  <c r="F126" i="1"/>
  <c r="F127" i="1"/>
  <c r="F128" i="1"/>
  <c r="F129" i="1"/>
  <c r="F130" i="1"/>
  <c r="F133" i="1"/>
  <c r="F134" i="1"/>
  <c r="F135" i="1"/>
  <c r="F136" i="1"/>
  <c r="F137" i="1"/>
  <c r="F138" i="1"/>
  <c r="F139" i="1"/>
  <c r="F140" i="1"/>
  <c r="F141" i="1"/>
  <c r="F142" i="1"/>
  <c r="F145" i="1"/>
  <c r="F148" i="1"/>
  <c r="F149" i="1"/>
  <c r="F150" i="1"/>
  <c r="F153" i="1"/>
  <c r="F154" i="1"/>
  <c r="F157" i="1"/>
  <c r="F158" i="1"/>
  <c r="F161" i="1"/>
  <c r="F162" i="1"/>
  <c r="F163" i="1"/>
  <c r="F164" i="1"/>
  <c r="F165" i="1"/>
  <c r="F168" i="1"/>
  <c r="F169" i="1"/>
  <c r="F170" i="1"/>
  <c r="F173" i="1"/>
  <c r="F174" i="1"/>
  <c r="F175" i="1"/>
  <c r="F176" i="1"/>
  <c r="F177" i="1"/>
  <c r="F180" i="1"/>
  <c r="F181" i="1"/>
  <c r="F182" i="1"/>
  <c r="F183" i="1"/>
  <c r="F184" i="1"/>
  <c r="F185" i="1"/>
  <c r="F186" i="1"/>
  <c r="F187" i="1"/>
  <c r="F188" i="1"/>
  <c r="F189" i="1"/>
  <c r="F190" i="1"/>
  <c r="F193" i="1"/>
  <c r="F194" i="1"/>
  <c r="F197" i="1"/>
  <c r="F198" i="1"/>
  <c r="F199" i="1"/>
  <c r="F200" i="1"/>
  <c r="F201" i="1"/>
  <c r="F202" i="1"/>
  <c r="F205" i="1"/>
  <c r="F206" i="1"/>
  <c r="F207" i="1"/>
  <c r="F208" i="1"/>
  <c r="F211" i="1"/>
  <c r="F214" i="1"/>
  <c r="F215" i="1"/>
  <c r="F216" i="1"/>
  <c r="F219" i="1"/>
  <c r="F220" i="1"/>
  <c r="F221" i="1"/>
  <c r="F222" i="1"/>
  <c r="F223" i="1"/>
  <c r="F224" i="1"/>
  <c r="F227" i="1"/>
  <c r="F228" i="1"/>
  <c r="F229" i="1"/>
  <c r="F230" i="1"/>
  <c r="F231" i="1"/>
  <c r="F232" i="1"/>
  <c r="F233" i="1"/>
  <c r="F234" i="1"/>
  <c r="F235" i="1"/>
  <c r="F236" i="1"/>
  <c r="F237" i="1"/>
  <c r="F240" i="1"/>
  <c r="F241" i="1"/>
  <c r="F242" i="1"/>
  <c r="F243" i="1"/>
  <c r="F244" i="1"/>
  <c r="F247" i="1"/>
  <c r="F250" i="1"/>
  <c r="F251" i="1"/>
  <c r="F252" i="1"/>
  <c r="F253" i="1"/>
  <c r="F256" i="1"/>
  <c r="F257" i="1"/>
  <c r="F260" i="1"/>
  <c r="F261" i="1"/>
  <c r="F264" i="1"/>
  <c r="F265" i="1"/>
  <c r="F266" i="1"/>
  <c r="F269" i="1"/>
  <c r="F270" i="1"/>
  <c r="F273" i="1"/>
  <c r="F276" i="1"/>
  <c r="F277" i="1"/>
  <c r="F278" i="1"/>
  <c r="F279" i="1"/>
  <c r="F282" i="1"/>
  <c r="F283" i="1"/>
  <c r="F286" i="1"/>
  <c r="F287" i="1"/>
  <c r="F290" i="1"/>
  <c r="F291" i="1"/>
  <c r="F292" i="1"/>
  <c r="F295" i="1"/>
  <c r="F298" i="1"/>
  <c r="F299" i="1"/>
  <c r="F302" i="1"/>
  <c r="F303" i="1"/>
  <c r="F306" i="1"/>
  <c r="F307" i="1"/>
  <c r="F310" i="1"/>
  <c r="F313" i="1"/>
  <c r="F314" i="1"/>
  <c r="F315" i="1"/>
  <c r="F316" i="1"/>
  <c r="F319" i="1"/>
  <c r="F320" i="1"/>
  <c r="F323" i="1"/>
  <c r="F326" i="1"/>
  <c r="F327" i="1"/>
  <c r="F328" i="1"/>
  <c r="F329" i="1"/>
  <c r="F330" i="1"/>
  <c r="F331" i="1"/>
  <c r="F332" i="1"/>
  <c r="F333" i="1"/>
  <c r="F334" i="1"/>
  <c r="F335" i="1"/>
  <c r="F336" i="1"/>
  <c r="F337" i="1"/>
  <c r="F338" i="1"/>
  <c r="F339" i="1"/>
  <c r="F340" i="1"/>
  <c r="F341" i="1"/>
  <c r="F342" i="1"/>
  <c r="F345" i="1"/>
  <c r="F346" i="1"/>
  <c r="F349" i="1"/>
  <c r="F352" i="1"/>
  <c r="F353" i="1"/>
  <c r="F354" i="1"/>
  <c r="F357" i="1"/>
  <c r="F358" i="1"/>
  <c r="F361" i="1"/>
  <c r="F362" i="1"/>
  <c r="F363" i="1"/>
  <c r="F364" i="1"/>
  <c r="F367" i="1"/>
  <c r="F370" i="1"/>
  <c r="F371" i="1"/>
  <c r="F372" i="1"/>
  <c r="F375" i="1"/>
  <c r="F376" i="1"/>
  <c r="F379" i="1"/>
  <c r="F382" i="1"/>
  <c r="F383" i="1"/>
  <c r="F384" i="1"/>
  <c r="F385" i="1"/>
  <c r="F386" i="1"/>
  <c r="F387" i="1"/>
  <c r="F390" i="1"/>
  <c r="F391" i="1"/>
  <c r="F392" i="1"/>
  <c r="F395" i="1"/>
  <c r="F396" i="1"/>
  <c r="F399" i="1"/>
  <c r="F400" i="1"/>
  <c r="F401" i="1"/>
  <c r="F404" i="1"/>
  <c r="F407" i="1"/>
  <c r="F408" i="1"/>
  <c r="F409" i="1"/>
  <c r="F410" i="1"/>
  <c r="F413" i="1"/>
  <c r="F414" i="1"/>
  <c r="F415" i="1"/>
  <c r="F418" i="1"/>
  <c r="F419" i="1"/>
  <c r="F420" i="1"/>
  <c r="F423" i="1"/>
  <c r="F424" i="1"/>
  <c r="F427" i="1"/>
  <c r="F428" i="1"/>
  <c r="F431" i="1"/>
  <c r="F432" i="1"/>
  <c r="F435" i="1"/>
  <c r="F436" i="1"/>
  <c r="F439" i="1"/>
  <c r="F440" i="1"/>
  <c r="F443" i="1"/>
  <c r="F444" i="1"/>
  <c r="F447" i="1"/>
  <c r="F448" i="1"/>
  <c r="F451" i="1"/>
  <c r="F452" i="1"/>
  <c r="F455" i="1"/>
  <c r="F458" i="1"/>
  <c r="F459" i="1"/>
  <c r="F462" i="1"/>
  <c r="F463" i="1"/>
  <c r="F466" i="1"/>
  <c r="F467" i="1"/>
  <c r="F470" i="1"/>
  <c r="F473" i="1"/>
  <c r="F474" i="1"/>
  <c r="F477" i="1"/>
  <c r="F478" i="1"/>
  <c r="F479" i="1"/>
  <c r="F482" i="1"/>
  <c r="F485" i="1"/>
  <c r="F486" i="1"/>
  <c r="F487" i="1"/>
  <c r="F488" i="1"/>
  <c r="F489" i="1"/>
  <c r="F490" i="1"/>
  <c r="F491" i="1"/>
  <c r="F492" i="1"/>
  <c r="F493" i="1"/>
  <c r="F494" i="1"/>
  <c r="F497" i="1"/>
  <c r="F498" i="1"/>
  <c r="F499" i="1"/>
  <c r="F502" i="1"/>
  <c r="F503" i="1"/>
  <c r="F504" i="1"/>
  <c r="F507" i="1"/>
  <c r="F510" i="1"/>
  <c r="F511" i="1"/>
  <c r="F514" i="1"/>
  <c r="F515" i="1"/>
  <c r="F516" i="1"/>
  <c r="F517" i="1"/>
  <c r="F518" i="1"/>
  <c r="F519" i="1"/>
  <c r="F520" i="1"/>
  <c r="F521" i="1"/>
  <c r="F524" i="1"/>
  <c r="F527" i="1"/>
  <c r="F528" i="1"/>
  <c r="F531" i="1"/>
  <c r="F532" i="1"/>
  <c r="F533" i="1"/>
  <c r="F536" i="1"/>
  <c r="F539" i="1"/>
  <c r="F540" i="1"/>
  <c r="F543" i="1"/>
  <c r="F544" i="1"/>
  <c r="F547" i="1"/>
  <c r="F548" i="1"/>
  <c r="F551" i="1"/>
  <c r="F552" i="1"/>
  <c r="F555" i="1"/>
  <c r="F556" i="1"/>
  <c r="F557" i="1"/>
  <c r="F558" i="1"/>
  <c r="F561" i="1"/>
  <c r="F562" i="1"/>
  <c r="F563" i="1"/>
  <c r="F564" i="1"/>
  <c r="F567" i="1"/>
  <c r="F570" i="1"/>
  <c r="F571" i="1"/>
  <c r="F572" i="1"/>
  <c r="F573" i="1"/>
  <c r="F574" i="1"/>
  <c r="F575" i="1"/>
  <c r="F576" i="1"/>
  <c r="F577" i="1"/>
  <c r="F578" i="1"/>
  <c r="F579" i="1"/>
  <c r="F580" i="1"/>
  <c r="F581" i="1"/>
  <c r="F582" i="1"/>
  <c r="F585" i="1"/>
  <c r="F586" i="1"/>
  <c r="F587" i="1"/>
  <c r="F588" i="1"/>
  <c r="F589" i="1"/>
  <c r="F590" i="1"/>
  <c r="F593" i="1"/>
  <c r="F594" i="1"/>
  <c r="F595" i="1"/>
  <c r="F596" i="1"/>
  <c r="F599" i="1"/>
  <c r="F600" i="1"/>
  <c r="F601" i="1"/>
  <c r="F604" i="1"/>
  <c r="F605" i="1"/>
  <c r="F606" i="1"/>
  <c r="F607" i="1"/>
  <c r="F608" i="1"/>
  <c r="F611" i="1"/>
  <c r="F614" i="1"/>
  <c r="F615" i="1"/>
  <c r="F616" i="1"/>
  <c r="F617" i="1"/>
  <c r="F618" i="1"/>
  <c r="F619" i="1"/>
  <c r="F620" i="1"/>
  <c r="F621" i="1"/>
  <c r="F622" i="1"/>
  <c r="F623" i="1"/>
  <c r="F624" i="1"/>
  <c r="F625" i="1"/>
  <c r="F626" i="1"/>
  <c r="F627" i="1"/>
  <c r="F628" i="1"/>
  <c r="F629" i="1"/>
  <c r="F630" i="1"/>
  <c r="F631" i="1"/>
  <c r="F632" i="1"/>
  <c r="F635" i="1"/>
  <c r="F636" i="1"/>
  <c r="F637" i="1"/>
  <c r="F638" i="1"/>
  <c r="F641" i="1"/>
  <c r="F644" i="1"/>
  <c r="F645" i="1"/>
  <c r="F646" i="1"/>
  <c r="F647" i="1"/>
  <c r="F650" i="1"/>
  <c r="F651" i="1"/>
  <c r="F652" i="1"/>
  <c r="F653" i="1"/>
  <c r="F654" i="1"/>
  <c r="F655" i="1"/>
  <c r="F656" i="1"/>
  <c r="F657" i="1"/>
  <c r="F658" i="1"/>
  <c r="F659" i="1"/>
  <c r="F660" i="1"/>
  <c r="F663" i="1"/>
  <c r="F664" i="1"/>
  <c r="F665" i="1"/>
  <c r="F666" i="1"/>
  <c r="F667" i="1"/>
  <c r="F668" i="1"/>
  <c r="F669" i="1"/>
  <c r="F670" i="1"/>
  <c r="F671" i="1"/>
  <c r="F672" i="1"/>
  <c r="E673" i="1"/>
  <c r="E674" i="1"/>
  <c r="D673" i="1"/>
  <c r="D674" i="1"/>
  <c r="E661" i="1"/>
  <c r="E662" i="1"/>
  <c r="D661" i="1"/>
  <c r="D662" i="1"/>
  <c r="E648" i="1"/>
  <c r="E649" i="1"/>
  <c r="D648" i="1"/>
  <c r="D649" i="1"/>
  <c r="E642" i="1"/>
  <c r="E639" i="1" s="1"/>
  <c r="E643" i="1"/>
  <c r="D642" i="1"/>
  <c r="D639" i="1" s="1"/>
  <c r="D643" i="1"/>
  <c r="D640" i="1" s="1"/>
  <c r="E634" i="1"/>
  <c r="D634" i="1"/>
  <c r="E612" i="1"/>
  <c r="E609" i="1" s="1"/>
  <c r="E613" i="1"/>
  <c r="D612" i="1"/>
  <c r="D609" i="1" s="1"/>
  <c r="D613" i="1"/>
  <c r="D610" i="1" s="1"/>
  <c r="E603" i="1"/>
  <c r="D603" i="1"/>
  <c r="E598" i="1"/>
  <c r="D598" i="1"/>
  <c r="E591" i="1"/>
  <c r="E592" i="1"/>
  <c r="D591" i="1"/>
  <c r="D592" i="1"/>
  <c r="E583" i="1"/>
  <c r="E584" i="1"/>
  <c r="D583" i="1"/>
  <c r="D584" i="1"/>
  <c r="E568" i="1"/>
  <c r="E569" i="1"/>
  <c r="D568" i="1"/>
  <c r="D569" i="1"/>
  <c r="E559" i="1"/>
  <c r="E560" i="1"/>
  <c r="D560" i="1"/>
  <c r="D559" i="1"/>
  <c r="E553" i="1"/>
  <c r="E534" i="1" s="1"/>
  <c r="E554" i="1"/>
  <c r="D554" i="1"/>
  <c r="D553" i="1"/>
  <c r="D534" i="1" s="1"/>
  <c r="E550" i="1"/>
  <c r="D550" i="1"/>
  <c r="E546" i="1"/>
  <c r="D546" i="1"/>
  <c r="E542" i="1"/>
  <c r="D542" i="1"/>
  <c r="E538" i="1"/>
  <c r="D538" i="1"/>
  <c r="E530" i="1"/>
  <c r="E523" i="1" s="1"/>
  <c r="D530" i="1"/>
  <c r="D523" i="1" s="1"/>
  <c r="E525" i="1"/>
  <c r="E522" i="1" s="1"/>
  <c r="D525" i="1"/>
  <c r="D522" i="1" s="1"/>
  <c r="E512" i="1"/>
  <c r="E505" i="1" s="1"/>
  <c r="E513" i="1"/>
  <c r="D512" i="1"/>
  <c r="D505" i="1" s="1"/>
  <c r="D513" i="1"/>
  <c r="E509" i="1"/>
  <c r="D509" i="1"/>
  <c r="E501" i="1"/>
  <c r="D501" i="1"/>
  <c r="E495" i="1"/>
  <c r="E496" i="1"/>
  <c r="D495" i="1"/>
  <c r="D496" i="1"/>
  <c r="E483" i="1"/>
  <c r="E484" i="1"/>
  <c r="D483" i="1"/>
  <c r="D480" i="1" s="1"/>
  <c r="D484" i="1"/>
  <c r="D481" i="1" s="1"/>
  <c r="E468" i="1"/>
  <c r="D468" i="1"/>
  <c r="E476" i="1"/>
  <c r="D476" i="1"/>
  <c r="E472" i="1"/>
  <c r="D472" i="1"/>
  <c r="D454" i="1"/>
  <c r="E454" i="1"/>
  <c r="E464" i="1"/>
  <c r="D464" i="1"/>
  <c r="E460" i="1"/>
  <c r="D460" i="1"/>
  <c r="E456" i="1"/>
  <c r="D456" i="1"/>
  <c r="E450" i="1"/>
  <c r="D450" i="1"/>
  <c r="E446" i="1"/>
  <c r="D446" i="1"/>
  <c r="E442" i="1"/>
  <c r="D442" i="1"/>
  <c r="E438" i="1"/>
  <c r="D438" i="1"/>
  <c r="E434" i="1"/>
  <c r="D434" i="1"/>
  <c r="E430" i="1"/>
  <c r="D430" i="1"/>
  <c r="E426" i="1"/>
  <c r="D426" i="1"/>
  <c r="E417" i="1"/>
  <c r="D417" i="1"/>
  <c r="E411" i="1"/>
  <c r="E412" i="1"/>
  <c r="D412" i="1"/>
  <c r="D411" i="1"/>
  <c r="E405" i="1"/>
  <c r="E402" i="1" s="1"/>
  <c r="E406" i="1"/>
  <c r="D405" i="1"/>
  <c r="D406" i="1"/>
  <c r="E377" i="1"/>
  <c r="D377" i="1"/>
  <c r="E398" i="1"/>
  <c r="D398" i="1"/>
  <c r="E394" i="1"/>
  <c r="D394" i="1"/>
  <c r="E389" i="1"/>
  <c r="D389" i="1"/>
  <c r="E381" i="1"/>
  <c r="D381" i="1"/>
  <c r="E365" i="1"/>
  <c r="D365" i="1"/>
  <c r="E374" i="1"/>
  <c r="D374" i="1"/>
  <c r="E369" i="1"/>
  <c r="D369" i="1"/>
  <c r="E359" i="1"/>
  <c r="E360" i="1"/>
  <c r="D360" i="1"/>
  <c r="D359" i="1"/>
  <c r="E355" i="1"/>
  <c r="E347" i="1" s="1"/>
  <c r="D355" i="1"/>
  <c r="E351" i="1"/>
  <c r="D351" i="1"/>
  <c r="E344" i="1"/>
  <c r="D344" i="1"/>
  <c r="E324" i="1"/>
  <c r="E321" i="1" s="1"/>
  <c r="E325" i="1"/>
  <c r="D324" i="1"/>
  <c r="D321" i="1" s="1"/>
  <c r="D325" i="1"/>
  <c r="D322" i="1" s="1"/>
  <c r="E308" i="1"/>
  <c r="D308" i="1"/>
  <c r="E318" i="1"/>
  <c r="D318" i="1"/>
  <c r="E312" i="1"/>
  <c r="D312" i="1"/>
  <c r="E293" i="1"/>
  <c r="D293" i="1"/>
  <c r="E305" i="1"/>
  <c r="D305" i="1"/>
  <c r="E301" i="1"/>
  <c r="D301" i="1"/>
  <c r="E297" i="1"/>
  <c r="D297" i="1"/>
  <c r="E288" i="1"/>
  <c r="E289" i="1"/>
  <c r="D289" i="1"/>
  <c r="D288" i="1"/>
  <c r="E285" i="1"/>
  <c r="D285" i="1"/>
  <c r="E280" i="1"/>
  <c r="D280" i="1"/>
  <c r="E274" i="1"/>
  <c r="E275" i="1"/>
  <c r="E272" i="1" s="1"/>
  <c r="D274" i="1"/>
  <c r="D275" i="1"/>
  <c r="E268" i="1"/>
  <c r="D268" i="1"/>
  <c r="E263" i="1"/>
  <c r="D263" i="1"/>
  <c r="E259" i="1"/>
  <c r="D259" i="1"/>
  <c r="E255" i="1"/>
  <c r="D255" i="1"/>
  <c r="E248" i="1"/>
  <c r="E245" i="1" s="1"/>
  <c r="E249" i="1"/>
  <c r="D248" i="1"/>
  <c r="D245" i="1" s="1"/>
  <c r="D249" i="1"/>
  <c r="E238" i="1"/>
  <c r="E239" i="1"/>
  <c r="D238" i="1"/>
  <c r="D239" i="1"/>
  <c r="E225" i="1"/>
  <c r="E226" i="1"/>
  <c r="D225" i="1"/>
  <c r="D226" i="1"/>
  <c r="E217" i="1"/>
  <c r="E218" i="1"/>
  <c r="D217" i="1"/>
  <c r="D209" i="1" s="1"/>
  <c r="D218" i="1"/>
  <c r="E213" i="1"/>
  <c r="D213" i="1"/>
  <c r="E203" i="1"/>
  <c r="E204" i="1"/>
  <c r="D203" i="1"/>
  <c r="D204" i="1"/>
  <c r="E196" i="1"/>
  <c r="D196" i="1"/>
  <c r="E192" i="1"/>
  <c r="D192" i="1"/>
  <c r="E178" i="1"/>
  <c r="E179" i="1"/>
  <c r="D178" i="1"/>
  <c r="D179" i="1"/>
  <c r="E171" i="1"/>
  <c r="E172" i="1"/>
  <c r="D171" i="1"/>
  <c r="D172" i="1"/>
  <c r="E166" i="1"/>
  <c r="E167" i="1"/>
  <c r="D166" i="1"/>
  <c r="D167" i="1"/>
  <c r="E159" i="1"/>
  <c r="E143" i="1" s="1"/>
  <c r="E160" i="1"/>
  <c r="D159" i="1"/>
  <c r="D143" i="1" s="1"/>
  <c r="D160" i="1"/>
  <c r="E156" i="1"/>
  <c r="D156" i="1"/>
  <c r="E152" i="1"/>
  <c r="D152" i="1"/>
  <c r="E147" i="1"/>
  <c r="D147" i="1"/>
  <c r="E131" i="1"/>
  <c r="E132" i="1"/>
  <c r="D131" i="1"/>
  <c r="D132" i="1"/>
  <c r="E121" i="1"/>
  <c r="E122" i="1"/>
  <c r="D121" i="1"/>
  <c r="D122" i="1"/>
  <c r="E480" i="1" l="1"/>
  <c r="F480" i="1" s="1"/>
  <c r="E506" i="1"/>
  <c r="D565" i="1"/>
  <c r="E640" i="1"/>
  <c r="F640" i="1" s="1"/>
  <c r="D566" i="1"/>
  <c r="F649" i="1"/>
  <c r="F662" i="1"/>
  <c r="F132" i="1"/>
  <c r="F218" i="1"/>
  <c r="F239" i="1"/>
  <c r="F360" i="1"/>
  <c r="F369" i="1"/>
  <c r="F389" i="1"/>
  <c r="F398" i="1"/>
  <c r="F417" i="1"/>
  <c r="F426" i="1"/>
  <c r="F434" i="1"/>
  <c r="F442" i="1"/>
  <c r="F122" i="1"/>
  <c r="F226" i="1"/>
  <c r="F147" i="1"/>
  <c r="F156" i="1"/>
  <c r="F143" i="1"/>
  <c r="F166" i="1"/>
  <c r="F196" i="1"/>
  <c r="E309" i="1"/>
  <c r="F523" i="1"/>
  <c r="F542" i="1"/>
  <c r="F550" i="1"/>
  <c r="F167" i="1"/>
  <c r="F374" i="1"/>
  <c r="F394" i="1"/>
  <c r="D294" i="1"/>
  <c r="F325" i="1"/>
  <c r="E378" i="1"/>
  <c r="F411" i="1"/>
  <c r="F430" i="1"/>
  <c r="F438" i="1"/>
  <c r="F446" i="1"/>
  <c r="E453" i="1"/>
  <c r="F464" i="1"/>
  <c r="E469" i="1"/>
  <c r="F554" i="1"/>
  <c r="F560" i="1"/>
  <c r="F569" i="1"/>
  <c r="F584" i="1"/>
  <c r="F592" i="1"/>
  <c r="F505" i="1"/>
  <c r="F152" i="1"/>
  <c r="F192" i="1"/>
  <c r="F213" i="1"/>
  <c r="F217" i="1"/>
  <c r="F225" i="1"/>
  <c r="F238" i="1"/>
  <c r="F245" i="1"/>
  <c r="F259" i="1"/>
  <c r="F406" i="1"/>
  <c r="E481" i="1"/>
  <c r="F481" i="1" s="1"/>
  <c r="F598" i="1"/>
  <c r="F634" i="1"/>
  <c r="F648" i="1"/>
  <c r="F661" i="1"/>
  <c r="F131" i="1"/>
  <c r="F160" i="1"/>
  <c r="F172" i="1"/>
  <c r="F179" i="1"/>
  <c r="F204" i="1"/>
  <c r="F495" i="1"/>
  <c r="F509" i="1"/>
  <c r="F512" i="1"/>
  <c r="E610" i="1"/>
  <c r="F610" i="1" s="1"/>
  <c r="F171" i="1"/>
  <c r="F178" i="1"/>
  <c r="F203" i="1"/>
  <c r="F255" i="1"/>
  <c r="F263" i="1"/>
  <c r="F280" i="1"/>
  <c r="F297" i="1"/>
  <c r="F305" i="1"/>
  <c r="F321" i="1"/>
  <c r="E348" i="1"/>
  <c r="D403" i="1"/>
  <c r="F534" i="1"/>
  <c r="F559" i="1"/>
  <c r="F568" i="1"/>
  <c r="F583" i="1"/>
  <c r="F591" i="1"/>
  <c r="F603" i="1"/>
  <c r="F609" i="1"/>
  <c r="D144" i="1"/>
  <c r="F249" i="1"/>
  <c r="F289" i="1"/>
  <c r="F450" i="1"/>
  <c r="F460" i="1"/>
  <c r="F476" i="1"/>
  <c r="F501" i="1"/>
  <c r="F674" i="1"/>
  <c r="F121" i="1"/>
  <c r="F268" i="1"/>
  <c r="F274" i="1"/>
  <c r="F285" i="1"/>
  <c r="F288" i="1"/>
  <c r="F301" i="1"/>
  <c r="F318" i="1"/>
  <c r="F344" i="1"/>
  <c r="F355" i="1"/>
  <c r="F359" i="1"/>
  <c r="F412" i="1"/>
  <c r="F496" i="1"/>
  <c r="F522" i="1"/>
  <c r="F538" i="1"/>
  <c r="F546" i="1"/>
  <c r="F673" i="1"/>
  <c r="F639" i="1"/>
  <c r="D378" i="1"/>
  <c r="F643" i="1"/>
  <c r="F483" i="1"/>
  <c r="F351" i="1"/>
  <c r="F275" i="1"/>
  <c r="F159" i="1"/>
  <c r="E209" i="1"/>
  <c r="F209" i="1" s="1"/>
  <c r="D309" i="1"/>
  <c r="F642" i="1"/>
  <c r="F530" i="1"/>
  <c r="E144" i="1"/>
  <c r="F613" i="1"/>
  <c r="F553" i="1"/>
  <c r="F525" i="1"/>
  <c r="F513" i="1"/>
  <c r="F405" i="1"/>
  <c r="F381" i="1"/>
  <c r="E565" i="1"/>
  <c r="F612" i="1"/>
  <c r="F484" i="1"/>
  <c r="F472" i="1"/>
  <c r="F456" i="1"/>
  <c r="F324" i="1"/>
  <c r="F312" i="1"/>
  <c r="F248" i="1"/>
  <c r="E210" i="1"/>
  <c r="E246" i="1"/>
  <c r="D246" i="1"/>
  <c r="D271" i="1"/>
  <c r="E271" i="1"/>
  <c r="E294" i="1"/>
  <c r="E322" i="1"/>
  <c r="F322" i="1" s="1"/>
  <c r="D366" i="1"/>
  <c r="D402" i="1"/>
  <c r="F402" i="1" s="1"/>
  <c r="E403" i="1"/>
  <c r="D535" i="1"/>
  <c r="D272" i="1"/>
  <c r="F272" i="1" s="1"/>
  <c r="D348" i="1"/>
  <c r="E535" i="1"/>
  <c r="D210" i="1"/>
  <c r="D347" i="1"/>
  <c r="F347" i="1" s="1"/>
  <c r="D453" i="1"/>
  <c r="D506" i="1"/>
  <c r="F506" i="1" s="1"/>
  <c r="E566" i="1"/>
  <c r="E366" i="1"/>
  <c r="F366" i="1" s="1"/>
  <c r="D469" i="1"/>
  <c r="E81" i="1"/>
  <c r="E82" i="1"/>
  <c r="D81" i="1"/>
  <c r="D82" i="1"/>
  <c r="E67" i="1"/>
  <c r="E68" i="1"/>
  <c r="D68" i="1"/>
  <c r="D67" i="1"/>
  <c r="E63" i="1"/>
  <c r="D63" i="1"/>
  <c r="E60" i="1"/>
  <c r="D60" i="1"/>
  <c r="E56" i="1"/>
  <c r="D56" i="1"/>
  <c r="E52" i="1"/>
  <c r="D52" i="1"/>
  <c r="E48" i="1"/>
  <c r="D48" i="1"/>
  <c r="E36" i="1"/>
  <c r="E37" i="1"/>
  <c r="D36" i="1"/>
  <c r="D37" i="1"/>
  <c r="E30" i="1"/>
  <c r="D30" i="1"/>
  <c r="E24" i="1"/>
  <c r="D24" i="1"/>
  <c r="E20" i="1"/>
  <c r="D20" i="1"/>
  <c r="E14" i="1"/>
  <c r="D14" i="1"/>
  <c r="F309" i="1" l="1"/>
  <c r="F348" i="1"/>
  <c r="F469" i="1"/>
  <c r="F565" i="1"/>
  <c r="F566" i="1"/>
  <c r="F378" i="1"/>
  <c r="F294" i="1"/>
  <c r="F20" i="1"/>
  <c r="F30" i="1"/>
  <c r="F52" i="1"/>
  <c r="F453" i="1"/>
  <c r="F60" i="1"/>
  <c r="F24" i="1"/>
  <c r="F36" i="1"/>
  <c r="F48" i="1"/>
  <c r="F63" i="1"/>
  <c r="F535" i="1"/>
  <c r="F144" i="1"/>
  <c r="F56" i="1"/>
  <c r="F403" i="1"/>
  <c r="F37" i="1"/>
  <c r="F271" i="1"/>
  <c r="F210" i="1"/>
  <c r="D11" i="1"/>
  <c r="F68" i="1"/>
  <c r="F82" i="1"/>
  <c r="E11" i="1"/>
  <c r="F14" i="1"/>
  <c r="F67" i="1"/>
  <c r="F81" i="1"/>
  <c r="F246" i="1"/>
  <c r="E34" i="1"/>
  <c r="E33" i="1"/>
  <c r="D34" i="1"/>
  <c r="D33" i="1"/>
  <c r="D7" i="1" s="1"/>
  <c r="E7" i="1" l="1"/>
  <c r="F7" i="1" s="1"/>
  <c r="F33" i="1"/>
  <c r="F11" i="1"/>
  <c r="E8" i="1"/>
  <c r="F34" i="1"/>
  <c r="D8" i="1"/>
  <c r="D6" i="1" s="1"/>
  <c r="E6" i="1" l="1"/>
  <c r="F6" i="1" s="1"/>
  <c r="F8" i="1"/>
</calcChain>
</file>

<file path=xl/sharedStrings.xml><?xml version="1.0" encoding="utf-8"?>
<sst xmlns="http://schemas.openxmlformats.org/spreadsheetml/2006/main" count="1035" uniqueCount="324">
  <si>
    <t>руб.</t>
  </si>
  <si>
    <t>Доп. ФК</t>
  </si>
  <si>
    <t>Муниципальная программа "Управление муниципальными финансами города Сургута на период до 2030 года"</t>
  </si>
  <si>
    <t>Основное мероприятие "Обеспечение деятельности департамента финансов"</t>
  </si>
  <si>
    <t>Расходы на обеспечение функций органов местного самоуправления (органов местной администрации)</t>
  </si>
  <si>
    <t>0000</t>
  </si>
  <si>
    <t>0502</t>
  </si>
  <si>
    <t>Расходы на предоставление дополнительных мер социальной поддержки, за исключением публичных нормативных обязательств</t>
  </si>
  <si>
    <t>Основное мероприятие "Управление муниципальным долгом города"</t>
  </si>
  <si>
    <t>Иные расходы на реализацию мероприятий муниципальной программы</t>
  </si>
  <si>
    <t>Основное мероприятие "Формирование резервных средств в бюджете города"</t>
  </si>
  <si>
    <t>0304</t>
  </si>
  <si>
    <t>0601</t>
  </si>
  <si>
    <t>Основное мероприятие "Обеспечение функционирования и развития автоматизированных систем управления бюджетным процессом"</t>
  </si>
  <si>
    <t>Расходы на осуществление мероприятий в области информационно-коммуникационных технологий и связи, расходы на функционирование и развитие автоматизированных систем управления бюджетным процессом</t>
  </si>
  <si>
    <t>Муниципальная программа "Развитие образования города Сургута на период до 2030 года"</t>
  </si>
  <si>
    <t>Основное мероприятие "Обеспечение управления муниципальной системой образования, осуществление организационно-методического, финансово-экономического сопровождения деятельности в сфере образования"</t>
  </si>
  <si>
    <t>Расходы на обеспечение деятельности муниципальных учреждений по оказанию услуг (выполнению работ), реализации функций</t>
  </si>
  <si>
    <t>Расходы на проведение мероприятий в сфере образования</t>
  </si>
  <si>
    <t>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в рамках подпрограммы "Общее образование. Дополнительное образование детей" государственной программы "Развитие образования"</t>
  </si>
  <si>
    <t>2101</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</si>
  <si>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</si>
  <si>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2302</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</si>
  <si>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</si>
  <si>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</si>
  <si>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</si>
  <si>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</si>
  <si>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0403</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</si>
  <si>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</si>
  <si>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t>
  </si>
  <si>
    <t>2115</t>
  </si>
  <si>
    <t>Подпрограмма "Дошкольное образование в образовательных учреждениях, реализующих программу дошкольного образования"</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</si>
  <si>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</si>
  <si>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</si>
  <si>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"Поддержка занятости населения"</t>
  </si>
  <si>
    <t>2310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</si>
  <si>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t>
  </si>
  <si>
    <t>2225</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</si>
  <si>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</si>
  <si>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Подпрограмма "Общее и дополнительное образование в общеобразовательных учреждениях"</t>
  </si>
  <si>
    <t>0302</t>
  </si>
  <si>
    <t>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t>
  </si>
  <si>
    <t>5301</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</si>
  <si>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t>
  </si>
  <si>
    <t>2104</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</si>
  <si>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"Общее образование. Дополнительное образование детей" государственной программы "Развитие образования"</t>
  </si>
  <si>
    <t>2213</t>
  </si>
  <si>
    <t>5209</t>
  </si>
  <si>
    <t>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"Общее образование. Дополнительное образование детей" государственной программы "Развитие образования"</t>
  </si>
  <si>
    <t>2211</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</si>
  <si>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</si>
  <si>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Расходы на создание детских технопарков "Кванториум" в рамках подпрограммы "Общее образование. Дополнительное образование детей" государственной программы "Развитие образования"</t>
  </si>
  <si>
    <t>2201</t>
  </si>
  <si>
    <t>5202</t>
  </si>
  <si>
    <t>Расходы на создание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t>
  </si>
  <si>
    <t>2236</t>
  </si>
  <si>
    <t>5205</t>
  </si>
  <si>
    <t>Расходы за счёт субсидии из бюджета автономного округа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</si>
  <si>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2233</t>
  </si>
  <si>
    <t>Расходы за счёт субсидии из бюджета автономного округа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</si>
  <si>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2248</t>
  </si>
  <si>
    <t>Софинансирование за счёт средств местного бюджета расходов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</si>
  <si>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Софинансирование за счёт средств местного бюджета расходов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</si>
  <si>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Расходы за счёт средств местного бюджета на строительство и реконструкцию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t>
  </si>
  <si>
    <t>Подпрограмма "Дополнительное образование в учреждениях дополнительного образования"</t>
  </si>
  <si>
    <t>Подпрограмма "Организация и обеспечение отдыха и оздоровления детей"</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</si>
  <si>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</si>
  <si>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2205</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</si>
  <si>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</si>
  <si>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"Поддержка семьи, материнства и детства" государственной программы "Социальное и демографическое развитие"</t>
  </si>
  <si>
    <t>2106</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</si>
  <si>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t>
  </si>
  <si>
    <t>2119</t>
  </si>
  <si>
    <t>Муниципальная программа "Развитие культуры и туризма в городе Сургуте на период до 2030 года"</t>
  </si>
  <si>
    <t>Основное мероприятие "Содержание аппарата комитета культуры"</t>
  </si>
  <si>
    <t>Основное мероприятие "Организация выполнения отдельных функций по эксплуатации зданий, сооружений, инженерных систем муниципальных учреждений"</t>
  </si>
  <si>
    <t>0401</t>
  </si>
  <si>
    <t>Основное мероприятие "Организация установки и обслуживания временных мобильных туалетов при проведении мероприятий"</t>
  </si>
  <si>
    <t>Подпрограмма "Библиотечное обслуживание населения"</t>
  </si>
  <si>
    <t>Расходы за счёт субсидии из бюджета автономного округа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</si>
  <si>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2210</t>
  </si>
  <si>
    <t>2301</t>
  </si>
  <si>
    <t>Софинансирование за счёт средств местного бюджета расходов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</si>
  <si>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Подпрограмма "Обеспечение населения услугами муниципальных музеев"</t>
  </si>
  <si>
    <t>Подпрограмма "Дополнительное образование детей в детских школах искусств"</t>
  </si>
  <si>
    <t>Подпрограмма "Организация культурного досуга на базе учреждений и организаций культуры"</t>
  </si>
  <si>
    <t>Расходы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государственной программы "Культурное пространство"</t>
  </si>
  <si>
    <t>2214</t>
  </si>
  <si>
    <t>5204</t>
  </si>
  <si>
    <t>Подпрограмма "Создание условий для развития туризма"</t>
  </si>
  <si>
    <t>Подпрограмма "Развитие инфраструктуры отрасли культуры"</t>
  </si>
  <si>
    <t>Расходы местного бюджета на реализацию инициативного проекта "Велопарковки для жителей города Сургута"</t>
  </si>
  <si>
    <t>Подпрограмма "Организация отдыха детей в каникулярное время"</t>
  </si>
  <si>
    <t>Муниципальная программа "Развитие физической культуры и спорта в городе Сургуте на период до 2030 года"</t>
  </si>
  <si>
    <t>Основное мероприятие "Организационное обеспечение функционирования отрасли"</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</si>
  <si>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</si>
  <si>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t>2303</t>
  </si>
  <si>
    <t>Подпрограмма "Развитие системы спортивной подготовки"</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</si>
  <si>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</si>
  <si>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2204</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</si>
  <si>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</si>
  <si>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</si>
  <si>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Расходы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</si>
  <si>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2216</t>
  </si>
  <si>
    <t>5207</t>
  </si>
  <si>
    <t>Подпрограмма "Развитие инфраструктуры спорта"</t>
  </si>
  <si>
    <t>Расходы за счёт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</si>
  <si>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2218</t>
  </si>
  <si>
    <t>Софинансирование за счёт средств местного бюджета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</si>
  <si>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Муниципальная программа "Молодёжная политика Сургута на период до 2030 года"</t>
  </si>
  <si>
    <t>Основное мероприятие "Организация мероприятий по работе с детьми и молодежью"</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</si>
  <si>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</si>
  <si>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</si>
  <si>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Основное мероприятие "Содержание аппарата управления отдела молодёжной политики"</t>
  </si>
  <si>
    <t>Основное мероприятие "Строительство, реконструкция и капитальный ремонт объектов в сфере молодежной политики"</t>
  </si>
  <si>
    <t>Муниципальная программа "Развитие коммунального комплекса в городе Сургуте на период до 2030 года"</t>
  </si>
  <si>
    <t>Основное мероприятие "Реконструкция, расширение, модернизация и капитальный ремонт объектов коммунального комплекса"</t>
  </si>
  <si>
    <t>Расходы за счёт единой субсидии из бюджета автономного округа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</si>
  <si>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2235</t>
  </si>
  <si>
    <t>Софинансирование за счёт средств местного бюджета расходов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</si>
  <si>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</si>
  <si>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Расходы за счёт субвенции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</si>
  <si>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2134</t>
  </si>
  <si>
    <t>Основное мероприятие "Актуализация схем тепло-, водоснабжения и водоотведения муниципального образования городской округ город Сургут"</t>
  </si>
  <si>
    <t>Основное мероприятие "Возмещение расходов организации за доставку населению сжиженного газа для бытовых нужд"</t>
  </si>
  <si>
    <t>Расходы за счёт субсидии из бюджета автономного округа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</si>
  <si>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2207</t>
  </si>
  <si>
    <t>Софинансирование за счет средств местного бюджета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</si>
  <si>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Муниципальная программа "Управление муниципальным имуществом в сфере жилищно-коммунального хозяйства в городе Сургуте на период до 2030 года"</t>
  </si>
  <si>
    <t>Основное мероприятие "Организация изготовления и оформления технической, землеустроительной, оценочной документации на объекты муниципального имущества в сфере жилищно-коммунального хозяйства"</t>
  </si>
  <si>
    <t>Основное мероприятие "Организация содержания и ремонта объектов муниципального имущества в сфере жилищно-коммунального хозяйства"</t>
  </si>
  <si>
    <t>Основное мероприятие "Осуществление деятельности по организации управления объектами муниципального имущества в сфере жилищно-коммунального хозяйства МКУ "Казна городского хозяйства"</t>
  </si>
  <si>
    <t>Муниципальная программа "Энергосбережение и повышение энергетической эффективности в городе Сургуте на период до 2030 года"</t>
  </si>
  <si>
    <t>Основное мероприятие "Реализация энергосберегающих мероприятий (проектов) в муниципальных учреждениях"</t>
  </si>
  <si>
    <t>Основное мероприятие "Реализация энергосберегающих мероприятий в жилищном фонде"</t>
  </si>
  <si>
    <t>Муниципальная программа "Развитие транспортной системы города Сургута на период до 2030 года"</t>
  </si>
  <si>
    <t>Подпрограмма "Дорожное хозяйство"</t>
  </si>
  <si>
    <t>0501</t>
  </si>
  <si>
    <t>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</si>
  <si>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2246</t>
  </si>
  <si>
    <t>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</si>
  <si>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</si>
  <si>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2209</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</si>
  <si>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</si>
  <si>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"Современная транспортная система")</t>
  </si>
  <si>
    <t>Расходы за счёт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подпрограммы "Дорожное хозяйство" государственной программы "Современная транспортная система"</t>
  </si>
  <si>
    <t>5302</t>
  </si>
  <si>
    <t>Подпрограмма "Автомобильный транспорт"</t>
  </si>
  <si>
    <t>Муниципальная программа "Комфортное проживание в городе Сургуте на период до 2030 года"</t>
  </si>
  <si>
    <t>Подпрограмма "Безопасная среда"</t>
  </si>
  <si>
    <t>Подпрограмма "Капитальный ремонт жилищного фонда"</t>
  </si>
  <si>
    <t>Расходы за счёт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проведению капитального ремонта многоквартирных домов" государственной программы "Жилищно-коммунальный комплекс и городская среда"</t>
  </si>
  <si>
    <t>2215</t>
  </si>
  <si>
    <t>Подпрограмма "Обеспечение стабильной благополучной эпизоотической обстановки в городе Сургуте и защита населения от болезней, общих для человека и животных"</t>
  </si>
  <si>
    <t>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t>
  </si>
  <si>
    <t>2133</t>
  </si>
  <si>
    <t>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t>
  </si>
  <si>
    <t>Муниципальная программа "Организация ритуальных услуг и содержание объектов похоронного назначения в городе Сургуте на период до 2030 года"</t>
  </si>
  <si>
    <t>Основное мероприятие "Организация похоронного дела"</t>
  </si>
  <si>
    <t>Основное мероприятие "Развитие общественной инфраструктуры и реализация приоритетных направлений развития"</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</si>
  <si>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</si>
  <si>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Основное мероприятие "Осуществление организационно-методического, финансово-экономического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t>
  </si>
  <si>
    <t>0404</t>
  </si>
  <si>
    <t>Основное мероприятие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</si>
  <si>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</si>
  <si>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</si>
  <si>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Муниципальная программа "Профилактика правонарушений в городе Сургуте на период до 2030 года"</t>
  </si>
  <si>
    <t>Основное мероприятие "Создание условий для деятельности народных дружин"</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</si>
  <si>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</si>
  <si>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2226</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</si>
  <si>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</si>
  <si>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Основное мероприятие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</si>
  <si>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"Профилактика правонарушений и обеспечение отдельных прав граждан"</t>
  </si>
  <si>
    <t>2112</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</si>
  <si>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</si>
  <si>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"Обеспечение бесперебойного функционирования и развития оборудования систем видеонаблюдения и фото-видеофиксации АПК "Безопасный город"</t>
  </si>
  <si>
    <t>Основное мероприятие "Реализация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t>
  </si>
  <si>
    <t>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"Поддержка семьи, материнства и детства" государственной программы "Социальное и демографическое развитие"</t>
  </si>
  <si>
    <t>2108</t>
  </si>
  <si>
    <t>Основное мероприятие "Техническое обслуживание и ремонт системы контроля за транспортными потоками "Навигация"</t>
  </si>
  <si>
    <t>Основное мероприятие "Аренда помещения в целях предоставления для работы на обслуживаемом административном участке сотруднику, замещающему должность участкового уполномоченного Полиции УМВД России по городу Сургуту"</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</si>
  <si>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</si>
  <si>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Основное мероприятие "Проведение ежегодного конкурса народных дружинников"</t>
  </si>
  <si>
    <t>Основное мероприятие "Выплата компенсации за проезд в общественном транспорте гражданам, являющимся членами народных дружин"</t>
  </si>
  <si>
    <t>Основное мероприятие "Создание и распространение социальной рекламы, направленной на профилактику незаконного потребления наркотических средств и психотропных веществ, а также на формирование здорового образа жизни"</t>
  </si>
  <si>
    <t>Основное мероприятие "Реализация плана профилактических мероприятий по формированию культуры безопасного использования компьютерных технологий, расчетных банковских карт, социальных сетей на территории муниципального образования город Сургут"</t>
  </si>
  <si>
    <t>Муниципальная программа "Развитие агропромышленного комплекса в городе Сургуте на период до 2030 года"</t>
  </si>
  <si>
    <t>Основное мероприятие "Государственная поддержка развития животноводства"</t>
  </si>
  <si>
    <t>Расходы за счёт субвенции из бюджета автономного округа на поддержку и развитие животноводства в рамках подпрограммы "Развитие отрасли животноводства" государственной программы "Развитие агропромышленного комплекса"</t>
  </si>
  <si>
    <t>2136</t>
  </si>
  <si>
    <t>Основное мероприятие "Государственная поддержка развития рыбохозяйственного комплекса"</t>
  </si>
  <si>
    <t>Расходы за счёт субвенции из бюджета автономного округа на развитие рыбохозяйственного комплекса в рамках подпрограммы "Поддержка рыбохозяйственного комплекса" государственной программы "Развитие агропромышленного комплекса"</t>
  </si>
  <si>
    <t>2128</t>
  </si>
  <si>
    <t>Основное мероприятие "Государственная поддержка развития малых форм хозяйствования, предоставление субсидий на развитие материально-технической базы (за исключением личных подсобных хозяйств)"</t>
  </si>
  <si>
    <t>Расходы за счёт субвенции из бюджета автономного округа на поддержку и развитие малых форм хозяйствования в рамках подпрограммы "Развитие отрасли животноводства" государственной программы "Развитие агропромышленного комплекса"</t>
  </si>
  <si>
    <t>2137</t>
  </si>
  <si>
    <t>Муниципальная программа "Развитие муниципальной службы в городе Сургуте на период до 2030 года"</t>
  </si>
  <si>
    <t>Основное мероприятие "Внедрение института наставничества в рамках Школы муниципального служащего"</t>
  </si>
  <si>
    <t>Основное мероприятие "Организация дополнительного профессионального образования работников органов местного самоуправления (в т.ч. обучение в рамках Школы муниципального служащего)"</t>
  </si>
  <si>
    <t>Муниципальная программа "Развитие гражданского общества в городе Сургуте на период до 2030 года"</t>
  </si>
  <si>
    <t>Подпрограмма "Взаимодействие органов местного самоуправления с институтами гражданского общества в решении вопросов местного значения"</t>
  </si>
  <si>
    <t>Расходы за счёт субсидии из бюджета автономного округа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 государственной программы Ханты-Мансийского автономного округа - Югры "Профилактика правонарушений и обеспечение отдельных прав граждан"</t>
  </si>
  <si>
    <t>2224</t>
  </si>
  <si>
    <t>Софинансирование за счёт средств местного бюджета расходов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 государственной программы Ханты-Мансийского автономного округа - Югры "Профилактика правонарушений и обеспечение отдельных прав граждан"</t>
  </si>
  <si>
    <t>Подпрограмма "Создание условий для расширения доступа населения к информации о деятельности органов местного самоуправления"</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</si>
  <si>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"Профилактика правонарушений и обеспечение отдельных прав граждан"</t>
  </si>
  <si>
    <t>5106</t>
  </si>
  <si>
    <t>Подпрограмма "Поддержка социально ориентированных некоммерческих организаций"</t>
  </si>
  <si>
    <t>Муниципальная программа "Развитие электронного муниципалитета на период до 2030 года"</t>
  </si>
  <si>
    <t>Основное мероприятие "Обеспечение деятельности МКУ "УИТС г. Сургута"</t>
  </si>
  <si>
    <t>Подпрограмма "Повышение эффективности системы муниципального управления за счёт использования современных информационно-телекоммуникационных технологий"</t>
  </si>
  <si>
    <t>Расходы за счёт иных межбюджетных трансфертов из бюджета автономного округа на проведение конкурса "Лучший муниципалитет по цифровой трансформации" в рамках подпрограммы " Цифровой регион " государственной программы " Цифровое развитие Ханты-Мансийского автономного округа - Югры "</t>
  </si>
  <si>
    <t>2304</t>
  </si>
  <si>
    <t>Муниципальная программа "Улучшение условий и охраны труда в городе Сургуте на период до 2030 года"</t>
  </si>
  <si>
    <t>Основное мероприятие "Осуществление полномочий в сфере трудовых отношений и государственного управления охраной труда"</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</si>
  <si>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"Поддержка занятости населения"</t>
  </si>
  <si>
    <t>2126</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</si>
  <si>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</si>
  <si>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Муниципальная программа "Развитие малого и среднего предпринимательства в городе Сургуте на период до 2030 года"</t>
  </si>
  <si>
    <t>Основное мероприятие "Развитие бренда "Сделано в Сургуте"</t>
  </si>
  <si>
    <t>Основное мероприятие "Популяризация предпринимательства"</t>
  </si>
  <si>
    <t>Основное мероприятие "Финансовая поддержка физических лиц, не являющихся индивидуальными предпринимателями и применяющих специальный налоговый режим "Налог на профессиональный доход"</t>
  </si>
  <si>
    <t>Основное мероприятие "Создание условий для развития туризма"</t>
  </si>
  <si>
    <t>Основное мероприятие "Региональный проект "Создание условий для легкого старта и комфортного ведения бизнеса"</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</si>
  <si>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</si>
  <si>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2217</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</si>
  <si>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</si>
  <si>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экономического потенциала")</t>
  </si>
  <si>
    <t>Основное мероприятие "Региональный проект "Акселерация субъектов малого и среднего предпринимательства"</t>
  </si>
  <si>
    <t>Муниципальная программа "Формирование комфортной городской среды на период до 2030 года"</t>
  </si>
  <si>
    <t>Подпрограмма "Благоустройство общественных территорий"</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</si>
  <si>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"Развитие первичной медико-санитарной помощи" государственной программы "Современное здравоохранение"</t>
  </si>
  <si>
    <t>2107</t>
  </si>
  <si>
    <t>Расходы за счет субсидии из бюджета автономного округа на реализацию инициативного проекта "Спортивная площадка в поселке Снежном", отобранного по результатам конкурса, в рамках подпрограммы "Создание условий для развития гражданских инициатив" государственной программы "Развитие гражданского общества"</t>
  </si>
  <si>
    <t>2219</t>
  </si>
  <si>
    <t>Софинансирование за счет средств местного бюджета на реализацию инициативного проекта "Спортивная площадка в поселке Снежном", отобранного по результатам конкурса, в рамках подпрограммы "Создание условий для развития гражданских инициатив" государственной программы "Развитие гражданского общества"</t>
  </si>
  <si>
    <t>Расходы на реализацию программ формирования современной городской среды в рамках подпрограммы "Формирование комфортной городской среды" государственной программы "Жилищно-коммунальный комплекс и городская среда"</t>
  </si>
  <si>
    <t>2234</t>
  </si>
  <si>
    <t>5203</t>
  </si>
  <si>
    <t>Расходы за счёт средств местного бюджета на благоустройство общественных территорий</t>
  </si>
  <si>
    <t>Подпрограмма "Обеспечение благоустройства дворовых территорий многоквартирных домов"</t>
  </si>
  <si>
    <t>Расходы за счёт субсидии из бюджета автономного округа на благоустройство территорий муниципальных образований</t>
  </si>
  <si>
    <t>2203</t>
  </si>
  <si>
    <t>Софинансирование за счет средств местного бюджета на благоустройство территорий муниципальных образований</t>
  </si>
  <si>
    <t>Расходы за счёт средств местного бюджета на благоустройство территорий муниципальных образований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"Жилищно-коммунальный комплекс и городская среда")</t>
  </si>
  <si>
    <t>Подпрограмма "Охрана окружающей среды"</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</si>
  <si>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</si>
  <si>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2309</t>
  </si>
  <si>
    <t>Подпрограмма "Обустройство, использование, защита и охрана городских лесов"</t>
  </si>
  <si>
    <t>Подпрограмма "Декоративно-художественное и праздничное оформление города"</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</si>
  <si>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</si>
  <si>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</si>
  <si>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</si>
  <si>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2220</t>
  </si>
  <si>
    <t>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</si>
  <si>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Подпрограмма "Участие в профилактике экстремизма, а также в минимизации и (или) ликвидации последствий проявлений экстремизма"</t>
  </si>
  <si>
    <t>Муниципальная программа "Развитие жилищной сферы на период до 2030 года"</t>
  </si>
  <si>
    <t>Подпрограмма "Содействие развитию градостроительной деятельности"</t>
  </si>
  <si>
    <t>Расходы за счёт единой субсидии из бюджета автономного округа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</si>
  <si>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2243</t>
  </si>
  <si>
    <t>Софинансирование за счёт средств местного бюджета расходов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</si>
  <si>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Подпрограмма "Содействие развитию жилищного строительства"</t>
  </si>
  <si>
    <t>Расходы за счёт единой субсидии из бюджета автономного округа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</si>
  <si>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Расходы за счёт единой субсидии из бюджета автономного округа на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в рамках подпрограммы "Содействие развитию территорий" государственной программы "Развитие жилищной сферы"</t>
  </si>
  <si>
    <t>Софинансирование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</si>
  <si>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Софинансирование за счёт средств местного бюджета расходов на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в рамках подпрограммы "Содействие развитию территорий" государственной программы "Развитие жилищной сферы"</t>
  </si>
  <si>
    <t>Расходы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жилищной сферы")</t>
  </si>
  <si>
    <t>Подпрограмма "Обеспечение мерами государственной поддержки по улучшению жилищных условий отдельных категорий граждан"</t>
  </si>
  <si>
    <t>Расходы на реализацию мероприятий по обеспечению жильём молодых семей в рамках подпрограммы "Создание условий для обеспечения жилыми помещениями граждан" государственной программы "Развитие жилищной сферы"</t>
  </si>
  <si>
    <t>2227</t>
  </si>
  <si>
    <t>5201</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</si>
  <si>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"Создание условий для обеспечения жилыми помещениями граждан" государственной программы "Развитие жилищной сферы"</t>
  </si>
  <si>
    <t>5104</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</si>
  <si>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"Создание условий для обеспечения жилыми помещениями граждан" государственной программы "Развитие жилищной сферы"</t>
  </si>
  <si>
    <t>5103</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</si>
  <si>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"Развитие жилищной сферы"</t>
  </si>
  <si>
    <t>5105</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</si>
  <si>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"Создание условий для обеспечения жилыми помещениями граждан" государственной программы "Развитие жилищной сферы"</t>
  </si>
  <si>
    <t>2132</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</si>
  <si>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"Поддержка семьи, материнства и детства" государственной программы "Социальное и демографическое развитие"</t>
  </si>
  <si>
    <t>2110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</si>
  <si>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</si>
  <si>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Подпрограмма "Адресная подпрограмма по переселению граждан из аварийного жилищного фонда на 2019-2025 годы"</t>
  </si>
  <si>
    <t>384F320980</t>
  </si>
  <si>
    <t>384F367483</t>
  </si>
  <si>
    <t>Расходы на предоставление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развитию территорий" государственной программы "Развитие жилищной сферы"</t>
  </si>
  <si>
    <t>2247</t>
  </si>
  <si>
    <t>2250</t>
  </si>
  <si>
    <t>384F367484</t>
  </si>
  <si>
    <t>Расходы на обеспечение устойчивого сокращения непригодного для проживания жилищного фонда за счет средств бюджета Ханты-Мансийского автономного округа - Югры в рамках подпрограммы "Содействие развитию территорий" государственной программы "Развитие жилищной сферы"</t>
  </si>
  <si>
    <t>2249</t>
  </si>
  <si>
    <t>384F36748S</t>
  </si>
  <si>
    <t>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"Содействие развитию территорий" государственной программы "Развитие жилищной сферы"</t>
  </si>
  <si>
    <t>межбюджетные трансферты</t>
  </si>
  <si>
    <t>средства местного бюджета</t>
  </si>
  <si>
    <t>Всего по муниципальным программам, в том числе:</t>
  </si>
  <si>
    <t>№ п/п</t>
  </si>
  <si>
    <t>Наименование программы/подпрограммы/основные мероприятия</t>
  </si>
  <si>
    <t>Уточненный план на 2021 год</t>
  </si>
  <si>
    <t>Исполнено (кассовый расход)</t>
  </si>
  <si>
    <t>% исполнения</t>
  </si>
  <si>
    <t>Информация о реализации муниципальных программ города Сургута 
по состоянию на 01.10.2021 года</t>
  </si>
  <si>
    <t>1.</t>
  </si>
  <si>
    <t>2.</t>
  </si>
  <si>
    <t>3.</t>
  </si>
  <si>
    <t>4.</t>
  </si>
  <si>
    <t>5.</t>
  </si>
  <si>
    <t>6.</t>
  </si>
  <si>
    <t>7.</t>
  </si>
  <si>
    <t>8.</t>
  </si>
  <si>
    <t>9.</t>
  </si>
  <si>
    <t>10.</t>
  </si>
  <si>
    <t>11.</t>
  </si>
  <si>
    <t>12.</t>
  </si>
  <si>
    <t>13.</t>
  </si>
  <si>
    <t>14.</t>
  </si>
  <si>
    <t>15.</t>
  </si>
  <si>
    <t>16.</t>
  </si>
  <si>
    <t>17.</t>
  </si>
  <si>
    <t>18.</t>
  </si>
  <si>
    <t>19.</t>
  </si>
  <si>
    <t>20.</t>
  </si>
  <si>
    <t>21.</t>
  </si>
  <si>
    <t>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</si>
</sst>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9" x14ac:knownFonts="1">
    <font>
      <sz val="10"/>
      <name val="Arial"/>
    </font>
    <font>
      <sz val="12"/>
      <name val="Times New Roman"/>
      <family val="1"/>
      <charset val="204"/>
    </font>
    <font>
      <b/>
      <sz val="12"/>
      <name val="Times New Roman"/>
      <family val="1"/>
      <charset val="204"/>
    </font>
    <font>
      <sz val="16"/>
      <name val="Times New Roman"/>
      <family val="1"/>
      <charset val="204"/>
    </font>
    <font>
      <sz val="16"/>
      <color rgb="FFFF0000"/>
      <name val="Times New Roman"/>
      <family val="1"/>
      <charset val="204"/>
    </font>
    <font>
      <b/>
      <sz val="16"/>
      <name val="Times New Roman"/>
      <family val="1"/>
      <charset val="204"/>
    </font>
    <font>
      <sz val="12"/>
      <color rgb="FFFF0000"/>
      <name val="Times New Roman"/>
      <family val="1"/>
      <charset val="204"/>
    </font>
    <font>
      <b/>
      <sz val="12"/>
      <color rgb="FFFF0000"/>
      <name val="Times New Roman"/>
      <family val="1"/>
      <charset val="204"/>
    </font>
    <font>
      <sz val="1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Border="1" applyAlignment="1" applyProtection="1">
      <alignment wrapText="1"/>
    </xf>
    <xf numFmtId="49" fontId="1" fillId="0" borderId="2" xfId="0" applyNumberFormat="1" applyFont="1" applyBorder="1" applyAlignment="1" applyProtection="1">
      <alignment horizontal="center" vertical="center" wrapText="1"/>
    </xf>
    <xf numFmtId="49" fontId="1" fillId="0" borderId="2" xfId="0" applyNumberFormat="1" applyFont="1" applyBorder="1" applyAlignment="1" applyProtection="1">
      <alignment horizontal="left" vertical="center" wrapText="1"/>
    </xf>
    <xf numFmtId="4" fontId="1" fillId="0" borderId="2" xfId="0" applyNumberFormat="1" applyFont="1" applyBorder="1" applyAlignment="1" applyProtection="1">
      <alignment horizontal="right" vertical="center" wrapText="1"/>
    </xf>
    <xf numFmtId="164" fontId="1" fillId="0" borderId="2"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center" vertical="center" wrapText="1"/>
    </xf>
    <xf numFmtId="0" fontId="4" fillId="0" borderId="0" xfId="0" applyFont="1"/>
    <xf numFmtId="0" fontId="3" fillId="0" borderId="0" xfId="0" applyFont="1"/>
    <xf numFmtId="49" fontId="5" fillId="0" borderId="1" xfId="0" applyNumberFormat="1" applyFont="1" applyBorder="1" applyAlignment="1" applyProtection="1">
      <alignment horizontal="center" vertical="center" wrapText="1"/>
    </xf>
    <xf numFmtId="0" fontId="1" fillId="0" borderId="0" xfId="0" applyFont="1" applyBorder="1"/>
    <xf numFmtId="10" fontId="1" fillId="0" borderId="0" xfId="0" applyNumberFormat="1" applyFont="1" applyFill="1" applyBorder="1" applyAlignment="1" applyProtection="1">
      <alignment horizontal="center" vertical="center"/>
    </xf>
    <xf numFmtId="0" fontId="6" fillId="0" borderId="0" xfId="0" applyFont="1"/>
    <xf numFmtId="0" fontId="1" fillId="0" borderId="0" xfId="0" applyFont="1" applyFill="1"/>
    <xf numFmtId="0" fontId="6" fillId="0" borderId="0" xfId="0" applyFont="1" applyFill="1"/>
    <xf numFmtId="0" fontId="7" fillId="0" borderId="0" xfId="0" applyFont="1" applyFill="1"/>
    <xf numFmtId="0" fontId="2" fillId="0" borderId="0" xfId="0" applyFont="1" applyFill="1"/>
    <xf numFmtId="0" fontId="1" fillId="0" borderId="0" xfId="0" applyFont="1" applyBorder="1" applyAlignment="1" applyProtection="1">
      <alignment vertical="top"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right" vertical="center" wrapText="1"/>
    </xf>
    <xf numFmtId="0" fontId="6" fillId="0" borderId="0" xfId="0" applyFont="1" applyBorder="1" applyAlignment="1" applyProtection="1">
      <alignment wrapText="1"/>
    </xf>
    <xf numFmtId="0" fontId="6" fillId="0" borderId="0" xfId="0" applyFont="1" applyBorder="1" applyAlignment="1" applyProtection="1"/>
    <xf numFmtId="4" fontId="5" fillId="2" borderId="1" xfId="0" applyNumberFormat="1" applyFont="1" applyFill="1" applyBorder="1" applyAlignment="1" applyProtection="1">
      <alignment horizontal="right" vertical="center" wrapText="1"/>
    </xf>
    <xf numFmtId="10" fontId="5" fillId="2" borderId="1" xfId="0" applyNumberFormat="1" applyFont="1" applyFill="1" applyBorder="1" applyAlignment="1" applyProtection="1">
      <alignment horizontal="right" vertical="center" wrapText="1"/>
    </xf>
    <xf numFmtId="4" fontId="3" fillId="0" borderId="1" xfId="0" applyNumberFormat="1" applyFont="1" applyBorder="1" applyAlignment="1" applyProtection="1">
      <alignment horizontal="right" vertical="center" wrapText="1"/>
    </xf>
    <xf numFmtId="10" fontId="3" fillId="0" borderId="1" xfId="0" applyNumberFormat="1" applyFont="1" applyFill="1" applyBorder="1" applyAlignment="1" applyProtection="1">
      <alignment horizontal="right" vertical="center" wrapText="1"/>
    </xf>
    <xf numFmtId="4" fontId="5" fillId="3" borderId="1" xfId="0" applyNumberFormat="1" applyFont="1" applyFill="1" applyBorder="1" applyAlignment="1" applyProtection="1">
      <alignment horizontal="right" vertical="center" wrapText="1"/>
    </xf>
    <xf numFmtId="10" fontId="5" fillId="3" borderId="1" xfId="0" applyNumberFormat="1" applyFont="1" applyFill="1" applyBorder="1" applyAlignment="1" applyProtection="1">
      <alignment horizontal="right" vertical="center" wrapText="1"/>
    </xf>
    <xf numFmtId="10" fontId="5"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right" vertical="center" wrapText="1"/>
    </xf>
    <xf numFmtId="10" fontId="3" fillId="3" borderId="1" xfId="0" applyNumberFormat="1" applyFont="1" applyFill="1" applyBorder="1" applyAlignment="1" applyProtection="1">
      <alignment horizontal="right" vertical="center" wrapText="1"/>
    </xf>
    <xf numFmtId="49"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left" vertical="center" wrapText="1"/>
    </xf>
    <xf numFmtId="49" fontId="5" fillId="3"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left" vertical="center" wrapText="1"/>
    </xf>
    <xf numFmtId="164" fontId="3" fillId="0" borderId="1" xfId="0" applyNumberFormat="1" applyFont="1" applyBorder="1" applyAlignment="1" applyProtection="1">
      <alignment horizontal="left" vertical="center" wrapText="1"/>
    </xf>
    <xf numFmtId="164" fontId="5" fillId="3"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left" vertical="center" wrapText="1"/>
    </xf>
    <xf numFmtId="164" fontId="5" fillId="2" borderId="1"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679"/>
  <sheetViews>
    <sheetView showGridLines="0" tabSelected="1" view="pageBreakPreview" topLeftCell="A632" zoomScale="60" zoomScaleNormal="100" workbookViewId="0">
      <selection activeCell="M511" sqref="M511"/>
    </sheetView>
  </sheetViews>
  <sheetFormatPr defaultRowHeight="12.75" customHeight="1" outlineLevelRow="2" x14ac:dyDescent="0.25"/>
  <cols>
    <col min="1" max="1" width="9.85546875" style="1" customWidth="1"/>
    <col min="2" max="2" width="84.42578125" style="1" customWidth="1"/>
    <col min="3" max="3" width="13.28515625" style="1" hidden="1" customWidth="1"/>
    <col min="4" max="4" width="31.42578125" style="1" customWidth="1"/>
    <col min="5" max="5" width="27.5703125" style="1" customWidth="1"/>
    <col min="6" max="6" width="22.42578125" style="1" customWidth="1"/>
    <col min="7" max="7" width="9.140625" style="1" customWidth="1"/>
    <col min="8" max="8" width="13.140625" style="1" customWidth="1"/>
    <col min="9" max="11" width="9.140625" style="1" customWidth="1"/>
    <col min="12" max="16384" width="9.140625" style="1"/>
  </cols>
  <sheetData>
    <row r="1" spans="1:11" s="15" customFormat="1" ht="15.75" x14ac:dyDescent="0.25">
      <c r="A1" s="45"/>
      <c r="B1" s="45"/>
      <c r="C1" s="45"/>
      <c r="D1" s="45"/>
      <c r="E1" s="45"/>
      <c r="F1" s="45"/>
      <c r="G1" s="45"/>
      <c r="H1" s="45"/>
    </row>
    <row r="2" spans="1:11" s="15" customFormat="1" ht="48" customHeight="1" x14ac:dyDescent="0.25">
      <c r="A2" s="46" t="s">
        <v>301</v>
      </c>
      <c r="B2" s="46"/>
      <c r="C2" s="46"/>
      <c r="D2" s="46"/>
      <c r="E2" s="46"/>
      <c r="F2" s="46"/>
      <c r="G2" s="20"/>
      <c r="H2" s="20"/>
    </row>
    <row r="3" spans="1:11" s="15" customFormat="1" ht="15.75" x14ac:dyDescent="0.25">
      <c r="A3" s="45"/>
      <c r="B3" s="45"/>
      <c r="C3" s="45"/>
      <c r="D3" s="45"/>
      <c r="E3" s="45"/>
      <c r="F3" s="45"/>
      <c r="G3" s="45"/>
      <c r="H3" s="45"/>
    </row>
    <row r="4" spans="1:11" s="15" customFormat="1" ht="15.75" x14ac:dyDescent="0.25">
      <c r="A4" s="2"/>
      <c r="B4" s="2"/>
      <c r="C4" s="2"/>
      <c r="D4" s="21"/>
      <c r="E4" s="21"/>
      <c r="F4" s="22" t="s">
        <v>0</v>
      </c>
      <c r="G4" s="2"/>
      <c r="H4" s="2"/>
      <c r="I4" s="23"/>
      <c r="J4" s="24"/>
      <c r="K4" s="24"/>
    </row>
    <row r="5" spans="1:11" s="10" customFormat="1" ht="40.5" x14ac:dyDescent="0.3">
      <c r="A5" s="12" t="s">
        <v>296</v>
      </c>
      <c r="B5" s="12" t="s">
        <v>297</v>
      </c>
      <c r="C5" s="12" t="s">
        <v>1</v>
      </c>
      <c r="D5" s="12" t="s">
        <v>298</v>
      </c>
      <c r="E5" s="12" t="s">
        <v>299</v>
      </c>
      <c r="F5" s="12" t="s">
        <v>300</v>
      </c>
      <c r="G5" s="11"/>
      <c r="H5" s="11"/>
    </row>
    <row r="6" spans="1:11" ht="20.25" x14ac:dyDescent="0.25">
      <c r="A6" s="36"/>
      <c r="B6" s="37" t="s">
        <v>295</v>
      </c>
      <c r="C6" s="36"/>
      <c r="D6" s="25">
        <f>D7+D8</f>
        <v>31831561798.979996</v>
      </c>
      <c r="E6" s="25">
        <f>E7+E8</f>
        <v>19019299149.060001</v>
      </c>
      <c r="F6" s="26">
        <f>E6/D6</f>
        <v>0.59749814568223458</v>
      </c>
      <c r="G6" s="13"/>
    </row>
    <row r="7" spans="1:11" s="15" customFormat="1" ht="20.25" outlineLevel="1" x14ac:dyDescent="0.25">
      <c r="A7" s="7"/>
      <c r="B7" s="8" t="s">
        <v>293</v>
      </c>
      <c r="C7" s="9"/>
      <c r="D7" s="27">
        <f>D10+D33+D143+D209+D245+D271+D293+D308+D321+D347+D365+D377+D402+D453+D468+D480+D505+D522+D534+D565+D609+D639</f>
        <v>19589060185.629997</v>
      </c>
      <c r="E7" s="27">
        <f>E10+E33+E143+E209+E245+E271+E293+E308+E321+E347+E365+E377+E402+E453+E468+E480+E505+E522+E534+E565+E609+E639</f>
        <v>11334162600.820002</v>
      </c>
      <c r="F7" s="28">
        <f t="shared" ref="F7:F70" si="0">E7/D7</f>
        <v>0.57859654794130633</v>
      </c>
      <c r="G7" s="14"/>
    </row>
    <row r="8" spans="1:11" s="15" customFormat="1" ht="20.25" outlineLevel="1" x14ac:dyDescent="0.25">
      <c r="A8" s="7"/>
      <c r="B8" s="8" t="s">
        <v>294</v>
      </c>
      <c r="C8" s="9"/>
      <c r="D8" s="27">
        <f>D11+D34+D144+D210+D246+D272+D294+D309+D322+D348+D366+D378+D403+D454+D469+D481+D506+D523+D535+D566+D610+D640</f>
        <v>12242501613.35</v>
      </c>
      <c r="E8" s="27">
        <f>E11+E34+E144+E210+E246+E272+E294+E309+E322+E348+E366+E378+E403+E454+E469+E481+E506+E523+E535+E566+E610+E640</f>
        <v>7685136548.2399998</v>
      </c>
      <c r="F8" s="28">
        <f t="shared" si="0"/>
        <v>0.62774233493746401</v>
      </c>
      <c r="G8" s="14"/>
    </row>
    <row r="9" spans="1:11" ht="60.75" x14ac:dyDescent="0.25">
      <c r="A9" s="36" t="s">
        <v>302</v>
      </c>
      <c r="B9" s="37" t="s">
        <v>2</v>
      </c>
      <c r="C9" s="36"/>
      <c r="D9" s="25">
        <v>537231664.34000003</v>
      </c>
      <c r="E9" s="25">
        <v>156621621.97</v>
      </c>
      <c r="F9" s="26">
        <f t="shared" si="0"/>
        <v>0.29153460669972392</v>
      </c>
      <c r="G9" s="13"/>
    </row>
    <row r="10" spans="1:11" s="15" customFormat="1" ht="20.25" outlineLevel="1" x14ac:dyDescent="0.25">
      <c r="A10" s="7"/>
      <c r="B10" s="8" t="s">
        <v>293</v>
      </c>
      <c r="C10" s="9"/>
      <c r="D10" s="27"/>
      <c r="E10" s="27"/>
      <c r="F10" s="28"/>
      <c r="G10" s="14"/>
    </row>
    <row r="11" spans="1:11" s="15" customFormat="1" ht="20.25" outlineLevel="1" x14ac:dyDescent="0.25">
      <c r="A11" s="7"/>
      <c r="B11" s="8" t="s">
        <v>294</v>
      </c>
      <c r="C11" s="9"/>
      <c r="D11" s="27">
        <f>D14+D20+D24+D30</f>
        <v>537231664.33999991</v>
      </c>
      <c r="E11" s="27">
        <f>E14+E20+E24+E30</f>
        <v>156621621.97</v>
      </c>
      <c r="F11" s="28">
        <f t="shared" si="0"/>
        <v>0.29153460669972397</v>
      </c>
      <c r="G11" s="14"/>
    </row>
    <row r="12" spans="1:11" ht="40.5" outlineLevel="1" x14ac:dyDescent="0.25">
      <c r="A12" s="38"/>
      <c r="B12" s="39" t="s">
        <v>3</v>
      </c>
      <c r="C12" s="38"/>
      <c r="D12" s="29">
        <v>126321325.16</v>
      </c>
      <c r="E12" s="29">
        <v>96572582.159999996</v>
      </c>
      <c r="F12" s="30">
        <f t="shared" si="0"/>
        <v>0.76449943853644731</v>
      </c>
      <c r="G12" s="13"/>
    </row>
    <row r="13" spans="1:11" s="15" customFormat="1" ht="20.25" outlineLevel="1" x14ac:dyDescent="0.25">
      <c r="A13" s="7"/>
      <c r="B13" s="8" t="s">
        <v>293</v>
      </c>
      <c r="C13" s="9"/>
      <c r="D13" s="27"/>
      <c r="E13" s="27"/>
      <c r="F13" s="28"/>
      <c r="G13" s="14"/>
    </row>
    <row r="14" spans="1:11" s="15" customFormat="1" ht="20.25" outlineLevel="1" collapsed="1" x14ac:dyDescent="0.25">
      <c r="A14" s="7"/>
      <c r="B14" s="8" t="s">
        <v>294</v>
      </c>
      <c r="C14" s="9"/>
      <c r="D14" s="27">
        <f>D15+D16+D17</f>
        <v>126321325.16</v>
      </c>
      <c r="E14" s="27">
        <f>E15+E16+E17</f>
        <v>96572582.159999996</v>
      </c>
      <c r="F14" s="28">
        <f t="shared" si="0"/>
        <v>0.76449943853644731</v>
      </c>
      <c r="G14" s="14"/>
    </row>
    <row r="15" spans="1:11" ht="40.5" hidden="1" outlineLevel="2" x14ac:dyDescent="0.25">
      <c r="A15" s="7"/>
      <c r="B15" s="8" t="s">
        <v>4</v>
      </c>
      <c r="C15" s="7" t="s">
        <v>5</v>
      </c>
      <c r="D15" s="27">
        <v>125276304.09999999</v>
      </c>
      <c r="E15" s="27">
        <v>95567561.099999994</v>
      </c>
      <c r="F15" s="26">
        <f t="shared" si="0"/>
        <v>0.76285425074253921</v>
      </c>
    </row>
    <row r="16" spans="1:11" ht="40.5" hidden="1" outlineLevel="2" x14ac:dyDescent="0.25">
      <c r="A16" s="7"/>
      <c r="B16" s="8" t="s">
        <v>4</v>
      </c>
      <c r="C16" s="7" t="s">
        <v>6</v>
      </c>
      <c r="D16" s="27">
        <v>965021.06</v>
      </c>
      <c r="E16" s="27">
        <v>965021.06</v>
      </c>
      <c r="F16" s="26">
        <f t="shared" si="0"/>
        <v>1</v>
      </c>
    </row>
    <row r="17" spans="1:7" ht="60.75" hidden="1" outlineLevel="2" x14ac:dyDescent="0.25">
      <c r="A17" s="7"/>
      <c r="B17" s="8" t="s">
        <v>7</v>
      </c>
      <c r="C17" s="7" t="s">
        <v>5</v>
      </c>
      <c r="D17" s="27">
        <v>80000</v>
      </c>
      <c r="E17" s="27">
        <v>40000</v>
      </c>
      <c r="F17" s="26">
        <f t="shared" si="0"/>
        <v>0.5</v>
      </c>
    </row>
    <row r="18" spans="1:7" ht="40.5" outlineLevel="1" x14ac:dyDescent="0.25">
      <c r="A18" s="38"/>
      <c r="B18" s="39" t="s">
        <v>8</v>
      </c>
      <c r="C18" s="38"/>
      <c r="D18" s="29">
        <v>202866962.12</v>
      </c>
      <c r="E18" s="29">
        <v>57509051.520000003</v>
      </c>
      <c r="F18" s="30">
        <f t="shared" si="0"/>
        <v>0.28348160251930132</v>
      </c>
    </row>
    <row r="19" spans="1:7" s="15" customFormat="1" ht="20.25" outlineLevel="1" x14ac:dyDescent="0.25">
      <c r="A19" s="7"/>
      <c r="B19" s="8" t="s">
        <v>293</v>
      </c>
      <c r="C19" s="9"/>
      <c r="D19" s="27"/>
      <c r="E19" s="27"/>
      <c r="F19" s="31"/>
      <c r="G19" s="14"/>
    </row>
    <row r="20" spans="1:7" s="15" customFormat="1" ht="20.25" outlineLevel="1" collapsed="1" x14ac:dyDescent="0.25">
      <c r="A20" s="7"/>
      <c r="B20" s="8" t="s">
        <v>294</v>
      </c>
      <c r="C20" s="9"/>
      <c r="D20" s="27">
        <f>D21</f>
        <v>202866962.12</v>
      </c>
      <c r="E20" s="27">
        <f>E21</f>
        <v>57509051.520000003</v>
      </c>
      <c r="F20" s="28">
        <f t="shared" si="0"/>
        <v>0.28348160251930132</v>
      </c>
      <c r="G20" s="14"/>
    </row>
    <row r="21" spans="1:7" ht="40.5" hidden="1" outlineLevel="2" x14ac:dyDescent="0.25">
      <c r="A21" s="7"/>
      <c r="B21" s="8" t="s">
        <v>9</v>
      </c>
      <c r="C21" s="7" t="s">
        <v>5</v>
      </c>
      <c r="D21" s="27">
        <v>202866962.12</v>
      </c>
      <c r="E21" s="27">
        <v>57509051.520000003</v>
      </c>
      <c r="F21" s="26">
        <f t="shared" si="0"/>
        <v>0.28348160251930132</v>
      </c>
    </row>
    <row r="22" spans="1:7" ht="40.5" outlineLevel="1" x14ac:dyDescent="0.25">
      <c r="A22" s="38"/>
      <c r="B22" s="39" t="s">
        <v>10</v>
      </c>
      <c r="C22" s="38"/>
      <c r="D22" s="29">
        <v>204677808.16999999</v>
      </c>
      <c r="E22" s="29">
        <v>0</v>
      </c>
      <c r="F22" s="30">
        <f t="shared" si="0"/>
        <v>0</v>
      </c>
    </row>
    <row r="23" spans="1:7" s="15" customFormat="1" ht="20.25" outlineLevel="1" x14ac:dyDescent="0.25">
      <c r="A23" s="7"/>
      <c r="B23" s="8" t="s">
        <v>293</v>
      </c>
      <c r="C23" s="9"/>
      <c r="D23" s="27"/>
      <c r="E23" s="27"/>
      <c r="F23" s="28"/>
      <c r="G23" s="14"/>
    </row>
    <row r="24" spans="1:7" s="15" customFormat="1" ht="20.25" outlineLevel="1" collapsed="1" x14ac:dyDescent="0.25">
      <c r="A24" s="7"/>
      <c r="B24" s="8" t="s">
        <v>294</v>
      </c>
      <c r="C24" s="9"/>
      <c r="D24" s="27">
        <f>D25+D26+D27</f>
        <v>204677808.16999999</v>
      </c>
      <c r="E24" s="27">
        <f>E25+E26+E27</f>
        <v>0</v>
      </c>
      <c r="F24" s="28">
        <f t="shared" si="0"/>
        <v>0</v>
      </c>
      <c r="G24" s="14"/>
    </row>
    <row r="25" spans="1:7" ht="40.5" hidden="1" outlineLevel="2" x14ac:dyDescent="0.25">
      <c r="A25" s="7"/>
      <c r="B25" s="8" t="s">
        <v>9</v>
      </c>
      <c r="C25" s="7" t="s">
        <v>5</v>
      </c>
      <c r="D25" s="27">
        <v>154070633.69999999</v>
      </c>
      <c r="E25" s="27">
        <v>0</v>
      </c>
      <c r="F25" s="26">
        <f t="shared" si="0"/>
        <v>0</v>
      </c>
    </row>
    <row r="26" spans="1:7" ht="40.5" hidden="1" outlineLevel="2" x14ac:dyDescent="0.25">
      <c r="A26" s="7"/>
      <c r="B26" s="8" t="s">
        <v>9</v>
      </c>
      <c r="C26" s="7" t="s">
        <v>11</v>
      </c>
      <c r="D26" s="27">
        <v>2179754.2799999998</v>
      </c>
      <c r="E26" s="27">
        <v>0</v>
      </c>
      <c r="F26" s="26">
        <f t="shared" si="0"/>
        <v>0</v>
      </c>
    </row>
    <row r="27" spans="1:7" ht="40.5" hidden="1" outlineLevel="2" x14ac:dyDescent="0.25">
      <c r="A27" s="7"/>
      <c r="B27" s="8" t="s">
        <v>9</v>
      </c>
      <c r="C27" s="7" t="s">
        <v>12</v>
      </c>
      <c r="D27" s="27">
        <v>48427420.189999998</v>
      </c>
      <c r="E27" s="27">
        <v>0</v>
      </c>
      <c r="F27" s="26">
        <f t="shared" si="0"/>
        <v>0</v>
      </c>
    </row>
    <row r="28" spans="1:7" ht="60.75" outlineLevel="1" x14ac:dyDescent="0.25">
      <c r="A28" s="38"/>
      <c r="B28" s="39" t="s">
        <v>13</v>
      </c>
      <c r="C28" s="38"/>
      <c r="D28" s="29">
        <v>3365568.89</v>
      </c>
      <c r="E28" s="29">
        <v>2539988.29</v>
      </c>
      <c r="F28" s="30">
        <f t="shared" si="0"/>
        <v>0.75469805343963703</v>
      </c>
    </row>
    <row r="29" spans="1:7" s="15" customFormat="1" ht="20.25" outlineLevel="1" x14ac:dyDescent="0.25">
      <c r="A29" s="7"/>
      <c r="B29" s="8" t="s">
        <v>293</v>
      </c>
      <c r="C29" s="9"/>
      <c r="D29" s="27"/>
      <c r="E29" s="27"/>
      <c r="F29" s="28"/>
      <c r="G29" s="14"/>
    </row>
    <row r="30" spans="1:7" s="15" customFormat="1" ht="20.25" outlineLevel="1" collapsed="1" x14ac:dyDescent="0.25">
      <c r="A30" s="7"/>
      <c r="B30" s="8" t="s">
        <v>294</v>
      </c>
      <c r="C30" s="9"/>
      <c r="D30" s="27">
        <f>D31</f>
        <v>3365568.89</v>
      </c>
      <c r="E30" s="27">
        <f>E31</f>
        <v>2539988.29</v>
      </c>
      <c r="F30" s="28">
        <f t="shared" si="0"/>
        <v>0.75469805343963703</v>
      </c>
      <c r="G30" s="14"/>
    </row>
    <row r="31" spans="1:7" ht="81" hidden="1" outlineLevel="2" x14ac:dyDescent="0.25">
      <c r="A31" s="7"/>
      <c r="B31" s="8" t="s">
        <v>14</v>
      </c>
      <c r="C31" s="7" t="s">
        <v>5</v>
      </c>
      <c r="D31" s="27">
        <v>3365568.89</v>
      </c>
      <c r="E31" s="27">
        <v>2539988.29</v>
      </c>
      <c r="F31" s="26">
        <f t="shared" si="0"/>
        <v>0.75469805343963703</v>
      </c>
    </row>
    <row r="32" spans="1:7" ht="40.5" x14ac:dyDescent="0.25">
      <c r="A32" s="36" t="s">
        <v>303</v>
      </c>
      <c r="B32" s="37" t="s">
        <v>15</v>
      </c>
      <c r="C32" s="36"/>
      <c r="D32" s="25">
        <v>19049808785.709999</v>
      </c>
      <c r="E32" s="25">
        <v>11584762309.91</v>
      </c>
      <c r="F32" s="26">
        <f t="shared" si="0"/>
        <v>0.60813010987281824</v>
      </c>
    </row>
    <row r="33" spans="1:7" s="15" customFormat="1" ht="20.25" outlineLevel="1" x14ac:dyDescent="0.25">
      <c r="A33" s="7"/>
      <c r="B33" s="8" t="s">
        <v>293</v>
      </c>
      <c r="C33" s="9"/>
      <c r="D33" s="27">
        <f>D36+D47+D51+D55+D59+D63+D67+D81+D121+D131</f>
        <v>15658529482.860001</v>
      </c>
      <c r="E33" s="27">
        <f>E36+E47+E51+E55+E59+E63+E67+E81+E121+E131</f>
        <v>9379206588.5500011</v>
      </c>
      <c r="F33" s="28">
        <f t="shared" si="0"/>
        <v>0.59898387002538034</v>
      </c>
      <c r="G33" s="14"/>
    </row>
    <row r="34" spans="1:7" s="15" customFormat="1" ht="20.25" outlineLevel="1" collapsed="1" x14ac:dyDescent="0.25">
      <c r="A34" s="7"/>
      <c r="B34" s="8" t="s">
        <v>294</v>
      </c>
      <c r="C34" s="9"/>
      <c r="D34" s="27">
        <f>D37+D48+D52+D56+D60+D64+D68+D82+D122+D132</f>
        <v>3391279302.8499999</v>
      </c>
      <c r="E34" s="27">
        <f>E37+E48+E52+E56+E60+E64+E68+E82+E122+E132</f>
        <v>2205555721.3600001</v>
      </c>
      <c r="F34" s="28">
        <f t="shared" si="0"/>
        <v>0.65036097720010011</v>
      </c>
      <c r="G34" s="14"/>
    </row>
    <row r="35" spans="1:7" ht="101.25" outlineLevel="1" x14ac:dyDescent="0.25">
      <c r="A35" s="38"/>
      <c r="B35" s="39" t="s">
        <v>16</v>
      </c>
      <c r="C35" s="38"/>
      <c r="D35" s="29">
        <v>505480115.80000001</v>
      </c>
      <c r="E35" s="29">
        <v>362878306.02999997</v>
      </c>
      <c r="F35" s="30">
        <f t="shared" si="0"/>
        <v>0.71788838905302788</v>
      </c>
    </row>
    <row r="36" spans="1:7" s="15" customFormat="1" ht="20.25" outlineLevel="1" x14ac:dyDescent="0.25">
      <c r="A36" s="7"/>
      <c r="B36" s="8" t="s">
        <v>293</v>
      </c>
      <c r="C36" s="9"/>
      <c r="D36" s="27">
        <f>D44+D45</f>
        <v>5568000</v>
      </c>
      <c r="E36" s="27">
        <f>E44+E45</f>
        <v>917995</v>
      </c>
      <c r="F36" s="28">
        <f t="shared" si="0"/>
        <v>0.16486979166666665</v>
      </c>
      <c r="G36" s="14"/>
    </row>
    <row r="37" spans="1:7" s="15" customFormat="1" ht="20.25" outlineLevel="1" collapsed="1" x14ac:dyDescent="0.25">
      <c r="A37" s="7"/>
      <c r="B37" s="8" t="s">
        <v>294</v>
      </c>
      <c r="C37" s="9"/>
      <c r="D37" s="27">
        <f>D38+D39+D40+D41+D42+D43</f>
        <v>499912115.80000001</v>
      </c>
      <c r="E37" s="27">
        <f>E38+E39+E40+E41+E42+E43</f>
        <v>361960311.02999997</v>
      </c>
      <c r="F37" s="28">
        <f t="shared" si="0"/>
        <v>0.72404788679858589</v>
      </c>
      <c r="G37" s="14"/>
    </row>
    <row r="38" spans="1:7" ht="60.75" hidden="1" outlineLevel="2" x14ac:dyDescent="0.25">
      <c r="A38" s="7"/>
      <c r="B38" s="8" t="s">
        <v>17</v>
      </c>
      <c r="C38" s="7" t="s">
        <v>5</v>
      </c>
      <c r="D38" s="27">
        <v>330332720.35000002</v>
      </c>
      <c r="E38" s="27">
        <v>237283836.05000001</v>
      </c>
      <c r="F38" s="26">
        <f t="shared" si="0"/>
        <v>0.71831768829496756</v>
      </c>
    </row>
    <row r="39" spans="1:7" ht="40.5" hidden="1" outlineLevel="2" x14ac:dyDescent="0.25">
      <c r="A39" s="7"/>
      <c r="B39" s="8" t="s">
        <v>4</v>
      </c>
      <c r="C39" s="7" t="s">
        <v>5</v>
      </c>
      <c r="D39" s="27">
        <v>115363854.38</v>
      </c>
      <c r="E39" s="27">
        <v>90676433.219999999</v>
      </c>
      <c r="F39" s="26">
        <f t="shared" si="0"/>
        <v>0.78600384589542704</v>
      </c>
    </row>
    <row r="40" spans="1:7" ht="40.5" hidden="1" outlineLevel="2" x14ac:dyDescent="0.25">
      <c r="A40" s="7"/>
      <c r="B40" s="8" t="s">
        <v>4</v>
      </c>
      <c r="C40" s="7" t="s">
        <v>6</v>
      </c>
      <c r="D40" s="27">
        <v>903019.77</v>
      </c>
      <c r="E40" s="27">
        <v>903019.77</v>
      </c>
      <c r="F40" s="26">
        <f t="shared" si="0"/>
        <v>1</v>
      </c>
    </row>
    <row r="41" spans="1:7" ht="20.25" hidden="1" outlineLevel="2" x14ac:dyDescent="0.25">
      <c r="A41" s="7"/>
      <c r="B41" s="8" t="s">
        <v>18</v>
      </c>
      <c r="C41" s="7" t="s">
        <v>5</v>
      </c>
      <c r="D41" s="27">
        <v>3206239.07</v>
      </c>
      <c r="E41" s="27">
        <v>786595.75</v>
      </c>
      <c r="F41" s="26">
        <f t="shared" si="0"/>
        <v>0.24533284412880665</v>
      </c>
    </row>
    <row r="42" spans="1:7" ht="40.5" hidden="1" outlineLevel="2" x14ac:dyDescent="0.25">
      <c r="A42" s="7"/>
      <c r="B42" s="8" t="s">
        <v>9</v>
      </c>
      <c r="C42" s="7" t="s">
        <v>5</v>
      </c>
      <c r="D42" s="27">
        <v>49141774.850000001</v>
      </c>
      <c r="E42" s="27">
        <v>32099126.239999998</v>
      </c>
      <c r="F42" s="26">
        <f t="shared" si="0"/>
        <v>0.65319427997826984</v>
      </c>
    </row>
    <row r="43" spans="1:7" ht="60.75" hidden="1" outlineLevel="2" x14ac:dyDescent="0.25">
      <c r="A43" s="7"/>
      <c r="B43" s="8" t="s">
        <v>7</v>
      </c>
      <c r="C43" s="7" t="s">
        <v>5</v>
      </c>
      <c r="D43" s="27">
        <v>964507.38</v>
      </c>
      <c r="E43" s="27">
        <v>211300</v>
      </c>
      <c r="F43" s="26">
        <f t="shared" si="0"/>
        <v>0.21907556580852705</v>
      </c>
    </row>
    <row r="44" spans="1:7" ht="202.5" hidden="1" outlineLevel="2" x14ac:dyDescent="0.25">
      <c r="A44" s="7"/>
      <c r="B44" s="40" t="s">
        <v>19</v>
      </c>
      <c r="C44" s="7" t="s">
        <v>20</v>
      </c>
      <c r="D44" s="27">
        <v>9000</v>
      </c>
      <c r="E44" s="27">
        <v>3900</v>
      </c>
      <c r="F44" s="26">
        <f t="shared" si="0"/>
        <v>0.43333333333333335</v>
      </c>
    </row>
    <row r="45" spans="1:7" ht="81" hidden="1" outlineLevel="2" x14ac:dyDescent="0.25">
      <c r="A45" s="7"/>
      <c r="B45" s="8" t="s">
        <v>21</v>
      </c>
      <c r="C45" s="7" t="s">
        <v>22</v>
      </c>
      <c r="D45" s="27">
        <v>5559000</v>
      </c>
      <c r="E45" s="27">
        <v>914095</v>
      </c>
      <c r="F45" s="26">
        <f t="shared" si="0"/>
        <v>0.16443515020687174</v>
      </c>
    </row>
    <row r="46" spans="1:7" ht="182.25" outlineLevel="1" x14ac:dyDescent="0.25">
      <c r="A46" s="38"/>
      <c r="B46" s="41" t="s">
        <v>23</v>
      </c>
      <c r="C46" s="38"/>
      <c r="D46" s="29">
        <v>90575000</v>
      </c>
      <c r="E46" s="29">
        <v>33405964.620000001</v>
      </c>
      <c r="F46" s="30">
        <f t="shared" si="0"/>
        <v>0.36882102809826112</v>
      </c>
    </row>
    <row r="47" spans="1:7" s="15" customFormat="1" ht="20.25" outlineLevel="1" x14ac:dyDescent="0.25">
      <c r="A47" s="7"/>
      <c r="B47" s="8" t="s">
        <v>293</v>
      </c>
      <c r="C47" s="9"/>
      <c r="D47" s="27"/>
      <c r="E47" s="27"/>
      <c r="F47" s="28"/>
      <c r="G47" s="14"/>
    </row>
    <row r="48" spans="1:7" s="15" customFormat="1" ht="20.25" outlineLevel="1" collapsed="1" x14ac:dyDescent="0.25">
      <c r="A48" s="7"/>
      <c r="B48" s="8" t="s">
        <v>294</v>
      </c>
      <c r="C48" s="9"/>
      <c r="D48" s="27">
        <f>D49</f>
        <v>90575000</v>
      </c>
      <c r="E48" s="27">
        <f>E49</f>
        <v>33405964.620000001</v>
      </c>
      <c r="F48" s="28">
        <f t="shared" si="0"/>
        <v>0.36882102809826112</v>
      </c>
      <c r="G48" s="14"/>
    </row>
    <row r="49" spans="1:7" ht="60.75" hidden="1" outlineLevel="2" x14ac:dyDescent="0.25">
      <c r="A49" s="7"/>
      <c r="B49" s="8" t="s">
        <v>7</v>
      </c>
      <c r="C49" s="7" t="s">
        <v>5</v>
      </c>
      <c r="D49" s="27">
        <v>90575000</v>
      </c>
      <c r="E49" s="27">
        <v>33405964.620000001</v>
      </c>
      <c r="F49" s="26">
        <f t="shared" si="0"/>
        <v>0.36882102809826112</v>
      </c>
    </row>
    <row r="50" spans="1:7" ht="141.75" outlineLevel="1" x14ac:dyDescent="0.25">
      <c r="A50" s="38"/>
      <c r="B50" s="41" t="s">
        <v>24</v>
      </c>
      <c r="C50" s="38"/>
      <c r="D50" s="29">
        <v>3887400</v>
      </c>
      <c r="E50" s="29">
        <v>2082291.67</v>
      </c>
      <c r="F50" s="30">
        <f t="shared" si="0"/>
        <v>0.53565150743427481</v>
      </c>
    </row>
    <row r="51" spans="1:7" s="15" customFormat="1" ht="20.25" outlineLevel="1" x14ac:dyDescent="0.25">
      <c r="A51" s="7"/>
      <c r="B51" s="8" t="s">
        <v>293</v>
      </c>
      <c r="C51" s="9"/>
      <c r="D51" s="27"/>
      <c r="E51" s="27"/>
      <c r="F51" s="28"/>
      <c r="G51" s="14"/>
    </row>
    <row r="52" spans="1:7" s="15" customFormat="1" ht="20.25" outlineLevel="1" collapsed="1" x14ac:dyDescent="0.25">
      <c r="A52" s="7"/>
      <c r="B52" s="8" t="s">
        <v>294</v>
      </c>
      <c r="C52" s="9"/>
      <c r="D52" s="27">
        <f>D53</f>
        <v>3887400</v>
      </c>
      <c r="E52" s="27">
        <f>E53</f>
        <v>2082291.67</v>
      </c>
      <c r="F52" s="28">
        <f t="shared" si="0"/>
        <v>0.53565150743427481</v>
      </c>
      <c r="G52" s="14"/>
    </row>
    <row r="53" spans="1:7" ht="40.5" hidden="1" outlineLevel="2" x14ac:dyDescent="0.25">
      <c r="A53" s="7"/>
      <c r="B53" s="8" t="s">
        <v>9</v>
      </c>
      <c r="C53" s="7" t="s">
        <v>5</v>
      </c>
      <c r="D53" s="27">
        <v>3887400</v>
      </c>
      <c r="E53" s="27">
        <v>2082291.67</v>
      </c>
      <c r="F53" s="26">
        <f t="shared" si="0"/>
        <v>0.53565150743427481</v>
      </c>
    </row>
    <row r="54" spans="1:7" ht="101.25" outlineLevel="1" x14ac:dyDescent="0.25">
      <c r="A54" s="38"/>
      <c r="B54" s="39" t="s">
        <v>25</v>
      </c>
      <c r="C54" s="38"/>
      <c r="D54" s="29">
        <v>607929</v>
      </c>
      <c r="E54" s="29">
        <v>392000</v>
      </c>
      <c r="F54" s="30">
        <f t="shared" si="0"/>
        <v>0.64481214089145278</v>
      </c>
    </row>
    <row r="55" spans="1:7" s="15" customFormat="1" ht="20.25" outlineLevel="1" x14ac:dyDescent="0.25">
      <c r="A55" s="7"/>
      <c r="B55" s="8" t="s">
        <v>293</v>
      </c>
      <c r="C55" s="9"/>
      <c r="D55" s="27"/>
      <c r="E55" s="27"/>
      <c r="F55" s="31"/>
      <c r="G55" s="14"/>
    </row>
    <row r="56" spans="1:7" s="15" customFormat="1" ht="20.25" outlineLevel="1" x14ac:dyDescent="0.25">
      <c r="A56" s="7"/>
      <c r="B56" s="8" t="s">
        <v>294</v>
      </c>
      <c r="C56" s="9"/>
      <c r="D56" s="27">
        <f>D57</f>
        <v>607929</v>
      </c>
      <c r="E56" s="27">
        <f>E57</f>
        <v>392000</v>
      </c>
      <c r="F56" s="28">
        <f t="shared" si="0"/>
        <v>0.64481214089145278</v>
      </c>
      <c r="G56" s="14"/>
    </row>
    <row r="57" spans="1:7" ht="40.5" outlineLevel="2" x14ac:dyDescent="0.25">
      <c r="A57" s="7"/>
      <c r="B57" s="8" t="s">
        <v>9</v>
      </c>
      <c r="C57" s="7" t="s">
        <v>5</v>
      </c>
      <c r="D57" s="27">
        <v>607929</v>
      </c>
      <c r="E57" s="27">
        <v>392000</v>
      </c>
      <c r="F57" s="31">
        <f t="shared" si="0"/>
        <v>0.64481214089145278</v>
      </c>
    </row>
    <row r="58" spans="1:7" ht="101.25" outlineLevel="1" x14ac:dyDescent="0.25">
      <c r="A58" s="38"/>
      <c r="B58" s="39" t="s">
        <v>26</v>
      </c>
      <c r="C58" s="38"/>
      <c r="D58" s="29">
        <v>1461967.16</v>
      </c>
      <c r="E58" s="29">
        <v>1114447.55</v>
      </c>
      <c r="F58" s="30">
        <f t="shared" si="0"/>
        <v>0.76229314891040378</v>
      </c>
    </row>
    <row r="59" spans="1:7" s="15" customFormat="1" ht="20.25" outlineLevel="1" x14ac:dyDescent="0.25">
      <c r="A59" s="7"/>
      <c r="B59" s="8" t="s">
        <v>293</v>
      </c>
      <c r="C59" s="9"/>
      <c r="D59" s="27"/>
      <c r="E59" s="27"/>
      <c r="F59" s="28"/>
      <c r="G59" s="14"/>
    </row>
    <row r="60" spans="1:7" s="15" customFormat="1" ht="20.25" outlineLevel="1" collapsed="1" x14ac:dyDescent="0.25">
      <c r="A60" s="7"/>
      <c r="B60" s="8" t="s">
        <v>294</v>
      </c>
      <c r="C60" s="9"/>
      <c r="D60" s="27">
        <f>D61</f>
        <v>1461967.16</v>
      </c>
      <c r="E60" s="27">
        <f>E61</f>
        <v>1114447.55</v>
      </c>
      <c r="F60" s="28">
        <f t="shared" si="0"/>
        <v>0.76229314891040378</v>
      </c>
      <c r="G60" s="14"/>
    </row>
    <row r="61" spans="1:7" ht="40.5" hidden="1" outlineLevel="2" x14ac:dyDescent="0.25">
      <c r="A61" s="7"/>
      <c r="B61" s="8" t="s">
        <v>9</v>
      </c>
      <c r="C61" s="7" t="s">
        <v>27</v>
      </c>
      <c r="D61" s="27">
        <v>1461967.16</v>
      </c>
      <c r="E61" s="27">
        <v>1114447.55</v>
      </c>
      <c r="F61" s="26">
        <f t="shared" si="0"/>
        <v>0.76229314891040378</v>
      </c>
    </row>
    <row r="62" spans="1:7" ht="141.75" outlineLevel="1" x14ac:dyDescent="0.25">
      <c r="A62" s="38"/>
      <c r="B62" s="41" t="s">
        <v>28</v>
      </c>
      <c r="C62" s="38"/>
      <c r="D62" s="29">
        <v>278294548.18000001</v>
      </c>
      <c r="E62" s="29">
        <v>141923579.68000001</v>
      </c>
      <c r="F62" s="30">
        <f t="shared" si="0"/>
        <v>0.50997614077658571</v>
      </c>
    </row>
    <row r="63" spans="1:7" s="15" customFormat="1" ht="20.25" outlineLevel="1" x14ac:dyDescent="0.25">
      <c r="A63" s="7"/>
      <c r="B63" s="8" t="s">
        <v>293</v>
      </c>
      <c r="C63" s="9"/>
      <c r="D63" s="27">
        <f>D65</f>
        <v>278294548.18000001</v>
      </c>
      <c r="E63" s="27">
        <f>E65</f>
        <v>141923579.68000001</v>
      </c>
      <c r="F63" s="28">
        <f t="shared" si="0"/>
        <v>0.50997614077658571</v>
      </c>
      <c r="G63" s="14"/>
    </row>
    <row r="64" spans="1:7" s="15" customFormat="1" ht="20.25" outlineLevel="1" collapsed="1" x14ac:dyDescent="0.25">
      <c r="A64" s="7"/>
      <c r="B64" s="8" t="s">
        <v>294</v>
      </c>
      <c r="C64" s="9"/>
      <c r="D64" s="27"/>
      <c r="E64" s="27"/>
      <c r="F64" s="28"/>
      <c r="G64" s="14"/>
    </row>
    <row r="65" spans="1:7" ht="141.75" hidden="1" outlineLevel="2" x14ac:dyDescent="0.25">
      <c r="A65" s="7"/>
      <c r="B65" s="40" t="s">
        <v>29</v>
      </c>
      <c r="C65" s="7" t="s">
        <v>30</v>
      </c>
      <c r="D65" s="27">
        <v>278294548.18000001</v>
      </c>
      <c r="E65" s="27">
        <v>141923579.68000001</v>
      </c>
      <c r="F65" s="26">
        <f t="shared" si="0"/>
        <v>0.50997614077658571</v>
      </c>
    </row>
    <row r="66" spans="1:7" s="16" customFormat="1" ht="60.75" outlineLevel="1" x14ac:dyDescent="0.25">
      <c r="A66" s="38"/>
      <c r="B66" s="39" t="s">
        <v>31</v>
      </c>
      <c r="C66" s="38"/>
      <c r="D66" s="29">
        <v>7080894407.6999998</v>
      </c>
      <c r="E66" s="29">
        <v>4502209917.7600002</v>
      </c>
      <c r="F66" s="30">
        <f t="shared" si="0"/>
        <v>0.63582503262075873</v>
      </c>
    </row>
    <row r="67" spans="1:7" s="17" customFormat="1" ht="20.25" outlineLevel="1" x14ac:dyDescent="0.25">
      <c r="A67" s="32"/>
      <c r="B67" s="33" t="s">
        <v>293</v>
      </c>
      <c r="C67" s="42"/>
      <c r="D67" s="34">
        <f>D71+D72+D73+D74+D75+D77+D78+D79</f>
        <v>6124109068.7699995</v>
      </c>
      <c r="E67" s="34">
        <f>E71+E72+E73+E74+E75+E77+E78+E79</f>
        <v>3862589541.3099999</v>
      </c>
      <c r="F67" s="28">
        <f t="shared" si="0"/>
        <v>0.63071860705540705</v>
      </c>
      <c r="G67" s="14"/>
    </row>
    <row r="68" spans="1:7" s="17" customFormat="1" ht="20.25" outlineLevel="1" collapsed="1" x14ac:dyDescent="0.25">
      <c r="A68" s="32"/>
      <c r="B68" s="33" t="s">
        <v>294</v>
      </c>
      <c r="C68" s="42"/>
      <c r="D68" s="34">
        <f>D69+D70+D76</f>
        <v>956785338.93000007</v>
      </c>
      <c r="E68" s="34">
        <f>E69+E70+E76</f>
        <v>639620376.45000005</v>
      </c>
      <c r="F68" s="28">
        <f t="shared" si="0"/>
        <v>0.66850980091867362</v>
      </c>
      <c r="G68" s="14"/>
    </row>
    <row r="69" spans="1:7" s="16" customFormat="1" ht="20.25" hidden="1" outlineLevel="2" x14ac:dyDescent="0.25">
      <c r="A69" s="32"/>
      <c r="B69" s="33" t="s">
        <v>18</v>
      </c>
      <c r="C69" s="32" t="s">
        <v>5</v>
      </c>
      <c r="D69" s="34">
        <v>79880</v>
      </c>
      <c r="E69" s="34">
        <v>8645.5</v>
      </c>
      <c r="F69" s="26">
        <f t="shared" si="0"/>
        <v>0.10823109664496745</v>
      </c>
    </row>
    <row r="70" spans="1:7" s="16" customFormat="1" ht="40.5" hidden="1" outlineLevel="2" x14ac:dyDescent="0.25">
      <c r="A70" s="32"/>
      <c r="B70" s="33" t="s">
        <v>9</v>
      </c>
      <c r="C70" s="32" t="s">
        <v>5</v>
      </c>
      <c r="D70" s="34">
        <v>740918101.70000005</v>
      </c>
      <c r="E70" s="34">
        <v>514292419.56999999</v>
      </c>
      <c r="F70" s="26">
        <f t="shared" si="0"/>
        <v>0.69412856615323804</v>
      </c>
    </row>
    <row r="71" spans="1:7" s="16" customFormat="1" ht="141.75" hidden="1" outlineLevel="2" x14ac:dyDescent="0.25">
      <c r="A71" s="32"/>
      <c r="B71" s="43" t="s">
        <v>29</v>
      </c>
      <c r="C71" s="32" t="s">
        <v>30</v>
      </c>
      <c r="D71" s="34">
        <v>2897451.82</v>
      </c>
      <c r="E71" s="34">
        <v>1979417.15</v>
      </c>
      <c r="F71" s="26">
        <f t="shared" ref="F71:F134" si="1">E71/D71</f>
        <v>0.68315791701412998</v>
      </c>
    </row>
    <row r="72" spans="1:7" s="16" customFormat="1" ht="121.5" hidden="1" outlineLevel="2" x14ac:dyDescent="0.25">
      <c r="A72" s="32"/>
      <c r="B72" s="43" t="s">
        <v>32</v>
      </c>
      <c r="C72" s="32" t="s">
        <v>20</v>
      </c>
      <c r="D72" s="34">
        <v>5475726691.5</v>
      </c>
      <c r="E72" s="34">
        <v>3444007866.77</v>
      </c>
      <c r="F72" s="26">
        <f t="shared" si="1"/>
        <v>0.62895905161156995</v>
      </c>
    </row>
    <row r="73" spans="1:7" s="16" customFormat="1" ht="121.5" hidden="1" outlineLevel="2" x14ac:dyDescent="0.25">
      <c r="A73" s="32"/>
      <c r="B73" s="43" t="s">
        <v>33</v>
      </c>
      <c r="C73" s="32" t="s">
        <v>20</v>
      </c>
      <c r="D73" s="34">
        <v>278864631.63</v>
      </c>
      <c r="E73" s="34">
        <v>182538065.19</v>
      </c>
      <c r="F73" s="26">
        <f t="shared" si="1"/>
        <v>0.65457589269403327</v>
      </c>
    </row>
    <row r="74" spans="1:7" s="16" customFormat="1" ht="101.25" hidden="1" outlineLevel="2" x14ac:dyDescent="0.25">
      <c r="A74" s="32"/>
      <c r="B74" s="43" t="s">
        <v>34</v>
      </c>
      <c r="C74" s="32" t="s">
        <v>35</v>
      </c>
      <c r="D74" s="34">
        <v>90693.82</v>
      </c>
      <c r="E74" s="34">
        <v>0</v>
      </c>
      <c r="F74" s="26">
        <f t="shared" si="1"/>
        <v>0</v>
      </c>
    </row>
    <row r="75" spans="1:7" s="16" customFormat="1" ht="81" hidden="1" outlineLevel="2" x14ac:dyDescent="0.25">
      <c r="A75" s="32"/>
      <c r="B75" s="33" t="s">
        <v>21</v>
      </c>
      <c r="C75" s="32" t="s">
        <v>22</v>
      </c>
      <c r="D75" s="34">
        <v>1189000</v>
      </c>
      <c r="E75" s="34">
        <v>70715</v>
      </c>
      <c r="F75" s="26">
        <f t="shared" si="1"/>
        <v>5.947434819175778E-2</v>
      </c>
    </row>
    <row r="76" spans="1:7" s="16" customFormat="1" ht="40.5" hidden="1" outlineLevel="2" x14ac:dyDescent="0.25">
      <c r="A76" s="32"/>
      <c r="B76" s="33" t="s">
        <v>9</v>
      </c>
      <c r="C76" s="32" t="s">
        <v>27</v>
      </c>
      <c r="D76" s="34">
        <v>215787357.22999999</v>
      </c>
      <c r="E76" s="34">
        <v>125319311.38</v>
      </c>
      <c r="F76" s="26">
        <f t="shared" si="1"/>
        <v>0.58075372435478989</v>
      </c>
    </row>
    <row r="77" spans="1:7" s="16" customFormat="1" ht="81" hidden="1" outlineLevel="2" x14ac:dyDescent="0.25">
      <c r="A77" s="32"/>
      <c r="B77" s="33" t="s">
        <v>21</v>
      </c>
      <c r="C77" s="32" t="s">
        <v>22</v>
      </c>
      <c r="D77" s="34">
        <v>1818000</v>
      </c>
      <c r="E77" s="34">
        <v>22873.29</v>
      </c>
      <c r="F77" s="26">
        <f t="shared" si="1"/>
        <v>1.2581567656765677E-2</v>
      </c>
    </row>
    <row r="78" spans="1:7" s="16" customFormat="1" ht="202.5" hidden="1" outlineLevel="2" x14ac:dyDescent="0.25">
      <c r="A78" s="32"/>
      <c r="B78" s="43" t="s">
        <v>36</v>
      </c>
      <c r="C78" s="32" t="s">
        <v>37</v>
      </c>
      <c r="D78" s="34">
        <v>72948000</v>
      </c>
      <c r="E78" s="34">
        <v>44606111.909999996</v>
      </c>
      <c r="F78" s="26">
        <f t="shared" si="1"/>
        <v>0.61147820241816087</v>
      </c>
    </row>
    <row r="79" spans="1:7" s="16" customFormat="1" ht="121.5" hidden="1" outlineLevel="2" x14ac:dyDescent="0.25">
      <c r="A79" s="32"/>
      <c r="B79" s="43" t="s">
        <v>38</v>
      </c>
      <c r="C79" s="32" t="s">
        <v>20</v>
      </c>
      <c r="D79" s="34">
        <v>290574600</v>
      </c>
      <c r="E79" s="34">
        <v>189364492</v>
      </c>
      <c r="F79" s="26">
        <f t="shared" si="1"/>
        <v>0.65168976228479714</v>
      </c>
    </row>
    <row r="80" spans="1:7" s="16" customFormat="1" ht="40.5" outlineLevel="1" x14ac:dyDescent="0.25">
      <c r="A80" s="38"/>
      <c r="B80" s="39" t="s">
        <v>39</v>
      </c>
      <c r="C80" s="38"/>
      <c r="D80" s="29">
        <v>10506876873.040001</v>
      </c>
      <c r="E80" s="29">
        <v>6150214321.2799997</v>
      </c>
      <c r="F80" s="30">
        <f t="shared" si="1"/>
        <v>0.58535132709711968</v>
      </c>
    </row>
    <row r="81" spans="1:7" s="17" customFormat="1" ht="20.25" outlineLevel="1" x14ac:dyDescent="0.25">
      <c r="A81" s="32"/>
      <c r="B81" s="33" t="s">
        <v>293</v>
      </c>
      <c r="C81" s="42"/>
      <c r="D81" s="34">
        <f>D87+D89+D90+D91+D92+D93+D95+D96+D98+D99+D100+D102+D105+D107+D108+D110+D111+D113+D114+D115+D116</f>
        <v>9112732091.8699989</v>
      </c>
      <c r="E81" s="34">
        <f>E87+E89+E90+E91+E92+E93+E95+E96+E98+E99+E100+E102+E105+E107+E108+E110+E111+E113+E114+E115+E116</f>
        <v>5314716575.8700018</v>
      </c>
      <c r="F81" s="28">
        <f t="shared" si="1"/>
        <v>0.58321878908429348</v>
      </c>
      <c r="G81" s="14"/>
    </row>
    <row r="82" spans="1:7" s="17" customFormat="1" ht="20.25" outlineLevel="1" collapsed="1" x14ac:dyDescent="0.25">
      <c r="A82" s="32"/>
      <c r="B82" s="33" t="s">
        <v>294</v>
      </c>
      <c r="C82" s="42"/>
      <c r="D82" s="34">
        <f>D83+D84+D85+D86+D88+D94+D97+D101+D103+D104+D106+D109+D112+D117+D118+D119</f>
        <v>1394144781.1700001</v>
      </c>
      <c r="E82" s="34">
        <f>E83+E84+E85+E86+E88+E94+E97+E101+E103+E104+E106+E109+E112+E117+E118+E119</f>
        <v>835497745.40999997</v>
      </c>
      <c r="F82" s="28">
        <f t="shared" si="1"/>
        <v>0.59929051608888861</v>
      </c>
      <c r="G82" s="14"/>
    </row>
    <row r="83" spans="1:7" s="16" customFormat="1" ht="20.25" hidden="1" outlineLevel="2" x14ac:dyDescent="0.25">
      <c r="A83" s="32"/>
      <c r="B83" s="33" t="s">
        <v>18</v>
      </c>
      <c r="C83" s="32" t="s">
        <v>5</v>
      </c>
      <c r="D83" s="34">
        <v>2236971.15</v>
      </c>
      <c r="E83" s="34">
        <v>486618.68</v>
      </c>
      <c r="F83" s="26">
        <f t="shared" si="1"/>
        <v>0.21753462488776398</v>
      </c>
    </row>
    <row r="84" spans="1:7" s="16" customFormat="1" ht="40.5" hidden="1" outlineLevel="2" x14ac:dyDescent="0.25">
      <c r="A84" s="32"/>
      <c r="B84" s="33" t="s">
        <v>9</v>
      </c>
      <c r="C84" s="32" t="s">
        <v>5</v>
      </c>
      <c r="D84" s="34">
        <v>663005728.33000004</v>
      </c>
      <c r="E84" s="34">
        <v>450733974.89999998</v>
      </c>
      <c r="F84" s="26">
        <f t="shared" si="1"/>
        <v>0.67983420902760983</v>
      </c>
    </row>
    <row r="85" spans="1:7" s="16" customFormat="1" ht="40.5" hidden="1" outlineLevel="2" x14ac:dyDescent="0.25">
      <c r="A85" s="32"/>
      <c r="B85" s="33" t="s">
        <v>9</v>
      </c>
      <c r="C85" s="32" t="s">
        <v>40</v>
      </c>
      <c r="D85" s="34">
        <v>441238.02</v>
      </c>
      <c r="E85" s="34">
        <v>441238.02</v>
      </c>
      <c r="F85" s="26">
        <f t="shared" si="1"/>
        <v>1</v>
      </c>
    </row>
    <row r="86" spans="1:7" s="16" customFormat="1" ht="40.5" hidden="1" outlineLevel="2" x14ac:dyDescent="0.25">
      <c r="A86" s="32"/>
      <c r="B86" s="33" t="s">
        <v>9</v>
      </c>
      <c r="C86" s="32" t="s">
        <v>11</v>
      </c>
      <c r="D86" s="34">
        <v>6038761.9800000004</v>
      </c>
      <c r="E86" s="34">
        <v>6036952.2199999997</v>
      </c>
      <c r="F86" s="26">
        <f t="shared" si="1"/>
        <v>0.99970030943329202</v>
      </c>
    </row>
    <row r="87" spans="1:7" s="16" customFormat="1" ht="141.75" hidden="1" outlineLevel="2" x14ac:dyDescent="0.25">
      <c r="A87" s="32"/>
      <c r="B87" s="43" t="s">
        <v>41</v>
      </c>
      <c r="C87" s="32" t="s">
        <v>42</v>
      </c>
      <c r="D87" s="34">
        <v>338103400</v>
      </c>
      <c r="E87" s="34">
        <v>228465540.88</v>
      </c>
      <c r="F87" s="26">
        <f t="shared" si="1"/>
        <v>0.67572683646482112</v>
      </c>
    </row>
    <row r="88" spans="1:7" s="16" customFormat="1" ht="60.75" hidden="1" outlineLevel="2" x14ac:dyDescent="0.25">
      <c r="A88" s="32"/>
      <c r="B88" s="33" t="s">
        <v>7</v>
      </c>
      <c r="C88" s="32" t="s">
        <v>5</v>
      </c>
      <c r="D88" s="34">
        <v>3089659</v>
      </c>
      <c r="E88" s="34">
        <v>112800</v>
      </c>
      <c r="F88" s="26">
        <f t="shared" si="1"/>
        <v>3.6508883342789608E-2</v>
      </c>
    </row>
    <row r="89" spans="1:7" s="16" customFormat="1" ht="182.25" hidden="1" outlineLevel="2" x14ac:dyDescent="0.25">
      <c r="A89" s="32"/>
      <c r="B89" s="43" t="s">
        <v>43</v>
      </c>
      <c r="C89" s="32" t="s">
        <v>44</v>
      </c>
      <c r="D89" s="34">
        <v>3814393</v>
      </c>
      <c r="E89" s="34">
        <v>1292062.75</v>
      </c>
      <c r="F89" s="26">
        <f t="shared" si="1"/>
        <v>0.33873351539812496</v>
      </c>
    </row>
    <row r="90" spans="1:7" s="16" customFormat="1" ht="121.5" hidden="1" outlineLevel="2" x14ac:dyDescent="0.25">
      <c r="A90" s="32"/>
      <c r="B90" s="43" t="s">
        <v>33</v>
      </c>
      <c r="C90" s="32" t="s">
        <v>20</v>
      </c>
      <c r="D90" s="34">
        <v>5885123676.8699999</v>
      </c>
      <c r="E90" s="34">
        <v>4042661988.5700002</v>
      </c>
      <c r="F90" s="26">
        <f t="shared" si="1"/>
        <v>0.68692897728873015</v>
      </c>
    </row>
    <row r="91" spans="1:7" s="16" customFormat="1" ht="202.5" hidden="1" outlineLevel="2" x14ac:dyDescent="0.25">
      <c r="A91" s="32"/>
      <c r="B91" s="43" t="s">
        <v>19</v>
      </c>
      <c r="C91" s="32" t="s">
        <v>20</v>
      </c>
      <c r="D91" s="34">
        <v>12493000</v>
      </c>
      <c r="E91" s="34">
        <v>7037547.04</v>
      </c>
      <c r="F91" s="26">
        <f t="shared" si="1"/>
        <v>0.56331922196430007</v>
      </c>
    </row>
    <row r="92" spans="1:7" s="16" customFormat="1" ht="101.25" hidden="1" outlineLevel="2" x14ac:dyDescent="0.25">
      <c r="A92" s="32"/>
      <c r="B92" s="43" t="s">
        <v>34</v>
      </c>
      <c r="C92" s="32" t="s">
        <v>35</v>
      </c>
      <c r="D92" s="34">
        <v>258572</v>
      </c>
      <c r="E92" s="34">
        <v>0</v>
      </c>
      <c r="F92" s="26">
        <f t="shared" si="1"/>
        <v>0</v>
      </c>
    </row>
    <row r="93" spans="1:7" s="16" customFormat="1" ht="81" hidden="1" outlineLevel="2" x14ac:dyDescent="0.25">
      <c r="A93" s="32"/>
      <c r="B93" s="33" t="s">
        <v>21</v>
      </c>
      <c r="C93" s="32" t="s">
        <v>22</v>
      </c>
      <c r="D93" s="34">
        <v>4877971</v>
      </c>
      <c r="E93" s="34">
        <v>2658350.1</v>
      </c>
      <c r="F93" s="26">
        <f t="shared" si="1"/>
        <v>0.54497046005398553</v>
      </c>
    </row>
    <row r="94" spans="1:7" s="16" customFormat="1" ht="121.5" hidden="1" outlineLevel="2" x14ac:dyDescent="0.25">
      <c r="A94" s="32"/>
      <c r="B94" s="43" t="s">
        <v>45</v>
      </c>
      <c r="C94" s="32" t="s">
        <v>5</v>
      </c>
      <c r="D94" s="34">
        <v>196605</v>
      </c>
      <c r="E94" s="34">
        <v>71862.7</v>
      </c>
      <c r="F94" s="26">
        <f t="shared" si="1"/>
        <v>0.36551817095190864</v>
      </c>
    </row>
    <row r="95" spans="1:7" s="16" customFormat="1" ht="121.5" hidden="1" outlineLevel="2" x14ac:dyDescent="0.25">
      <c r="A95" s="32"/>
      <c r="B95" s="43" t="s">
        <v>45</v>
      </c>
      <c r="C95" s="32" t="s">
        <v>46</v>
      </c>
      <c r="D95" s="34">
        <v>3794472.5</v>
      </c>
      <c r="E95" s="34">
        <v>1386949.23</v>
      </c>
      <c r="F95" s="26">
        <f t="shared" si="1"/>
        <v>0.36551832435206738</v>
      </c>
    </row>
    <row r="96" spans="1:7" s="16" customFormat="1" ht="121.5" hidden="1" outlineLevel="2" x14ac:dyDescent="0.25">
      <c r="A96" s="32"/>
      <c r="B96" s="43" t="s">
        <v>45</v>
      </c>
      <c r="C96" s="32" t="s">
        <v>47</v>
      </c>
      <c r="D96" s="34">
        <v>1626202.5</v>
      </c>
      <c r="E96" s="34">
        <v>594406.75</v>
      </c>
      <c r="F96" s="26">
        <f t="shared" si="1"/>
        <v>0.36551828569935169</v>
      </c>
    </row>
    <row r="97" spans="1:6" s="16" customFormat="1" ht="40.5" hidden="1" outlineLevel="2" x14ac:dyDescent="0.25">
      <c r="A97" s="32"/>
      <c r="B97" s="33" t="s">
        <v>9</v>
      </c>
      <c r="C97" s="32" t="s">
        <v>5</v>
      </c>
      <c r="D97" s="34">
        <v>3408884</v>
      </c>
      <c r="E97" s="34">
        <v>2006353.63</v>
      </c>
      <c r="F97" s="26">
        <f t="shared" si="1"/>
        <v>0.58856612017305365</v>
      </c>
    </row>
    <row r="98" spans="1:6" s="16" customFormat="1" ht="182.25" hidden="1" outlineLevel="2" x14ac:dyDescent="0.25">
      <c r="A98" s="32"/>
      <c r="B98" s="43" t="s">
        <v>48</v>
      </c>
      <c r="C98" s="32" t="s">
        <v>49</v>
      </c>
      <c r="D98" s="34">
        <v>2701400</v>
      </c>
      <c r="E98" s="34">
        <v>940758.75</v>
      </c>
      <c r="F98" s="26">
        <f t="shared" si="1"/>
        <v>0.34824859332198121</v>
      </c>
    </row>
    <row r="99" spans="1:6" s="16" customFormat="1" ht="182.25" hidden="1" outlineLevel="2" x14ac:dyDescent="0.25">
      <c r="A99" s="32"/>
      <c r="B99" s="43" t="s">
        <v>43</v>
      </c>
      <c r="C99" s="32" t="s">
        <v>44</v>
      </c>
      <c r="D99" s="34">
        <v>7741400</v>
      </c>
      <c r="E99" s="34">
        <v>3290591.11</v>
      </c>
      <c r="F99" s="26">
        <f t="shared" si="1"/>
        <v>0.42506408530756706</v>
      </c>
    </row>
    <row r="100" spans="1:6" s="16" customFormat="1" ht="121.5" hidden="1" outlineLevel="2" x14ac:dyDescent="0.25">
      <c r="A100" s="32"/>
      <c r="B100" s="43" t="s">
        <v>50</v>
      </c>
      <c r="C100" s="32" t="s">
        <v>20</v>
      </c>
      <c r="D100" s="34">
        <v>52212700</v>
      </c>
      <c r="E100" s="34">
        <v>33865822.520000003</v>
      </c>
      <c r="F100" s="26">
        <f t="shared" si="1"/>
        <v>0.64861274211063602</v>
      </c>
    </row>
    <row r="101" spans="1:6" s="16" customFormat="1" ht="40.5" hidden="1" outlineLevel="2" x14ac:dyDescent="0.25">
      <c r="A101" s="32"/>
      <c r="B101" s="33" t="s">
        <v>9</v>
      </c>
      <c r="C101" s="32" t="s">
        <v>27</v>
      </c>
      <c r="D101" s="34">
        <v>282851958.31999999</v>
      </c>
      <c r="E101" s="34">
        <v>176057345.46000001</v>
      </c>
      <c r="F101" s="26">
        <f t="shared" si="1"/>
        <v>0.62243636744003161</v>
      </c>
    </row>
    <row r="102" spans="1:6" s="16" customFormat="1" ht="81" hidden="1" outlineLevel="2" x14ac:dyDescent="0.25">
      <c r="A102" s="32"/>
      <c r="B102" s="33" t="s">
        <v>21</v>
      </c>
      <c r="C102" s="32" t="s">
        <v>22</v>
      </c>
      <c r="D102" s="34">
        <v>1693972</v>
      </c>
      <c r="E102" s="34">
        <v>1253010.5900000001</v>
      </c>
      <c r="F102" s="26">
        <f t="shared" si="1"/>
        <v>0.73968789920966826</v>
      </c>
    </row>
    <row r="103" spans="1:6" s="16" customFormat="1" ht="40.5" hidden="1" outlineLevel="2" x14ac:dyDescent="0.25">
      <c r="A103" s="32"/>
      <c r="B103" s="33" t="s">
        <v>9</v>
      </c>
      <c r="C103" s="32" t="s">
        <v>5</v>
      </c>
      <c r="D103" s="34">
        <v>66953870.689999998</v>
      </c>
      <c r="E103" s="34">
        <v>56792511.579999998</v>
      </c>
      <c r="F103" s="26">
        <f t="shared" si="1"/>
        <v>0.8482334328802642</v>
      </c>
    </row>
    <row r="104" spans="1:6" s="16" customFormat="1" ht="40.5" hidden="1" outlineLevel="2" x14ac:dyDescent="0.25">
      <c r="A104" s="32"/>
      <c r="B104" s="33" t="s">
        <v>9</v>
      </c>
      <c r="C104" s="32" t="s">
        <v>5</v>
      </c>
      <c r="D104" s="34">
        <v>166726560</v>
      </c>
      <c r="E104" s="34">
        <v>69303767.189999998</v>
      </c>
      <c r="F104" s="26">
        <f t="shared" si="1"/>
        <v>0.41567322680921381</v>
      </c>
    </row>
    <row r="105" spans="1:6" s="16" customFormat="1" ht="182.25" hidden="1" outlineLevel="2" x14ac:dyDescent="0.25">
      <c r="A105" s="32"/>
      <c r="B105" s="43" t="s">
        <v>43</v>
      </c>
      <c r="C105" s="32" t="s">
        <v>44</v>
      </c>
      <c r="D105" s="34">
        <v>757454107</v>
      </c>
      <c r="E105" s="34">
        <v>342125056.5</v>
      </c>
      <c r="F105" s="26">
        <f t="shared" si="1"/>
        <v>0.45167760440963589</v>
      </c>
    </row>
    <row r="106" spans="1:6" s="16" customFormat="1" ht="121.5" hidden="1" outlineLevel="2" x14ac:dyDescent="0.25">
      <c r="A106" s="32"/>
      <c r="B106" s="43" t="s">
        <v>45</v>
      </c>
      <c r="C106" s="32" t="s">
        <v>5</v>
      </c>
      <c r="D106" s="34">
        <v>12849850</v>
      </c>
      <c r="E106" s="34">
        <v>5016744.16</v>
      </c>
      <c r="F106" s="26">
        <f t="shared" si="1"/>
        <v>0.39041266318283874</v>
      </c>
    </row>
    <row r="107" spans="1:6" s="16" customFormat="1" ht="121.5" hidden="1" outlineLevel="2" x14ac:dyDescent="0.25">
      <c r="A107" s="32"/>
      <c r="B107" s="43" t="s">
        <v>45</v>
      </c>
      <c r="C107" s="32" t="s">
        <v>46</v>
      </c>
      <c r="D107" s="34">
        <v>245113627.5</v>
      </c>
      <c r="E107" s="34">
        <v>96823109.790000007</v>
      </c>
      <c r="F107" s="26">
        <f t="shared" si="1"/>
        <v>0.3950131650269017</v>
      </c>
    </row>
    <row r="108" spans="1:6" s="16" customFormat="1" ht="121.5" hidden="1" outlineLevel="2" x14ac:dyDescent="0.25">
      <c r="A108" s="32"/>
      <c r="B108" s="43" t="s">
        <v>45</v>
      </c>
      <c r="C108" s="32" t="s">
        <v>47</v>
      </c>
      <c r="D108" s="34">
        <v>105048697.5</v>
      </c>
      <c r="E108" s="34">
        <v>41495615.600000001</v>
      </c>
      <c r="F108" s="26">
        <f t="shared" si="1"/>
        <v>0.39501313759744616</v>
      </c>
    </row>
    <row r="109" spans="1:6" s="16" customFormat="1" ht="81" hidden="1" outlineLevel="2" x14ac:dyDescent="0.25">
      <c r="A109" s="32"/>
      <c r="B109" s="33" t="s">
        <v>51</v>
      </c>
      <c r="C109" s="32" t="s">
        <v>5</v>
      </c>
      <c r="D109" s="34">
        <v>4747066.66</v>
      </c>
      <c r="E109" s="34">
        <v>2453111.52</v>
      </c>
      <c r="F109" s="26">
        <f t="shared" si="1"/>
        <v>0.51676365547392589</v>
      </c>
    </row>
    <row r="110" spans="1:6" s="16" customFormat="1" ht="81" hidden="1" outlineLevel="2" x14ac:dyDescent="0.25">
      <c r="A110" s="32"/>
      <c r="B110" s="33" t="s">
        <v>51</v>
      </c>
      <c r="C110" s="32" t="s">
        <v>52</v>
      </c>
      <c r="D110" s="34">
        <v>13030700</v>
      </c>
      <c r="E110" s="34">
        <v>1501944.51</v>
      </c>
      <c r="F110" s="26">
        <f t="shared" si="1"/>
        <v>0.11526199743682228</v>
      </c>
    </row>
    <row r="111" spans="1:6" s="16" customFormat="1" ht="81" hidden="1" outlineLevel="2" x14ac:dyDescent="0.25">
      <c r="A111" s="32"/>
      <c r="B111" s="33" t="s">
        <v>51</v>
      </c>
      <c r="C111" s="32" t="s">
        <v>53</v>
      </c>
      <c r="D111" s="34">
        <v>8331100</v>
      </c>
      <c r="E111" s="34">
        <v>960259.22</v>
      </c>
      <c r="F111" s="26">
        <f t="shared" si="1"/>
        <v>0.11526199661509284</v>
      </c>
    </row>
    <row r="112" spans="1:6" s="16" customFormat="1" ht="81" hidden="1" outlineLevel="2" x14ac:dyDescent="0.25">
      <c r="A112" s="32"/>
      <c r="B112" s="33" t="s">
        <v>54</v>
      </c>
      <c r="C112" s="32" t="s">
        <v>5</v>
      </c>
      <c r="D112" s="34">
        <v>18533250</v>
      </c>
      <c r="E112" s="34">
        <v>0</v>
      </c>
      <c r="F112" s="26">
        <f t="shared" si="1"/>
        <v>0</v>
      </c>
    </row>
    <row r="113" spans="1:7" s="16" customFormat="1" ht="81" hidden="1" outlineLevel="2" x14ac:dyDescent="0.25">
      <c r="A113" s="32"/>
      <c r="B113" s="33" t="s">
        <v>54</v>
      </c>
      <c r="C113" s="32" t="s">
        <v>55</v>
      </c>
      <c r="D113" s="34">
        <v>246491700</v>
      </c>
      <c r="E113" s="34">
        <v>0</v>
      </c>
      <c r="F113" s="26">
        <f t="shared" si="1"/>
        <v>0</v>
      </c>
    </row>
    <row r="114" spans="1:7" s="16" customFormat="1" ht="81" hidden="1" outlineLevel="2" x14ac:dyDescent="0.25">
      <c r="A114" s="32"/>
      <c r="B114" s="33" t="s">
        <v>54</v>
      </c>
      <c r="C114" s="32" t="s">
        <v>56</v>
      </c>
      <c r="D114" s="34">
        <v>105639300</v>
      </c>
      <c r="E114" s="34">
        <v>0</v>
      </c>
      <c r="F114" s="26">
        <f t="shared" si="1"/>
        <v>0</v>
      </c>
    </row>
    <row r="115" spans="1:7" s="16" customFormat="1" ht="101.25" hidden="1" outlineLevel="2" x14ac:dyDescent="0.25">
      <c r="A115" s="32"/>
      <c r="B115" s="43" t="s">
        <v>57</v>
      </c>
      <c r="C115" s="32" t="s">
        <v>58</v>
      </c>
      <c r="D115" s="34">
        <v>530133000</v>
      </c>
      <c r="E115" s="34">
        <v>424058502.64999998</v>
      </c>
      <c r="F115" s="26">
        <f t="shared" si="1"/>
        <v>0.79990965031416639</v>
      </c>
    </row>
    <row r="116" spans="1:7" s="16" customFormat="1" ht="162" hidden="1" outlineLevel="2" x14ac:dyDescent="0.25">
      <c r="A116" s="32"/>
      <c r="B116" s="43" t="s">
        <v>59</v>
      </c>
      <c r="C116" s="32" t="s">
        <v>60</v>
      </c>
      <c r="D116" s="34">
        <v>787048700</v>
      </c>
      <c r="E116" s="34">
        <v>84305059.310000002</v>
      </c>
      <c r="F116" s="26">
        <f t="shared" si="1"/>
        <v>0.10711542921041609</v>
      </c>
    </row>
    <row r="117" spans="1:7" s="16" customFormat="1" ht="121.5" hidden="1" outlineLevel="2" x14ac:dyDescent="0.25">
      <c r="A117" s="32"/>
      <c r="B117" s="43" t="s">
        <v>61</v>
      </c>
      <c r="C117" s="32" t="s">
        <v>5</v>
      </c>
      <c r="D117" s="34">
        <v>58903714.469999999</v>
      </c>
      <c r="E117" s="34">
        <v>51333437.490000002</v>
      </c>
      <c r="F117" s="26">
        <f t="shared" si="1"/>
        <v>0.8714804822053186</v>
      </c>
    </row>
    <row r="118" spans="1:7" s="16" customFormat="1" ht="162" hidden="1" outlineLevel="2" x14ac:dyDescent="0.25">
      <c r="A118" s="32"/>
      <c r="B118" s="43" t="s">
        <v>62</v>
      </c>
      <c r="C118" s="32" t="s">
        <v>5</v>
      </c>
      <c r="D118" s="34">
        <v>87450100</v>
      </c>
      <c r="E118" s="34">
        <v>9367228.8100000005</v>
      </c>
      <c r="F118" s="26">
        <f t="shared" si="1"/>
        <v>0.10711512977114949</v>
      </c>
    </row>
    <row r="119" spans="1:7" s="16" customFormat="1" ht="101.25" hidden="1" outlineLevel="2" x14ac:dyDescent="0.25">
      <c r="A119" s="32"/>
      <c r="B119" s="43" t="s">
        <v>63</v>
      </c>
      <c r="C119" s="32" t="s">
        <v>5</v>
      </c>
      <c r="D119" s="34">
        <v>16710563.550000001</v>
      </c>
      <c r="E119" s="34">
        <v>5283799.05</v>
      </c>
      <c r="F119" s="26">
        <f t="shared" si="1"/>
        <v>0.31619514411888278</v>
      </c>
    </row>
    <row r="120" spans="1:7" s="16" customFormat="1" ht="40.5" outlineLevel="1" x14ac:dyDescent="0.25">
      <c r="A120" s="38"/>
      <c r="B120" s="39" t="s">
        <v>64</v>
      </c>
      <c r="C120" s="38"/>
      <c r="D120" s="29">
        <v>410970398.56</v>
      </c>
      <c r="E120" s="29">
        <v>306683625.37</v>
      </c>
      <c r="F120" s="30">
        <f t="shared" si="1"/>
        <v>0.74624261612171916</v>
      </c>
    </row>
    <row r="121" spans="1:7" s="17" customFormat="1" ht="20.25" outlineLevel="1" x14ac:dyDescent="0.25">
      <c r="A121" s="32"/>
      <c r="B121" s="33" t="s">
        <v>293</v>
      </c>
      <c r="C121" s="42"/>
      <c r="D121" s="34">
        <f>D126</f>
        <v>1800000</v>
      </c>
      <c r="E121" s="34">
        <f>E126</f>
        <v>1800000</v>
      </c>
      <c r="F121" s="28">
        <f t="shared" si="1"/>
        <v>1</v>
      </c>
      <c r="G121" s="14"/>
    </row>
    <row r="122" spans="1:7" s="17" customFormat="1" ht="20.25" outlineLevel="1" collapsed="1" x14ac:dyDescent="0.25">
      <c r="A122" s="32"/>
      <c r="B122" s="33" t="s">
        <v>294</v>
      </c>
      <c r="C122" s="42"/>
      <c r="D122" s="34">
        <f>D123+D124+D125+D127+D128+D129</f>
        <v>409170398.56</v>
      </c>
      <c r="E122" s="34">
        <f>E123+E124+E125+E127+E128+E129</f>
        <v>304883625.37</v>
      </c>
      <c r="F122" s="28">
        <f t="shared" si="1"/>
        <v>0.74512630054124607</v>
      </c>
      <c r="G122" s="14"/>
    </row>
    <row r="123" spans="1:7" s="16" customFormat="1" ht="20.25" hidden="1" outlineLevel="2" x14ac:dyDescent="0.25">
      <c r="A123" s="32"/>
      <c r="B123" s="33" t="s">
        <v>18</v>
      </c>
      <c r="C123" s="32" t="s">
        <v>5</v>
      </c>
      <c r="D123" s="34">
        <v>1469880.07</v>
      </c>
      <c r="E123" s="34">
        <v>768796.97</v>
      </c>
      <c r="F123" s="26">
        <f t="shared" si="1"/>
        <v>0.52303380778542019</v>
      </c>
    </row>
    <row r="124" spans="1:7" s="16" customFormat="1" ht="40.5" hidden="1" outlineLevel="2" x14ac:dyDescent="0.25">
      <c r="A124" s="32"/>
      <c r="B124" s="33" t="s">
        <v>9</v>
      </c>
      <c r="C124" s="32" t="s">
        <v>5</v>
      </c>
      <c r="D124" s="34">
        <v>163074949.81999999</v>
      </c>
      <c r="E124" s="34">
        <v>111379950.65000001</v>
      </c>
      <c r="F124" s="26">
        <f t="shared" si="1"/>
        <v>0.68299852781153536</v>
      </c>
    </row>
    <row r="125" spans="1:7" s="16" customFormat="1" ht="60.75" hidden="1" outlineLevel="2" x14ac:dyDescent="0.25">
      <c r="A125" s="32"/>
      <c r="B125" s="33" t="s">
        <v>7</v>
      </c>
      <c r="C125" s="32" t="s">
        <v>5</v>
      </c>
      <c r="D125" s="34">
        <v>749199</v>
      </c>
      <c r="E125" s="34">
        <v>45858</v>
      </c>
      <c r="F125" s="26">
        <f t="shared" si="1"/>
        <v>6.120937160887828E-2</v>
      </c>
    </row>
    <row r="126" spans="1:7" s="16" customFormat="1" ht="81" hidden="1" outlineLevel="2" x14ac:dyDescent="0.25">
      <c r="A126" s="32"/>
      <c r="B126" s="33" t="s">
        <v>21</v>
      </c>
      <c r="C126" s="32" t="s">
        <v>22</v>
      </c>
      <c r="D126" s="34">
        <v>1800000</v>
      </c>
      <c r="E126" s="34">
        <v>1800000</v>
      </c>
      <c r="F126" s="26">
        <f t="shared" si="1"/>
        <v>1</v>
      </c>
    </row>
    <row r="127" spans="1:7" s="16" customFormat="1" ht="40.5" hidden="1" outlineLevel="2" x14ac:dyDescent="0.25">
      <c r="A127" s="32"/>
      <c r="B127" s="33" t="s">
        <v>9</v>
      </c>
      <c r="C127" s="32" t="s">
        <v>27</v>
      </c>
      <c r="D127" s="34">
        <v>12880685.09</v>
      </c>
      <c r="E127" s="34">
        <v>10968731.09</v>
      </c>
      <c r="F127" s="26">
        <f t="shared" si="1"/>
        <v>0.85156426178881139</v>
      </c>
    </row>
    <row r="128" spans="1:7" s="16" customFormat="1" ht="40.5" hidden="1" outlineLevel="2" x14ac:dyDescent="0.25">
      <c r="A128" s="32"/>
      <c r="B128" s="33" t="s">
        <v>9</v>
      </c>
      <c r="C128" s="32" t="s">
        <v>5</v>
      </c>
      <c r="D128" s="34">
        <v>151003684.58000001</v>
      </c>
      <c r="E128" s="34">
        <v>101728288.66</v>
      </c>
      <c r="F128" s="26">
        <f t="shared" si="1"/>
        <v>0.67368083727854677</v>
      </c>
    </row>
    <row r="129" spans="1:7" s="16" customFormat="1" ht="40.5" hidden="1" outlineLevel="2" x14ac:dyDescent="0.25">
      <c r="A129" s="32"/>
      <c r="B129" s="33" t="s">
        <v>9</v>
      </c>
      <c r="C129" s="32" t="s">
        <v>5</v>
      </c>
      <c r="D129" s="34">
        <v>79992000</v>
      </c>
      <c r="E129" s="34">
        <v>79992000</v>
      </c>
      <c r="F129" s="26">
        <f t="shared" si="1"/>
        <v>1</v>
      </c>
    </row>
    <row r="130" spans="1:7" s="16" customFormat="1" ht="40.5" outlineLevel="1" x14ac:dyDescent="0.25">
      <c r="A130" s="38"/>
      <c r="B130" s="39" t="s">
        <v>65</v>
      </c>
      <c r="C130" s="38"/>
      <c r="D130" s="29">
        <v>170760146.27000001</v>
      </c>
      <c r="E130" s="29">
        <v>83857855.950000003</v>
      </c>
      <c r="F130" s="35">
        <f t="shared" si="1"/>
        <v>0.49108564136157901</v>
      </c>
    </row>
    <row r="131" spans="1:7" s="17" customFormat="1" ht="20.25" outlineLevel="1" x14ac:dyDescent="0.25">
      <c r="A131" s="32"/>
      <c r="B131" s="33" t="s">
        <v>293</v>
      </c>
      <c r="C131" s="42"/>
      <c r="D131" s="34">
        <f>D134+D137+D140+D141</f>
        <v>136025774.03999999</v>
      </c>
      <c r="E131" s="34">
        <f>E134+E137+E140+E141</f>
        <v>57258896.689999998</v>
      </c>
      <c r="F131" s="28">
        <f t="shared" si="1"/>
        <v>0.42094152445816879</v>
      </c>
      <c r="G131" s="14"/>
    </row>
    <row r="132" spans="1:7" s="15" customFormat="1" ht="20.25" outlineLevel="1" collapsed="1" x14ac:dyDescent="0.25">
      <c r="A132" s="7"/>
      <c r="B132" s="8" t="s">
        <v>294</v>
      </c>
      <c r="C132" s="9"/>
      <c r="D132" s="27">
        <f>D133+D135+D136+D138+D139</f>
        <v>34734372.229999997</v>
      </c>
      <c r="E132" s="27">
        <f>E133+E135+E136+E138+E139</f>
        <v>26598959.260000005</v>
      </c>
      <c r="F132" s="28">
        <f t="shared" si="1"/>
        <v>0.76578206405661031</v>
      </c>
      <c r="G132" s="14"/>
    </row>
    <row r="133" spans="1:7" ht="40.5" hidden="1" outlineLevel="2" x14ac:dyDescent="0.25">
      <c r="A133" s="7"/>
      <c r="B133" s="8" t="s">
        <v>9</v>
      </c>
      <c r="C133" s="7" t="s">
        <v>5</v>
      </c>
      <c r="D133" s="27">
        <v>2644333.5299999998</v>
      </c>
      <c r="E133" s="27">
        <v>2582514.7400000002</v>
      </c>
      <c r="F133" s="26">
        <f t="shared" si="1"/>
        <v>0.97662216611533126</v>
      </c>
    </row>
    <row r="134" spans="1:7" ht="162" hidden="1" outlineLevel="2" x14ac:dyDescent="0.25">
      <c r="A134" s="7"/>
      <c r="B134" s="40" t="s">
        <v>66</v>
      </c>
      <c r="C134" s="7" t="s">
        <v>67</v>
      </c>
      <c r="D134" s="27">
        <v>31841301.219999999</v>
      </c>
      <c r="E134" s="27">
        <v>22655073.41</v>
      </c>
      <c r="F134" s="26">
        <f t="shared" si="1"/>
        <v>0.71149961031649078</v>
      </c>
    </row>
    <row r="135" spans="1:7" ht="162" hidden="1" outlineLevel="2" x14ac:dyDescent="0.25">
      <c r="A135" s="7"/>
      <c r="B135" s="40" t="s">
        <v>68</v>
      </c>
      <c r="C135" s="7" t="s">
        <v>5</v>
      </c>
      <c r="D135" s="27">
        <v>21227534.149999999</v>
      </c>
      <c r="E135" s="27">
        <v>14211807.890000001</v>
      </c>
      <c r="F135" s="26">
        <f t="shared" ref="F135:F198" si="2">E135/D135</f>
        <v>0.66949876465043878</v>
      </c>
    </row>
    <row r="136" spans="1:7" ht="40.5" hidden="1" outlineLevel="2" x14ac:dyDescent="0.25">
      <c r="A136" s="7"/>
      <c r="B136" s="8" t="s">
        <v>9</v>
      </c>
      <c r="C136" s="7" t="s">
        <v>5</v>
      </c>
      <c r="D136" s="27">
        <v>505020.97</v>
      </c>
      <c r="E136" s="27">
        <v>319201.40999999997</v>
      </c>
      <c r="F136" s="26">
        <f t="shared" si="2"/>
        <v>0.63205575404126291</v>
      </c>
    </row>
    <row r="137" spans="1:7" ht="162" hidden="1" outlineLevel="2" x14ac:dyDescent="0.25">
      <c r="A137" s="7"/>
      <c r="B137" s="40" t="s">
        <v>66</v>
      </c>
      <c r="C137" s="7" t="s">
        <v>67</v>
      </c>
      <c r="D137" s="27">
        <v>2701772.82</v>
      </c>
      <c r="E137" s="27">
        <v>1635212.44</v>
      </c>
      <c r="F137" s="26">
        <f t="shared" si="2"/>
        <v>0.60523683852885901</v>
      </c>
    </row>
    <row r="138" spans="1:7" ht="162" hidden="1" outlineLevel="2" x14ac:dyDescent="0.25">
      <c r="A138" s="7"/>
      <c r="B138" s="40" t="s">
        <v>68</v>
      </c>
      <c r="C138" s="7" t="s">
        <v>5</v>
      </c>
      <c r="D138" s="27">
        <v>1801181.88</v>
      </c>
      <c r="E138" s="27">
        <v>1090141.6200000001</v>
      </c>
      <c r="F138" s="26">
        <f t="shared" si="2"/>
        <v>0.60523683482758561</v>
      </c>
    </row>
    <row r="139" spans="1:7" ht="60.75" hidden="1" outlineLevel="2" x14ac:dyDescent="0.25">
      <c r="A139" s="7"/>
      <c r="B139" s="8" t="s">
        <v>7</v>
      </c>
      <c r="C139" s="7" t="s">
        <v>5</v>
      </c>
      <c r="D139" s="27">
        <v>8556301.6999999993</v>
      </c>
      <c r="E139" s="27">
        <v>8395293.5999999996</v>
      </c>
      <c r="F139" s="26">
        <f t="shared" si="2"/>
        <v>0.98118251253342326</v>
      </c>
    </row>
    <row r="140" spans="1:7" ht="162" hidden="1" outlineLevel="2" x14ac:dyDescent="0.25">
      <c r="A140" s="7"/>
      <c r="B140" s="40" t="s">
        <v>69</v>
      </c>
      <c r="C140" s="7" t="s">
        <v>70</v>
      </c>
      <c r="D140" s="27">
        <v>14190000</v>
      </c>
      <c r="E140" s="27">
        <v>6835910.8399999999</v>
      </c>
      <c r="F140" s="26">
        <f t="shared" si="2"/>
        <v>0.48174142635658912</v>
      </c>
    </row>
    <row r="141" spans="1:7" ht="121.5" hidden="1" outlineLevel="2" x14ac:dyDescent="0.25">
      <c r="A141" s="7"/>
      <c r="B141" s="40" t="s">
        <v>71</v>
      </c>
      <c r="C141" s="7" t="s">
        <v>72</v>
      </c>
      <c r="D141" s="27">
        <v>87292700</v>
      </c>
      <c r="E141" s="27">
        <v>26132700</v>
      </c>
      <c r="F141" s="26">
        <f t="shared" si="2"/>
        <v>0.29936867573118942</v>
      </c>
    </row>
    <row r="142" spans="1:7" ht="40.5" x14ac:dyDescent="0.25">
      <c r="A142" s="36" t="s">
        <v>304</v>
      </c>
      <c r="B142" s="37" t="s">
        <v>73</v>
      </c>
      <c r="C142" s="36"/>
      <c r="D142" s="25">
        <v>1728306190.0699999</v>
      </c>
      <c r="E142" s="25">
        <v>1152587423.75</v>
      </c>
      <c r="F142" s="26">
        <f t="shared" si="2"/>
        <v>0.66688844278415615</v>
      </c>
    </row>
    <row r="143" spans="1:7" s="15" customFormat="1" ht="20.25" outlineLevel="1" x14ac:dyDescent="0.25">
      <c r="A143" s="7"/>
      <c r="B143" s="8" t="s">
        <v>293</v>
      </c>
      <c r="C143" s="9"/>
      <c r="D143" s="27">
        <f>D146+D151+D155+D159+D166+D171+D178+D191+D195+D203</f>
        <v>8907106.4600000009</v>
      </c>
      <c r="E143" s="27">
        <f>E146+E151+E155+E159+E166+E171+E178+E191+E195+E203</f>
        <v>5875840.3499999996</v>
      </c>
      <c r="F143" s="28">
        <f t="shared" si="2"/>
        <v>0.65968004046961837</v>
      </c>
      <c r="G143" s="14"/>
    </row>
    <row r="144" spans="1:7" s="15" customFormat="1" ht="20.25" outlineLevel="1" collapsed="1" x14ac:dyDescent="0.25">
      <c r="A144" s="7"/>
      <c r="B144" s="8" t="s">
        <v>294</v>
      </c>
      <c r="C144" s="9"/>
      <c r="D144" s="27">
        <f>D147+D152+D156+D160+D167+D172+D179+D192+D196+D204</f>
        <v>1719399083.6099999</v>
      </c>
      <c r="E144" s="27">
        <f>E147+E152+E156+E160+E167+E172+E179+E192+E196+E204</f>
        <v>1146711583.3999999</v>
      </c>
      <c r="F144" s="28">
        <f t="shared" si="2"/>
        <v>0.66692578490410603</v>
      </c>
      <c r="G144" s="14"/>
    </row>
    <row r="145" spans="1:7" ht="40.5" outlineLevel="1" x14ac:dyDescent="0.25">
      <c r="A145" s="38"/>
      <c r="B145" s="39" t="s">
        <v>74</v>
      </c>
      <c r="C145" s="38"/>
      <c r="D145" s="29">
        <v>36733692.280000001</v>
      </c>
      <c r="E145" s="29">
        <v>26224624.760000002</v>
      </c>
      <c r="F145" s="30">
        <f t="shared" si="2"/>
        <v>0.71391202823023159</v>
      </c>
    </row>
    <row r="146" spans="1:7" s="15" customFormat="1" ht="20.25" outlineLevel="1" x14ac:dyDescent="0.25">
      <c r="A146" s="7"/>
      <c r="B146" s="8" t="s">
        <v>293</v>
      </c>
      <c r="C146" s="9"/>
      <c r="D146" s="27"/>
      <c r="E146" s="27"/>
      <c r="F146" s="28"/>
      <c r="G146" s="14"/>
    </row>
    <row r="147" spans="1:7" s="15" customFormat="1" ht="20.25" outlineLevel="1" collapsed="1" x14ac:dyDescent="0.25">
      <c r="A147" s="7"/>
      <c r="B147" s="8" t="s">
        <v>294</v>
      </c>
      <c r="C147" s="9"/>
      <c r="D147" s="27">
        <f>D148+D149</f>
        <v>36733692.280000001</v>
      </c>
      <c r="E147" s="27">
        <f>E148+E149</f>
        <v>26224624.760000002</v>
      </c>
      <c r="F147" s="28">
        <f t="shared" si="2"/>
        <v>0.71391202823023159</v>
      </c>
      <c r="G147" s="14"/>
    </row>
    <row r="148" spans="1:7" ht="40.5" hidden="1" outlineLevel="2" x14ac:dyDescent="0.25">
      <c r="A148" s="7"/>
      <c r="B148" s="8" t="s">
        <v>4</v>
      </c>
      <c r="C148" s="7" t="s">
        <v>5</v>
      </c>
      <c r="D148" s="27">
        <v>36515835.140000001</v>
      </c>
      <c r="E148" s="27">
        <v>26006767.620000001</v>
      </c>
      <c r="F148" s="26">
        <f t="shared" si="2"/>
        <v>0.71220519865672727</v>
      </c>
    </row>
    <row r="149" spans="1:7" ht="40.5" hidden="1" outlineLevel="2" x14ac:dyDescent="0.25">
      <c r="A149" s="7"/>
      <c r="B149" s="8" t="s">
        <v>4</v>
      </c>
      <c r="C149" s="7" t="s">
        <v>6</v>
      </c>
      <c r="D149" s="27">
        <v>217857.14</v>
      </c>
      <c r="E149" s="27">
        <v>217857.14</v>
      </c>
      <c r="F149" s="26">
        <f t="shared" si="2"/>
        <v>1</v>
      </c>
    </row>
    <row r="150" spans="1:7" ht="60.75" outlineLevel="1" x14ac:dyDescent="0.25">
      <c r="A150" s="38"/>
      <c r="B150" s="39" t="s">
        <v>75</v>
      </c>
      <c r="C150" s="38"/>
      <c r="D150" s="29">
        <v>31706271.850000001</v>
      </c>
      <c r="E150" s="29">
        <v>23573450.420000002</v>
      </c>
      <c r="F150" s="30">
        <f t="shared" si="2"/>
        <v>0.7434948685081687</v>
      </c>
    </row>
    <row r="151" spans="1:7" s="15" customFormat="1" ht="20.25" outlineLevel="1" x14ac:dyDescent="0.25">
      <c r="A151" s="7"/>
      <c r="B151" s="8" t="s">
        <v>293</v>
      </c>
      <c r="C151" s="9"/>
      <c r="D151" s="27"/>
      <c r="E151" s="27"/>
      <c r="F151" s="28"/>
      <c r="G151" s="14"/>
    </row>
    <row r="152" spans="1:7" s="15" customFormat="1" ht="20.25" outlineLevel="1" collapsed="1" x14ac:dyDescent="0.25">
      <c r="A152" s="7"/>
      <c r="B152" s="8" t="s">
        <v>294</v>
      </c>
      <c r="C152" s="9"/>
      <c r="D152" s="27">
        <f>D153</f>
        <v>31706271.850000001</v>
      </c>
      <c r="E152" s="27">
        <f>E153</f>
        <v>23573450.420000002</v>
      </c>
      <c r="F152" s="28">
        <f t="shared" si="2"/>
        <v>0.7434948685081687</v>
      </c>
      <c r="G152" s="14"/>
    </row>
    <row r="153" spans="1:7" ht="40.5" hidden="1" outlineLevel="2" x14ac:dyDescent="0.25">
      <c r="A153" s="7"/>
      <c r="B153" s="8" t="s">
        <v>9</v>
      </c>
      <c r="C153" s="7" t="s">
        <v>76</v>
      </c>
      <c r="D153" s="27">
        <v>31706271.850000001</v>
      </c>
      <c r="E153" s="27">
        <v>23573450.420000002</v>
      </c>
      <c r="F153" s="26">
        <f t="shared" si="2"/>
        <v>0.7434948685081687</v>
      </c>
    </row>
    <row r="154" spans="1:7" ht="60.75" outlineLevel="1" x14ac:dyDescent="0.25">
      <c r="A154" s="38"/>
      <c r="B154" s="39" t="s">
        <v>77</v>
      </c>
      <c r="C154" s="38"/>
      <c r="D154" s="29">
        <v>2126260.88</v>
      </c>
      <c r="E154" s="29">
        <v>108932.6</v>
      </c>
      <c r="F154" s="30">
        <f t="shared" si="2"/>
        <v>5.1232001220847374E-2</v>
      </c>
    </row>
    <row r="155" spans="1:7" s="15" customFormat="1" ht="20.25" outlineLevel="1" x14ac:dyDescent="0.25">
      <c r="A155" s="7"/>
      <c r="B155" s="8" t="s">
        <v>293</v>
      </c>
      <c r="C155" s="9"/>
      <c r="D155" s="27"/>
      <c r="E155" s="27"/>
      <c r="F155" s="28"/>
      <c r="G155" s="14"/>
    </row>
    <row r="156" spans="1:7" s="15" customFormat="1" ht="20.25" outlineLevel="1" collapsed="1" x14ac:dyDescent="0.25">
      <c r="A156" s="7"/>
      <c r="B156" s="8" t="s">
        <v>294</v>
      </c>
      <c r="C156" s="9"/>
      <c r="D156" s="27">
        <f>D157</f>
        <v>2126260.88</v>
      </c>
      <c r="E156" s="27">
        <f>E157</f>
        <v>108932.6</v>
      </c>
      <c r="F156" s="28">
        <f t="shared" si="2"/>
        <v>5.1232001220847374E-2</v>
      </c>
      <c r="G156" s="14"/>
    </row>
    <row r="157" spans="1:7" ht="40.5" hidden="1" outlineLevel="2" x14ac:dyDescent="0.25">
      <c r="A157" s="7"/>
      <c r="B157" s="8" t="s">
        <v>9</v>
      </c>
      <c r="C157" s="7" t="s">
        <v>5</v>
      </c>
      <c r="D157" s="27">
        <v>2126260.88</v>
      </c>
      <c r="E157" s="27">
        <v>108932.6</v>
      </c>
      <c r="F157" s="26">
        <f t="shared" si="2"/>
        <v>5.1232001220847374E-2</v>
      </c>
    </row>
    <row r="158" spans="1:7" ht="20.25" outlineLevel="1" x14ac:dyDescent="0.25">
      <c r="A158" s="38"/>
      <c r="B158" s="39" t="s">
        <v>78</v>
      </c>
      <c r="C158" s="38"/>
      <c r="D158" s="29">
        <v>235788061.31</v>
      </c>
      <c r="E158" s="29">
        <v>167355266.56999999</v>
      </c>
      <c r="F158" s="30">
        <f t="shared" si="2"/>
        <v>0.70976989097837029</v>
      </c>
    </row>
    <row r="159" spans="1:7" s="15" customFormat="1" ht="20.25" outlineLevel="1" x14ac:dyDescent="0.25">
      <c r="A159" s="7"/>
      <c r="B159" s="8" t="s">
        <v>293</v>
      </c>
      <c r="C159" s="9"/>
      <c r="D159" s="27">
        <f>D162+D163</f>
        <v>1181100</v>
      </c>
      <c r="E159" s="27">
        <f>E162+E163</f>
        <v>480000</v>
      </c>
      <c r="F159" s="31">
        <f t="shared" si="2"/>
        <v>0.4064008128016256</v>
      </c>
      <c r="G159" s="14"/>
    </row>
    <row r="160" spans="1:7" s="15" customFormat="1" ht="20.25" outlineLevel="1" collapsed="1" x14ac:dyDescent="0.25">
      <c r="A160" s="7"/>
      <c r="B160" s="8" t="s">
        <v>294</v>
      </c>
      <c r="C160" s="9"/>
      <c r="D160" s="27">
        <f>D161+D164</f>
        <v>234606961.31</v>
      </c>
      <c r="E160" s="27">
        <f>E161+E164</f>
        <v>166875266.56999999</v>
      </c>
      <c r="F160" s="31">
        <f t="shared" si="2"/>
        <v>0.7112971654302187</v>
      </c>
      <c r="G160" s="14"/>
    </row>
    <row r="161" spans="1:7" ht="40.5" hidden="1" outlineLevel="2" x14ac:dyDescent="0.25">
      <c r="A161" s="7"/>
      <c r="B161" s="8" t="s">
        <v>9</v>
      </c>
      <c r="C161" s="7" t="s">
        <v>5</v>
      </c>
      <c r="D161" s="27">
        <v>234361686.31</v>
      </c>
      <c r="E161" s="27">
        <v>166755266.56999999</v>
      </c>
      <c r="F161" s="26">
        <f t="shared" si="2"/>
        <v>0.71152955585677868</v>
      </c>
    </row>
    <row r="162" spans="1:7" ht="121.5" hidden="1" outlineLevel="2" x14ac:dyDescent="0.25">
      <c r="A162" s="7"/>
      <c r="B162" s="40" t="s">
        <v>79</v>
      </c>
      <c r="C162" s="7" t="s">
        <v>80</v>
      </c>
      <c r="D162" s="27">
        <v>981100</v>
      </c>
      <c r="E162" s="27">
        <v>480000</v>
      </c>
      <c r="F162" s="26">
        <f t="shared" si="2"/>
        <v>0.48924676383651006</v>
      </c>
    </row>
    <row r="163" spans="1:7" ht="81" hidden="1" outlineLevel="2" x14ac:dyDescent="0.25">
      <c r="A163" s="7"/>
      <c r="B163" s="8" t="s">
        <v>21</v>
      </c>
      <c r="C163" s="7" t="s">
        <v>81</v>
      </c>
      <c r="D163" s="27">
        <v>200000</v>
      </c>
      <c r="E163" s="27">
        <v>0</v>
      </c>
      <c r="F163" s="26">
        <f t="shared" si="2"/>
        <v>0</v>
      </c>
    </row>
    <row r="164" spans="1:7" ht="121.5" hidden="1" outlineLevel="2" x14ac:dyDescent="0.25">
      <c r="A164" s="7"/>
      <c r="B164" s="40" t="s">
        <v>82</v>
      </c>
      <c r="C164" s="7" t="s">
        <v>5</v>
      </c>
      <c r="D164" s="27">
        <v>245275</v>
      </c>
      <c r="E164" s="27">
        <v>120000</v>
      </c>
      <c r="F164" s="26">
        <f t="shared" si="2"/>
        <v>0.48924676383651006</v>
      </c>
    </row>
    <row r="165" spans="1:7" ht="40.5" outlineLevel="1" x14ac:dyDescent="0.25">
      <c r="A165" s="38"/>
      <c r="B165" s="39" t="s">
        <v>83</v>
      </c>
      <c r="C165" s="38"/>
      <c r="D165" s="29">
        <v>143773096.28999999</v>
      </c>
      <c r="E165" s="29">
        <v>104758350.19</v>
      </c>
      <c r="F165" s="30">
        <f t="shared" si="2"/>
        <v>0.72863667051237024</v>
      </c>
    </row>
    <row r="166" spans="1:7" s="15" customFormat="1" ht="20.25" outlineLevel="1" x14ac:dyDescent="0.25">
      <c r="A166" s="7"/>
      <c r="B166" s="8" t="s">
        <v>293</v>
      </c>
      <c r="C166" s="9"/>
      <c r="D166" s="27">
        <f>D169</f>
        <v>900000</v>
      </c>
      <c r="E166" s="27">
        <f>E169</f>
        <v>600000</v>
      </c>
      <c r="F166" s="28">
        <f t="shared" si="2"/>
        <v>0.66666666666666663</v>
      </c>
      <c r="G166" s="14"/>
    </row>
    <row r="167" spans="1:7" s="15" customFormat="1" ht="20.25" outlineLevel="1" collapsed="1" x14ac:dyDescent="0.25">
      <c r="A167" s="7"/>
      <c r="B167" s="8" t="s">
        <v>294</v>
      </c>
      <c r="C167" s="9"/>
      <c r="D167" s="27">
        <f>D168</f>
        <v>142873096.28999999</v>
      </c>
      <c r="E167" s="27">
        <f>E168</f>
        <v>104158350.19</v>
      </c>
      <c r="F167" s="28">
        <f t="shared" si="2"/>
        <v>0.72902703794269397</v>
      </c>
      <c r="G167" s="14"/>
    </row>
    <row r="168" spans="1:7" ht="40.5" hidden="1" outlineLevel="2" x14ac:dyDescent="0.25">
      <c r="A168" s="7"/>
      <c r="B168" s="8" t="s">
        <v>9</v>
      </c>
      <c r="C168" s="7" t="s">
        <v>5</v>
      </c>
      <c r="D168" s="27">
        <v>142873096.28999999</v>
      </c>
      <c r="E168" s="27">
        <v>104158350.19</v>
      </c>
      <c r="F168" s="26">
        <f t="shared" si="2"/>
        <v>0.72902703794269397</v>
      </c>
    </row>
    <row r="169" spans="1:7" ht="81" hidden="1" outlineLevel="2" x14ac:dyDescent="0.25">
      <c r="A169" s="7"/>
      <c r="B169" s="8" t="s">
        <v>21</v>
      </c>
      <c r="C169" s="7" t="s">
        <v>81</v>
      </c>
      <c r="D169" s="27">
        <v>900000</v>
      </c>
      <c r="E169" s="27">
        <v>600000</v>
      </c>
      <c r="F169" s="26">
        <f t="shared" si="2"/>
        <v>0.66666666666666663</v>
      </c>
    </row>
    <row r="170" spans="1:7" ht="40.5" outlineLevel="1" x14ac:dyDescent="0.25">
      <c r="A170" s="38"/>
      <c r="B170" s="39" t="s">
        <v>84</v>
      </c>
      <c r="C170" s="38"/>
      <c r="D170" s="29">
        <v>561436659.38</v>
      </c>
      <c r="E170" s="29">
        <v>346230541.80000001</v>
      </c>
      <c r="F170" s="30">
        <f t="shared" si="2"/>
        <v>0.61668673752502334</v>
      </c>
    </row>
    <row r="171" spans="1:7" s="15" customFormat="1" ht="20.25" outlineLevel="1" x14ac:dyDescent="0.25">
      <c r="A171" s="7"/>
      <c r="B171" s="8" t="s">
        <v>293</v>
      </c>
      <c r="C171" s="9"/>
      <c r="D171" s="27">
        <f>D175</f>
        <v>923500</v>
      </c>
      <c r="E171" s="27">
        <f>E175</f>
        <v>0</v>
      </c>
      <c r="F171" s="28">
        <f t="shared" si="2"/>
        <v>0</v>
      </c>
      <c r="G171" s="14"/>
    </row>
    <row r="172" spans="1:7" s="15" customFormat="1" ht="20.25" outlineLevel="1" collapsed="1" x14ac:dyDescent="0.25">
      <c r="A172" s="7"/>
      <c r="B172" s="8" t="s">
        <v>294</v>
      </c>
      <c r="C172" s="9"/>
      <c r="D172" s="27">
        <f>D173+D174+D176</f>
        <v>560513159.38</v>
      </c>
      <c r="E172" s="27">
        <f>E173+E174+E176</f>
        <v>346230541.80000001</v>
      </c>
      <c r="F172" s="28">
        <f t="shared" si="2"/>
        <v>0.61770278896391251</v>
      </c>
      <c r="G172" s="14"/>
    </row>
    <row r="173" spans="1:7" ht="40.5" hidden="1" outlineLevel="2" x14ac:dyDescent="0.25">
      <c r="A173" s="7"/>
      <c r="B173" s="8" t="s">
        <v>9</v>
      </c>
      <c r="C173" s="7" t="s">
        <v>5</v>
      </c>
      <c r="D173" s="27">
        <v>559522869.38</v>
      </c>
      <c r="E173" s="27">
        <v>345600631.80000001</v>
      </c>
      <c r="F173" s="26">
        <f t="shared" si="2"/>
        <v>0.61767025212562909</v>
      </c>
    </row>
    <row r="174" spans="1:7" ht="60.75" hidden="1" outlineLevel="2" x14ac:dyDescent="0.25">
      <c r="A174" s="7"/>
      <c r="B174" s="8" t="s">
        <v>7</v>
      </c>
      <c r="C174" s="7" t="s">
        <v>5</v>
      </c>
      <c r="D174" s="27">
        <v>667100</v>
      </c>
      <c r="E174" s="27">
        <v>306720</v>
      </c>
      <c r="F174" s="26">
        <f t="shared" si="2"/>
        <v>0.45978114225753258</v>
      </c>
    </row>
    <row r="175" spans="1:7" ht="81" hidden="1" outlineLevel="2" x14ac:dyDescent="0.25">
      <c r="A175" s="7"/>
      <c r="B175" s="8" t="s">
        <v>21</v>
      </c>
      <c r="C175" s="7" t="s">
        <v>81</v>
      </c>
      <c r="D175" s="27">
        <v>923500</v>
      </c>
      <c r="E175" s="27">
        <v>0</v>
      </c>
      <c r="F175" s="26">
        <f t="shared" si="2"/>
        <v>0</v>
      </c>
    </row>
    <row r="176" spans="1:7" ht="40.5" hidden="1" outlineLevel="2" x14ac:dyDescent="0.25">
      <c r="A176" s="7"/>
      <c r="B176" s="8" t="s">
        <v>9</v>
      </c>
      <c r="C176" s="7" t="s">
        <v>5</v>
      </c>
      <c r="D176" s="27">
        <v>323190</v>
      </c>
      <c r="E176" s="27">
        <v>323190</v>
      </c>
      <c r="F176" s="26">
        <f t="shared" si="2"/>
        <v>1</v>
      </c>
    </row>
    <row r="177" spans="1:7" ht="40.5" outlineLevel="1" x14ac:dyDescent="0.25">
      <c r="A177" s="38"/>
      <c r="B177" s="39" t="s">
        <v>85</v>
      </c>
      <c r="C177" s="38"/>
      <c r="D177" s="29">
        <v>697462592.98000002</v>
      </c>
      <c r="E177" s="29">
        <v>474480034.66000003</v>
      </c>
      <c r="F177" s="30">
        <f t="shared" si="2"/>
        <v>0.68029459849985952</v>
      </c>
    </row>
    <row r="178" spans="1:7" s="15" customFormat="1" ht="20.25" outlineLevel="1" x14ac:dyDescent="0.25">
      <c r="A178" s="7"/>
      <c r="B178" s="8" t="s">
        <v>293</v>
      </c>
      <c r="C178" s="9"/>
      <c r="D178" s="27">
        <f>D181+D182+D184+D186+D187</f>
        <v>4385480.5</v>
      </c>
      <c r="E178" s="27">
        <f>E181+E182+E184+E186+E187</f>
        <v>3543084.34</v>
      </c>
      <c r="F178" s="28">
        <f t="shared" si="2"/>
        <v>0.80791246021958141</v>
      </c>
      <c r="G178" s="14"/>
    </row>
    <row r="179" spans="1:7" s="15" customFormat="1" ht="20.25" outlineLevel="1" collapsed="1" x14ac:dyDescent="0.25">
      <c r="A179" s="7"/>
      <c r="B179" s="8" t="s">
        <v>294</v>
      </c>
      <c r="C179" s="9"/>
      <c r="D179" s="27">
        <f>D180+D183+D185+D188+D189</f>
        <v>693077112.48000002</v>
      </c>
      <c r="E179" s="27">
        <f>E180+E183+E185+E188+E189</f>
        <v>470936950.31999999</v>
      </c>
      <c r="F179" s="28">
        <f t="shared" si="2"/>
        <v>0.67948709002216501</v>
      </c>
      <c r="G179" s="14"/>
    </row>
    <row r="180" spans="1:7" ht="40.5" hidden="1" outlineLevel="2" x14ac:dyDescent="0.25">
      <c r="A180" s="7"/>
      <c r="B180" s="8" t="s">
        <v>9</v>
      </c>
      <c r="C180" s="7" t="s">
        <v>5</v>
      </c>
      <c r="D180" s="27">
        <v>299914522.44</v>
      </c>
      <c r="E180" s="27">
        <v>194856339.62</v>
      </c>
      <c r="F180" s="26">
        <f t="shared" si="2"/>
        <v>0.64970624974981794</v>
      </c>
    </row>
    <row r="181" spans="1:7" ht="101.25" hidden="1" outlineLevel="2" x14ac:dyDescent="0.25">
      <c r="A181" s="7"/>
      <c r="B181" s="40" t="s">
        <v>34</v>
      </c>
      <c r="C181" s="7" t="s">
        <v>35</v>
      </c>
      <c r="D181" s="27">
        <v>72700</v>
      </c>
      <c r="E181" s="27">
        <v>72690</v>
      </c>
      <c r="F181" s="26">
        <f t="shared" si="2"/>
        <v>0.99986244841815686</v>
      </c>
    </row>
    <row r="182" spans="1:7" ht="81" hidden="1" outlineLevel="2" x14ac:dyDescent="0.25">
      <c r="A182" s="7"/>
      <c r="B182" s="8" t="s">
        <v>21</v>
      </c>
      <c r="C182" s="7" t="s">
        <v>81</v>
      </c>
      <c r="D182" s="27">
        <v>1000000</v>
      </c>
      <c r="E182" s="27">
        <v>299400</v>
      </c>
      <c r="F182" s="26">
        <f t="shared" si="2"/>
        <v>0.2994</v>
      </c>
    </row>
    <row r="183" spans="1:7" ht="40.5" hidden="1" outlineLevel="2" x14ac:dyDescent="0.25">
      <c r="A183" s="7"/>
      <c r="B183" s="8" t="s">
        <v>9</v>
      </c>
      <c r="C183" s="7" t="s">
        <v>5</v>
      </c>
      <c r="D183" s="27">
        <v>384707487.79000002</v>
      </c>
      <c r="E183" s="27">
        <v>275620805.44</v>
      </c>
      <c r="F183" s="26">
        <f t="shared" si="2"/>
        <v>0.71644252890251237</v>
      </c>
    </row>
    <row r="184" spans="1:7" ht="81" hidden="1" outlineLevel="2" x14ac:dyDescent="0.25">
      <c r="A184" s="7"/>
      <c r="B184" s="8" t="s">
        <v>21</v>
      </c>
      <c r="C184" s="7" t="s">
        <v>81</v>
      </c>
      <c r="D184" s="27">
        <v>2176439</v>
      </c>
      <c r="E184" s="27">
        <v>2034694.34</v>
      </c>
      <c r="F184" s="26">
        <f t="shared" si="2"/>
        <v>0.93487312991542615</v>
      </c>
    </row>
    <row r="185" spans="1:7" ht="101.25" hidden="1" outlineLevel="2" x14ac:dyDescent="0.25">
      <c r="A185" s="7"/>
      <c r="B185" s="8" t="s">
        <v>86</v>
      </c>
      <c r="C185" s="7" t="s">
        <v>5</v>
      </c>
      <c r="D185" s="27">
        <v>59807.45</v>
      </c>
      <c r="E185" s="27">
        <v>59805.26</v>
      </c>
      <c r="F185" s="26">
        <f t="shared" si="2"/>
        <v>0.99996338248830208</v>
      </c>
    </row>
    <row r="186" spans="1:7" ht="101.25" hidden="1" outlineLevel="2" x14ac:dyDescent="0.25">
      <c r="A186" s="7"/>
      <c r="B186" s="8" t="s">
        <v>86</v>
      </c>
      <c r="C186" s="7" t="s">
        <v>87</v>
      </c>
      <c r="D186" s="27">
        <v>795441.5</v>
      </c>
      <c r="E186" s="27">
        <v>795412.45</v>
      </c>
      <c r="F186" s="26">
        <f t="shared" si="2"/>
        <v>0.99996347940106212</v>
      </c>
    </row>
    <row r="187" spans="1:7" ht="101.25" hidden="1" outlineLevel="2" x14ac:dyDescent="0.25">
      <c r="A187" s="7"/>
      <c r="B187" s="8" t="s">
        <v>86</v>
      </c>
      <c r="C187" s="7" t="s">
        <v>88</v>
      </c>
      <c r="D187" s="27">
        <v>340900</v>
      </c>
      <c r="E187" s="27">
        <v>340887.55</v>
      </c>
      <c r="F187" s="26">
        <f t="shared" si="2"/>
        <v>0.99996347902610738</v>
      </c>
    </row>
    <row r="188" spans="1:7" ht="40.5" hidden="1" outlineLevel="2" x14ac:dyDescent="0.25">
      <c r="A188" s="7"/>
      <c r="B188" s="8" t="s">
        <v>9</v>
      </c>
      <c r="C188" s="7" t="s">
        <v>5</v>
      </c>
      <c r="D188" s="27">
        <v>2415294.7999999998</v>
      </c>
      <c r="E188" s="27">
        <v>0</v>
      </c>
      <c r="F188" s="26">
        <f t="shared" si="2"/>
        <v>0</v>
      </c>
    </row>
    <row r="189" spans="1:7" ht="40.5" hidden="1" outlineLevel="2" x14ac:dyDescent="0.25">
      <c r="A189" s="7"/>
      <c r="B189" s="8" t="s">
        <v>9</v>
      </c>
      <c r="C189" s="7" t="s">
        <v>5</v>
      </c>
      <c r="D189" s="27">
        <v>5980000</v>
      </c>
      <c r="E189" s="27">
        <v>400000</v>
      </c>
      <c r="F189" s="26">
        <f t="shared" si="2"/>
        <v>6.6889632107023408E-2</v>
      </c>
    </row>
    <row r="190" spans="1:7" ht="20.25" outlineLevel="1" x14ac:dyDescent="0.25">
      <c r="A190" s="38"/>
      <c r="B190" s="39" t="s">
        <v>89</v>
      </c>
      <c r="C190" s="38"/>
      <c r="D190" s="29">
        <v>2939420.11</v>
      </c>
      <c r="E190" s="29">
        <v>2939420.11</v>
      </c>
      <c r="F190" s="30">
        <f t="shared" si="2"/>
        <v>1</v>
      </c>
    </row>
    <row r="191" spans="1:7" s="15" customFormat="1" ht="20.25" outlineLevel="1" x14ac:dyDescent="0.25">
      <c r="A191" s="7"/>
      <c r="B191" s="8" t="s">
        <v>293</v>
      </c>
      <c r="C191" s="9"/>
      <c r="D191" s="27"/>
      <c r="E191" s="27"/>
      <c r="F191" s="28"/>
      <c r="G191" s="14"/>
    </row>
    <row r="192" spans="1:7" s="15" customFormat="1" ht="20.25" outlineLevel="1" collapsed="1" x14ac:dyDescent="0.25">
      <c r="A192" s="7"/>
      <c r="B192" s="8" t="s">
        <v>294</v>
      </c>
      <c r="C192" s="9"/>
      <c r="D192" s="27">
        <f>D193</f>
        <v>2939420.11</v>
      </c>
      <c r="E192" s="27">
        <f>E193</f>
        <v>2939420.11</v>
      </c>
      <c r="F192" s="28">
        <f t="shared" si="2"/>
        <v>1</v>
      </c>
      <c r="G192" s="14"/>
    </row>
    <row r="193" spans="1:7" ht="40.5" hidden="1" outlineLevel="2" x14ac:dyDescent="0.25">
      <c r="A193" s="7"/>
      <c r="B193" s="8" t="s">
        <v>9</v>
      </c>
      <c r="C193" s="7" t="s">
        <v>5</v>
      </c>
      <c r="D193" s="27">
        <v>2939420.11</v>
      </c>
      <c r="E193" s="27">
        <v>2939420.11</v>
      </c>
      <c r="F193" s="26">
        <f t="shared" si="2"/>
        <v>1</v>
      </c>
    </row>
    <row r="194" spans="1:7" ht="40.5" outlineLevel="1" x14ac:dyDescent="0.25">
      <c r="A194" s="38"/>
      <c r="B194" s="39" t="s">
        <v>90</v>
      </c>
      <c r="C194" s="38"/>
      <c r="D194" s="29">
        <v>13481784.49</v>
      </c>
      <c r="E194" s="29">
        <v>4807958.72</v>
      </c>
      <c r="F194" s="30">
        <f t="shared" si="2"/>
        <v>0.35662628516026662</v>
      </c>
    </row>
    <row r="195" spans="1:7" s="15" customFormat="1" ht="20.25" outlineLevel="1" x14ac:dyDescent="0.25">
      <c r="A195" s="7"/>
      <c r="B195" s="8" t="s">
        <v>293</v>
      </c>
      <c r="C195" s="9"/>
      <c r="D195" s="27"/>
      <c r="E195" s="27"/>
      <c r="F195" s="28"/>
      <c r="G195" s="14"/>
    </row>
    <row r="196" spans="1:7" s="15" customFormat="1" ht="20.25" outlineLevel="1" collapsed="1" x14ac:dyDescent="0.25">
      <c r="A196" s="7"/>
      <c r="B196" s="8" t="s">
        <v>294</v>
      </c>
      <c r="C196" s="9"/>
      <c r="D196" s="27">
        <f>D197+D198+D199+D200+D201</f>
        <v>13481784.49</v>
      </c>
      <c r="E196" s="27">
        <f>E197+E198+E199+E200+E201</f>
        <v>4807958.7200000007</v>
      </c>
      <c r="F196" s="28">
        <f t="shared" si="2"/>
        <v>0.35662628516026668</v>
      </c>
      <c r="G196" s="14"/>
    </row>
    <row r="197" spans="1:7" ht="40.5" hidden="1" outlineLevel="2" x14ac:dyDescent="0.25">
      <c r="A197" s="7"/>
      <c r="B197" s="8" t="s">
        <v>9</v>
      </c>
      <c r="C197" s="7" t="s">
        <v>5</v>
      </c>
      <c r="D197" s="27">
        <v>3765460</v>
      </c>
      <c r="E197" s="27">
        <v>0</v>
      </c>
      <c r="F197" s="26">
        <f t="shared" si="2"/>
        <v>0</v>
      </c>
    </row>
    <row r="198" spans="1:7" ht="40.5" hidden="1" outlineLevel="2" x14ac:dyDescent="0.25">
      <c r="A198" s="7"/>
      <c r="B198" s="8" t="s">
        <v>9</v>
      </c>
      <c r="C198" s="7" t="s">
        <v>76</v>
      </c>
      <c r="D198" s="27">
        <v>2971347.91</v>
      </c>
      <c r="E198" s="27">
        <v>1101541.0900000001</v>
      </c>
      <c r="F198" s="26">
        <f t="shared" si="2"/>
        <v>0.37072100722126478</v>
      </c>
    </row>
    <row r="199" spans="1:7" ht="40.5" hidden="1" outlineLevel="2" x14ac:dyDescent="0.25">
      <c r="A199" s="7"/>
      <c r="B199" s="8" t="s">
        <v>9</v>
      </c>
      <c r="C199" s="7" t="s">
        <v>76</v>
      </c>
      <c r="D199" s="27">
        <v>4830821.84</v>
      </c>
      <c r="E199" s="27">
        <v>1794747.52</v>
      </c>
      <c r="F199" s="26">
        <f t="shared" ref="F199:F261" si="3">E199/D199</f>
        <v>0.37152012213309032</v>
      </c>
    </row>
    <row r="200" spans="1:7" ht="40.5" hidden="1" outlineLevel="2" x14ac:dyDescent="0.25">
      <c r="A200" s="7"/>
      <c r="B200" s="8" t="s">
        <v>9</v>
      </c>
      <c r="C200" s="7" t="s">
        <v>76</v>
      </c>
      <c r="D200" s="27">
        <v>350679.74</v>
      </c>
      <c r="E200" s="27">
        <v>348200.11</v>
      </c>
      <c r="F200" s="26">
        <f t="shared" si="3"/>
        <v>0.99292907540082009</v>
      </c>
    </row>
    <row r="201" spans="1:7" ht="40.5" hidden="1" outlineLevel="2" x14ac:dyDescent="0.25">
      <c r="A201" s="7"/>
      <c r="B201" s="8" t="s">
        <v>91</v>
      </c>
      <c r="C201" s="7" t="s">
        <v>5</v>
      </c>
      <c r="D201" s="27">
        <v>1563475</v>
      </c>
      <c r="E201" s="27">
        <v>1563470</v>
      </c>
      <c r="F201" s="26">
        <f t="shared" si="3"/>
        <v>0.99999680199555474</v>
      </c>
    </row>
    <row r="202" spans="1:7" ht="40.5" outlineLevel="1" x14ac:dyDescent="0.25">
      <c r="A202" s="38"/>
      <c r="B202" s="39" t="s">
        <v>92</v>
      </c>
      <c r="C202" s="38"/>
      <c r="D202" s="29">
        <v>2858350.5</v>
      </c>
      <c r="E202" s="29">
        <v>2108843.92</v>
      </c>
      <c r="F202" s="30">
        <f t="shared" si="3"/>
        <v>0.7377835293467333</v>
      </c>
    </row>
    <row r="203" spans="1:7" s="15" customFormat="1" ht="20.25" outlineLevel="1" x14ac:dyDescent="0.25">
      <c r="A203" s="7"/>
      <c r="B203" s="8" t="s">
        <v>293</v>
      </c>
      <c r="C203" s="9"/>
      <c r="D203" s="27">
        <f>D206</f>
        <v>1517025.96</v>
      </c>
      <c r="E203" s="27">
        <f>E206</f>
        <v>1252756.01</v>
      </c>
      <c r="F203" s="28">
        <f t="shared" si="3"/>
        <v>0.82579734495776203</v>
      </c>
      <c r="G203" s="14"/>
    </row>
    <row r="204" spans="1:7" s="15" customFormat="1" ht="20.25" outlineLevel="1" collapsed="1" x14ac:dyDescent="0.25">
      <c r="A204" s="7"/>
      <c r="B204" s="8" t="s">
        <v>294</v>
      </c>
      <c r="C204" s="9"/>
      <c r="D204" s="27">
        <f>D205+D207</f>
        <v>1341324.54</v>
      </c>
      <c r="E204" s="27">
        <f>E205+E207</f>
        <v>856087.91</v>
      </c>
      <c r="F204" s="28">
        <f t="shared" si="3"/>
        <v>0.63824069751232615</v>
      </c>
      <c r="G204" s="14"/>
    </row>
    <row r="205" spans="1:7" ht="40.5" hidden="1" outlineLevel="2" x14ac:dyDescent="0.25">
      <c r="A205" s="7"/>
      <c r="B205" s="8" t="s">
        <v>9</v>
      </c>
      <c r="C205" s="7" t="s">
        <v>5</v>
      </c>
      <c r="D205" s="27">
        <v>329973.90000000002</v>
      </c>
      <c r="E205" s="27">
        <v>103403.26</v>
      </c>
      <c r="F205" s="26">
        <f t="shared" si="3"/>
        <v>0.31336799668094956</v>
      </c>
    </row>
    <row r="206" spans="1:7" ht="162" hidden="1" outlineLevel="2" x14ac:dyDescent="0.25">
      <c r="A206" s="7"/>
      <c r="B206" s="40" t="s">
        <v>66</v>
      </c>
      <c r="C206" s="7" t="s">
        <v>67</v>
      </c>
      <c r="D206" s="27">
        <v>1517025.96</v>
      </c>
      <c r="E206" s="27">
        <v>1252756.01</v>
      </c>
      <c r="F206" s="26">
        <f t="shared" si="3"/>
        <v>0.82579734495776203</v>
      </c>
    </row>
    <row r="207" spans="1:7" ht="162" hidden="1" outlineLevel="2" x14ac:dyDescent="0.25">
      <c r="A207" s="7"/>
      <c r="B207" s="40" t="s">
        <v>68</v>
      </c>
      <c r="C207" s="7" t="s">
        <v>5</v>
      </c>
      <c r="D207" s="27">
        <v>1011350.64</v>
      </c>
      <c r="E207" s="27">
        <v>752684.65</v>
      </c>
      <c r="F207" s="26">
        <f t="shared" si="3"/>
        <v>0.74423708279850398</v>
      </c>
    </row>
    <row r="208" spans="1:7" ht="60.75" x14ac:dyDescent="0.25">
      <c r="A208" s="36" t="s">
        <v>305</v>
      </c>
      <c r="B208" s="37" t="s">
        <v>93</v>
      </c>
      <c r="C208" s="36"/>
      <c r="D208" s="25">
        <v>1298700998.9200001</v>
      </c>
      <c r="E208" s="25">
        <v>845695625.96000004</v>
      </c>
      <c r="F208" s="26">
        <f t="shared" si="3"/>
        <v>0.65118578230345603</v>
      </c>
    </row>
    <row r="209" spans="1:7" s="15" customFormat="1" ht="20.25" outlineLevel="1" x14ac:dyDescent="0.25">
      <c r="A209" s="7"/>
      <c r="B209" s="8" t="s">
        <v>293</v>
      </c>
      <c r="C209" s="9"/>
      <c r="D209" s="27">
        <f>D212+D217+D225+D238</f>
        <v>50632300</v>
      </c>
      <c r="E209" s="27">
        <f>E212+E217+E225+E238</f>
        <v>24722069.329999998</v>
      </c>
      <c r="F209" s="28">
        <f t="shared" si="3"/>
        <v>0.48826676508868844</v>
      </c>
      <c r="G209" s="14"/>
    </row>
    <row r="210" spans="1:7" s="15" customFormat="1" ht="20.25" outlineLevel="1" collapsed="1" x14ac:dyDescent="0.25">
      <c r="A210" s="7"/>
      <c r="B210" s="8" t="s">
        <v>294</v>
      </c>
      <c r="C210" s="9"/>
      <c r="D210" s="27">
        <f>D213+D218+D226+D239</f>
        <v>1248068698.9200001</v>
      </c>
      <c r="E210" s="27">
        <f>E213+E218+E226+E239</f>
        <v>820973556.62999988</v>
      </c>
      <c r="F210" s="28">
        <f t="shared" si="3"/>
        <v>0.65779516571517149</v>
      </c>
      <c r="G210" s="14"/>
    </row>
    <row r="211" spans="1:7" ht="40.5" outlineLevel="1" x14ac:dyDescent="0.25">
      <c r="A211" s="38"/>
      <c r="B211" s="39" t="s">
        <v>94</v>
      </c>
      <c r="C211" s="38"/>
      <c r="D211" s="29">
        <v>28168657.91</v>
      </c>
      <c r="E211" s="29">
        <v>21209087.23</v>
      </c>
      <c r="F211" s="30">
        <f t="shared" si="3"/>
        <v>0.75293211688550765</v>
      </c>
    </row>
    <row r="212" spans="1:7" s="15" customFormat="1" ht="20.25" outlineLevel="1" x14ac:dyDescent="0.25">
      <c r="A212" s="7"/>
      <c r="B212" s="8" t="s">
        <v>293</v>
      </c>
      <c r="C212" s="9"/>
      <c r="D212" s="27"/>
      <c r="E212" s="27"/>
      <c r="F212" s="28"/>
      <c r="G212" s="14"/>
    </row>
    <row r="213" spans="1:7" s="15" customFormat="1" ht="20.25" outlineLevel="1" collapsed="1" x14ac:dyDescent="0.25">
      <c r="A213" s="7"/>
      <c r="B213" s="8" t="s">
        <v>294</v>
      </c>
      <c r="C213" s="9"/>
      <c r="D213" s="27">
        <f>D214+D215</f>
        <v>28168657.91</v>
      </c>
      <c r="E213" s="27">
        <f>E214+E215</f>
        <v>21209087.23</v>
      </c>
      <c r="F213" s="28">
        <f t="shared" si="3"/>
        <v>0.75293211688550765</v>
      </c>
      <c r="G213" s="14"/>
    </row>
    <row r="214" spans="1:7" ht="40.5" hidden="1" outlineLevel="2" x14ac:dyDescent="0.25">
      <c r="A214" s="7"/>
      <c r="B214" s="8" t="s">
        <v>4</v>
      </c>
      <c r="C214" s="7" t="s">
        <v>5</v>
      </c>
      <c r="D214" s="27">
        <v>27979848.390000001</v>
      </c>
      <c r="E214" s="27">
        <v>21020277.710000001</v>
      </c>
      <c r="F214" s="26">
        <f t="shared" si="3"/>
        <v>0.75126488953788073</v>
      </c>
    </row>
    <row r="215" spans="1:7" ht="40.5" hidden="1" outlineLevel="2" x14ac:dyDescent="0.25">
      <c r="A215" s="7"/>
      <c r="B215" s="8" t="s">
        <v>4</v>
      </c>
      <c r="C215" s="7" t="s">
        <v>6</v>
      </c>
      <c r="D215" s="27">
        <v>188809.52</v>
      </c>
      <c r="E215" s="27">
        <v>188809.52</v>
      </c>
      <c r="F215" s="26">
        <f t="shared" si="3"/>
        <v>1</v>
      </c>
    </row>
    <row r="216" spans="1:7" ht="101.25" outlineLevel="1" x14ac:dyDescent="0.25">
      <c r="A216" s="38"/>
      <c r="B216" s="39" t="s">
        <v>95</v>
      </c>
      <c r="C216" s="38"/>
      <c r="D216" s="29">
        <v>201888574.47</v>
      </c>
      <c r="E216" s="29">
        <v>127147755.39</v>
      </c>
      <c r="F216" s="30">
        <f t="shared" si="3"/>
        <v>0.62979173399876454</v>
      </c>
    </row>
    <row r="217" spans="1:7" s="15" customFormat="1" ht="20.25" outlineLevel="1" x14ac:dyDescent="0.25">
      <c r="A217" s="7"/>
      <c r="B217" s="8" t="s">
        <v>293</v>
      </c>
      <c r="C217" s="9"/>
      <c r="D217" s="27">
        <f>D221</f>
        <v>540500</v>
      </c>
      <c r="E217" s="27">
        <f>E221</f>
        <v>0</v>
      </c>
      <c r="F217" s="28">
        <f t="shared" si="3"/>
        <v>0</v>
      </c>
      <c r="G217" s="14"/>
    </row>
    <row r="218" spans="1:7" s="15" customFormat="1" ht="20.25" outlineLevel="1" collapsed="1" x14ac:dyDescent="0.25">
      <c r="A218" s="7"/>
      <c r="B218" s="8" t="s">
        <v>294</v>
      </c>
      <c r="C218" s="9"/>
      <c r="D218" s="27">
        <f>D219+D220+D222+D223</f>
        <v>201348074.47000003</v>
      </c>
      <c r="E218" s="27">
        <f>E219+E220+E222+E223</f>
        <v>127147755.39000002</v>
      </c>
      <c r="F218" s="28">
        <f t="shared" si="3"/>
        <v>0.63148235077333437</v>
      </c>
      <c r="G218" s="14"/>
    </row>
    <row r="219" spans="1:7" ht="40.5" hidden="1" outlineLevel="2" x14ac:dyDescent="0.25">
      <c r="A219" s="7"/>
      <c r="B219" s="8" t="s">
        <v>9</v>
      </c>
      <c r="C219" s="7" t="s">
        <v>5</v>
      </c>
      <c r="D219" s="27">
        <v>152773392.25</v>
      </c>
      <c r="E219" s="27">
        <v>99851120.370000005</v>
      </c>
      <c r="F219" s="26">
        <f t="shared" si="3"/>
        <v>0.65358973116603036</v>
      </c>
    </row>
    <row r="220" spans="1:7" ht="40.5" hidden="1" outlineLevel="2" x14ac:dyDescent="0.25">
      <c r="A220" s="7"/>
      <c r="B220" s="8" t="s">
        <v>9</v>
      </c>
      <c r="C220" s="7" t="s">
        <v>76</v>
      </c>
      <c r="D220" s="27">
        <v>16012224.43</v>
      </c>
      <c r="E220" s="27">
        <v>10756921.060000001</v>
      </c>
      <c r="F220" s="26">
        <f t="shared" si="3"/>
        <v>0.67179429735235108</v>
      </c>
    </row>
    <row r="221" spans="1:7" ht="81" hidden="1" outlineLevel="2" x14ac:dyDescent="0.25">
      <c r="A221" s="7"/>
      <c r="B221" s="8" t="s">
        <v>21</v>
      </c>
      <c r="C221" s="7" t="s">
        <v>96</v>
      </c>
      <c r="D221" s="27">
        <v>540500</v>
      </c>
      <c r="E221" s="27">
        <v>0</v>
      </c>
      <c r="F221" s="26">
        <f t="shared" si="3"/>
        <v>0</v>
      </c>
    </row>
    <row r="222" spans="1:7" ht="40.5" hidden="1" outlineLevel="2" x14ac:dyDescent="0.25">
      <c r="A222" s="7"/>
      <c r="B222" s="8" t="s">
        <v>9</v>
      </c>
      <c r="C222" s="7" t="s">
        <v>5</v>
      </c>
      <c r="D222" s="27">
        <v>26560702.300000001</v>
      </c>
      <c r="E222" s="27">
        <v>12614452.279999999</v>
      </c>
      <c r="F222" s="26">
        <f t="shared" si="3"/>
        <v>0.47492916932396018</v>
      </c>
    </row>
    <row r="223" spans="1:7" ht="40.5" hidden="1" outlineLevel="2" x14ac:dyDescent="0.25">
      <c r="A223" s="7"/>
      <c r="B223" s="8" t="s">
        <v>9</v>
      </c>
      <c r="C223" s="7" t="s">
        <v>5</v>
      </c>
      <c r="D223" s="27">
        <v>6001755.4900000002</v>
      </c>
      <c r="E223" s="27">
        <v>3925261.68</v>
      </c>
      <c r="F223" s="26">
        <f t="shared" si="3"/>
        <v>0.65401892605258405</v>
      </c>
    </row>
    <row r="224" spans="1:7" ht="40.5" outlineLevel="1" x14ac:dyDescent="0.25">
      <c r="A224" s="38"/>
      <c r="B224" s="39" t="s">
        <v>97</v>
      </c>
      <c r="C224" s="38"/>
      <c r="D224" s="29">
        <v>999708400.03999996</v>
      </c>
      <c r="E224" s="29">
        <v>680342396.61000001</v>
      </c>
      <c r="F224" s="30">
        <f t="shared" si="3"/>
        <v>0.68054084229239087</v>
      </c>
    </row>
    <row r="225" spans="1:7" s="15" customFormat="1" ht="20.25" outlineLevel="1" x14ac:dyDescent="0.25">
      <c r="A225" s="7"/>
      <c r="B225" s="8" t="s">
        <v>293</v>
      </c>
      <c r="C225" s="9"/>
      <c r="D225" s="27">
        <f>D229+D230+D235+D236</f>
        <v>43981900</v>
      </c>
      <c r="E225" s="27">
        <f>E229+E230+E235+E236</f>
        <v>21098038.469999999</v>
      </c>
      <c r="F225" s="28">
        <f t="shared" si="3"/>
        <v>0.47969820471603086</v>
      </c>
      <c r="G225" s="14"/>
    </row>
    <row r="226" spans="1:7" s="15" customFormat="1" ht="20.25" outlineLevel="1" collapsed="1" x14ac:dyDescent="0.25">
      <c r="A226" s="7"/>
      <c r="B226" s="8" t="s">
        <v>294</v>
      </c>
      <c r="C226" s="9"/>
      <c r="D226" s="27">
        <f>D227+D228+D231+D232+D233+D234</f>
        <v>955726500.03999996</v>
      </c>
      <c r="E226" s="27">
        <f>E227+E228+E231+E232+E233+E234</f>
        <v>659244358.13999987</v>
      </c>
      <c r="F226" s="28">
        <f t="shared" si="3"/>
        <v>0.68978348733911699</v>
      </c>
      <c r="G226" s="14"/>
    </row>
    <row r="227" spans="1:7" ht="40.5" hidden="1" outlineLevel="2" x14ac:dyDescent="0.25">
      <c r="A227" s="7"/>
      <c r="B227" s="8" t="s">
        <v>9</v>
      </c>
      <c r="C227" s="7" t="s">
        <v>5</v>
      </c>
      <c r="D227" s="27">
        <v>931220963.89999998</v>
      </c>
      <c r="E227" s="27">
        <v>645375879.76999998</v>
      </c>
      <c r="F227" s="26">
        <f t="shared" si="3"/>
        <v>0.69304268781400014</v>
      </c>
    </row>
    <row r="228" spans="1:7" ht="40.5" hidden="1" outlineLevel="2" x14ac:dyDescent="0.25">
      <c r="A228" s="7"/>
      <c r="B228" s="8" t="s">
        <v>9</v>
      </c>
      <c r="C228" s="7" t="s">
        <v>76</v>
      </c>
      <c r="D228" s="27">
        <v>20557081.98</v>
      </c>
      <c r="E228" s="27">
        <v>11714720.76</v>
      </c>
      <c r="F228" s="26">
        <f t="shared" si="3"/>
        <v>0.56986301710511544</v>
      </c>
    </row>
    <row r="229" spans="1:7" ht="81" hidden="1" outlineLevel="2" x14ac:dyDescent="0.25">
      <c r="A229" s="7"/>
      <c r="B229" s="8" t="s">
        <v>21</v>
      </c>
      <c r="C229" s="7" t="s">
        <v>96</v>
      </c>
      <c r="D229" s="27">
        <v>3115500</v>
      </c>
      <c r="E229" s="27">
        <v>946500</v>
      </c>
      <c r="F229" s="26">
        <f t="shared" si="3"/>
        <v>0.30380356283100624</v>
      </c>
    </row>
    <row r="230" spans="1:7" ht="222.75" hidden="1" outlineLevel="2" x14ac:dyDescent="0.25">
      <c r="A230" s="7"/>
      <c r="B230" s="40" t="s">
        <v>98</v>
      </c>
      <c r="C230" s="7" t="s">
        <v>99</v>
      </c>
      <c r="D230" s="27">
        <v>38592700</v>
      </c>
      <c r="E230" s="27">
        <v>18948951.34</v>
      </c>
      <c r="F230" s="26">
        <f t="shared" si="3"/>
        <v>0.49099833232709811</v>
      </c>
    </row>
    <row r="231" spans="1:7" ht="202.5" hidden="1" outlineLevel="2" x14ac:dyDescent="0.25">
      <c r="A231" s="7"/>
      <c r="B231" s="40" t="s">
        <v>100</v>
      </c>
      <c r="C231" s="7" t="s">
        <v>5</v>
      </c>
      <c r="D231" s="27">
        <v>2031194.74</v>
      </c>
      <c r="E231" s="27">
        <v>1016783.56</v>
      </c>
      <c r="F231" s="26">
        <f t="shared" si="3"/>
        <v>0.50058398634884216</v>
      </c>
    </row>
    <row r="232" spans="1:7" ht="81" hidden="1" outlineLevel="2" x14ac:dyDescent="0.25">
      <c r="A232" s="7"/>
      <c r="B232" s="8" t="s">
        <v>101</v>
      </c>
      <c r="C232" s="7" t="s">
        <v>5</v>
      </c>
      <c r="D232" s="27">
        <v>1697580</v>
      </c>
      <c r="E232" s="27">
        <v>1073680</v>
      </c>
      <c r="F232" s="26">
        <f t="shared" si="3"/>
        <v>0.63247681994368454</v>
      </c>
    </row>
    <row r="233" spans="1:7" ht="40.5" hidden="1" outlineLevel="2" x14ac:dyDescent="0.25">
      <c r="A233" s="7"/>
      <c r="B233" s="8" t="s">
        <v>9</v>
      </c>
      <c r="C233" s="7" t="s">
        <v>5</v>
      </c>
      <c r="D233" s="27">
        <v>100011</v>
      </c>
      <c r="E233" s="27">
        <v>0</v>
      </c>
      <c r="F233" s="26">
        <f t="shared" si="3"/>
        <v>0</v>
      </c>
    </row>
    <row r="234" spans="1:7" ht="141.75" hidden="1" outlineLevel="2" x14ac:dyDescent="0.25">
      <c r="A234" s="7"/>
      <c r="B234" s="40" t="s">
        <v>102</v>
      </c>
      <c r="C234" s="7" t="s">
        <v>5</v>
      </c>
      <c r="D234" s="27">
        <v>119668.42</v>
      </c>
      <c r="E234" s="27">
        <v>63294.05</v>
      </c>
      <c r="F234" s="26">
        <f t="shared" si="3"/>
        <v>0.52891188836620395</v>
      </c>
    </row>
    <row r="235" spans="1:7" ht="141.75" hidden="1" outlineLevel="2" x14ac:dyDescent="0.25">
      <c r="A235" s="7"/>
      <c r="B235" s="40" t="s">
        <v>102</v>
      </c>
      <c r="C235" s="7" t="s">
        <v>103</v>
      </c>
      <c r="D235" s="27">
        <v>1591592.71</v>
      </c>
      <c r="E235" s="27">
        <v>841812.43</v>
      </c>
      <c r="F235" s="26">
        <f t="shared" si="3"/>
        <v>0.52891196642889882</v>
      </c>
    </row>
    <row r="236" spans="1:7" ht="141.75" hidden="1" outlineLevel="2" x14ac:dyDescent="0.25">
      <c r="A236" s="7"/>
      <c r="B236" s="40" t="s">
        <v>102</v>
      </c>
      <c r="C236" s="7" t="s">
        <v>104</v>
      </c>
      <c r="D236" s="27">
        <v>682107.29</v>
      </c>
      <c r="E236" s="27">
        <v>360774.7</v>
      </c>
      <c r="F236" s="26">
        <f t="shared" si="3"/>
        <v>0.5289119545988139</v>
      </c>
    </row>
    <row r="237" spans="1:7" ht="20.25" outlineLevel="1" x14ac:dyDescent="0.25">
      <c r="A237" s="38"/>
      <c r="B237" s="39" t="s">
        <v>105</v>
      </c>
      <c r="C237" s="38"/>
      <c r="D237" s="29">
        <v>68935366.5</v>
      </c>
      <c r="E237" s="29">
        <v>16996386.73</v>
      </c>
      <c r="F237" s="30">
        <f t="shared" si="3"/>
        <v>0.24655539809163124</v>
      </c>
    </row>
    <row r="238" spans="1:7" s="15" customFormat="1" ht="20.25" outlineLevel="1" x14ac:dyDescent="0.25">
      <c r="A238" s="7"/>
      <c r="B238" s="8" t="s">
        <v>293</v>
      </c>
      <c r="C238" s="9"/>
      <c r="D238" s="27">
        <f>D241</f>
        <v>6109900</v>
      </c>
      <c r="E238" s="27">
        <f>E241</f>
        <v>3624030.86</v>
      </c>
      <c r="F238" s="28">
        <f t="shared" si="3"/>
        <v>0.59314078135485027</v>
      </c>
      <c r="G238" s="14"/>
    </row>
    <row r="239" spans="1:7" s="15" customFormat="1" ht="20.25" outlineLevel="1" collapsed="1" x14ac:dyDescent="0.25">
      <c r="A239" s="7"/>
      <c r="B239" s="8" t="s">
        <v>294</v>
      </c>
      <c r="C239" s="9"/>
      <c r="D239" s="27">
        <f>D240+D242+D243</f>
        <v>62825466.5</v>
      </c>
      <c r="E239" s="27">
        <f>E240+E242+E243</f>
        <v>13372355.869999999</v>
      </c>
      <c r="F239" s="28">
        <f t="shared" si="3"/>
        <v>0.21284928891057259</v>
      </c>
      <c r="G239" s="14"/>
    </row>
    <row r="240" spans="1:7" ht="40.5" hidden="1" outlineLevel="2" x14ac:dyDescent="0.25">
      <c r="A240" s="7"/>
      <c r="B240" s="8" t="s">
        <v>9</v>
      </c>
      <c r="C240" s="7" t="s">
        <v>5</v>
      </c>
      <c r="D240" s="27">
        <v>60437917.82</v>
      </c>
      <c r="E240" s="27">
        <v>13179656</v>
      </c>
      <c r="F240" s="26">
        <f t="shared" si="3"/>
        <v>0.2180693259362852</v>
      </c>
    </row>
    <row r="241" spans="1:7" ht="121.5" hidden="1" outlineLevel="2" x14ac:dyDescent="0.25">
      <c r="A241" s="7"/>
      <c r="B241" s="40" t="s">
        <v>106</v>
      </c>
      <c r="C241" s="7" t="s">
        <v>107</v>
      </c>
      <c r="D241" s="27">
        <v>6109900</v>
      </c>
      <c r="E241" s="27">
        <v>3624030.86</v>
      </c>
      <c r="F241" s="26">
        <f t="shared" si="3"/>
        <v>0.59314078135485027</v>
      </c>
    </row>
    <row r="242" spans="1:7" ht="121.5" hidden="1" outlineLevel="2" x14ac:dyDescent="0.25">
      <c r="A242" s="7"/>
      <c r="B242" s="40" t="s">
        <v>108</v>
      </c>
      <c r="C242" s="7" t="s">
        <v>5</v>
      </c>
      <c r="D242" s="27">
        <v>321573.68</v>
      </c>
      <c r="E242" s="27">
        <v>192699.87</v>
      </c>
      <c r="F242" s="26">
        <f t="shared" si="3"/>
        <v>0.5992401803530687</v>
      </c>
    </row>
    <row r="243" spans="1:7" ht="40.5" hidden="1" outlineLevel="2" x14ac:dyDescent="0.25">
      <c r="A243" s="7"/>
      <c r="B243" s="8" t="s">
        <v>91</v>
      </c>
      <c r="C243" s="7" t="s">
        <v>5</v>
      </c>
      <c r="D243" s="27">
        <v>2065975</v>
      </c>
      <c r="E243" s="27">
        <v>0</v>
      </c>
      <c r="F243" s="26">
        <f t="shared" si="3"/>
        <v>0</v>
      </c>
    </row>
    <row r="244" spans="1:7" ht="40.5" x14ac:dyDescent="0.25">
      <c r="A244" s="36" t="s">
        <v>306</v>
      </c>
      <c r="B244" s="37" t="s">
        <v>109</v>
      </c>
      <c r="C244" s="36"/>
      <c r="D244" s="25">
        <v>357787055.19999999</v>
      </c>
      <c r="E244" s="25">
        <v>237193878.00999999</v>
      </c>
      <c r="F244" s="26">
        <f t="shared" si="3"/>
        <v>0.66294706463712216</v>
      </c>
    </row>
    <row r="245" spans="1:7" s="15" customFormat="1" ht="20.25" outlineLevel="1" x14ac:dyDescent="0.25">
      <c r="A245" s="7"/>
      <c r="B245" s="8" t="s">
        <v>293</v>
      </c>
      <c r="C245" s="9"/>
      <c r="D245" s="27">
        <f>D248+D254+D258+D262+D267</f>
        <v>12860734.18</v>
      </c>
      <c r="E245" s="27">
        <f>E248+E254+E258+E262+E267</f>
        <v>1316939.5</v>
      </c>
      <c r="F245" s="28">
        <f t="shared" si="3"/>
        <v>0.10240002487945055</v>
      </c>
      <c r="G245" s="14"/>
    </row>
    <row r="246" spans="1:7" s="15" customFormat="1" ht="20.25" outlineLevel="1" collapsed="1" x14ac:dyDescent="0.25">
      <c r="A246" s="7"/>
      <c r="B246" s="8" t="s">
        <v>294</v>
      </c>
      <c r="C246" s="9"/>
      <c r="D246" s="27">
        <f>D249+D255+D259+D263+D268</f>
        <v>344926321.01999998</v>
      </c>
      <c r="E246" s="27">
        <f>E249+E255+E259+E263+E268</f>
        <v>235876938.51000002</v>
      </c>
      <c r="F246" s="28">
        <f t="shared" si="3"/>
        <v>0.68384731502216412</v>
      </c>
      <c r="G246" s="14"/>
    </row>
    <row r="247" spans="1:7" ht="40.5" outlineLevel="1" x14ac:dyDescent="0.25">
      <c r="A247" s="38"/>
      <c r="B247" s="39" t="s">
        <v>110</v>
      </c>
      <c r="C247" s="38"/>
      <c r="D247" s="29">
        <v>329118639.45999998</v>
      </c>
      <c r="E247" s="29">
        <v>221072892.43000001</v>
      </c>
      <c r="F247" s="30">
        <f t="shared" si="3"/>
        <v>0.67171185683291723</v>
      </c>
    </row>
    <row r="248" spans="1:7" s="15" customFormat="1" ht="20.25" outlineLevel="1" x14ac:dyDescent="0.25">
      <c r="A248" s="7"/>
      <c r="B248" s="8" t="s">
        <v>293</v>
      </c>
      <c r="C248" s="9"/>
      <c r="D248" s="27">
        <f>D251+D252</f>
        <v>12860734.18</v>
      </c>
      <c r="E248" s="27">
        <f>E251+E252</f>
        <v>1316939.5</v>
      </c>
      <c r="F248" s="28">
        <f t="shared" si="3"/>
        <v>0.10240002487945055</v>
      </c>
      <c r="G248" s="14"/>
    </row>
    <row r="249" spans="1:7" s="15" customFormat="1" ht="20.25" outlineLevel="1" collapsed="1" x14ac:dyDescent="0.25">
      <c r="A249" s="7"/>
      <c r="B249" s="8" t="s">
        <v>294</v>
      </c>
      <c r="C249" s="9"/>
      <c r="D249" s="27">
        <f>D250</f>
        <v>316257905.27999997</v>
      </c>
      <c r="E249" s="27">
        <f>E250</f>
        <v>219755952.93000001</v>
      </c>
      <c r="F249" s="28">
        <f t="shared" si="3"/>
        <v>0.69486311412654922</v>
      </c>
      <c r="G249" s="14"/>
    </row>
    <row r="250" spans="1:7" ht="40.5" hidden="1" outlineLevel="2" x14ac:dyDescent="0.25">
      <c r="A250" s="7"/>
      <c r="B250" s="8" t="s">
        <v>9</v>
      </c>
      <c r="C250" s="7" t="s">
        <v>5</v>
      </c>
      <c r="D250" s="27">
        <v>316257905.27999997</v>
      </c>
      <c r="E250" s="27">
        <v>219755952.93000001</v>
      </c>
      <c r="F250" s="26">
        <f t="shared" si="3"/>
        <v>0.69486311412654922</v>
      </c>
    </row>
    <row r="251" spans="1:7" ht="101.25" hidden="1" outlineLevel="2" x14ac:dyDescent="0.25">
      <c r="A251" s="7"/>
      <c r="B251" s="40" t="s">
        <v>34</v>
      </c>
      <c r="C251" s="7" t="s">
        <v>35</v>
      </c>
      <c r="D251" s="27">
        <v>9955734.1799999997</v>
      </c>
      <c r="E251" s="27">
        <v>0</v>
      </c>
      <c r="F251" s="26">
        <f t="shared" si="3"/>
        <v>0</v>
      </c>
    </row>
    <row r="252" spans="1:7" ht="81" hidden="1" outlineLevel="2" x14ac:dyDescent="0.25">
      <c r="A252" s="7"/>
      <c r="B252" s="8" t="s">
        <v>21</v>
      </c>
      <c r="C252" s="7" t="s">
        <v>22</v>
      </c>
      <c r="D252" s="27">
        <v>2905000</v>
      </c>
      <c r="E252" s="27">
        <v>1316939.5</v>
      </c>
      <c r="F252" s="26">
        <f t="shared" si="3"/>
        <v>0.45333545611015491</v>
      </c>
    </row>
    <row r="253" spans="1:7" ht="60.75" outlineLevel="1" x14ac:dyDescent="0.25">
      <c r="A253" s="38"/>
      <c r="B253" s="39" t="s">
        <v>111</v>
      </c>
      <c r="C253" s="38"/>
      <c r="D253" s="29">
        <v>7913500.3799999999</v>
      </c>
      <c r="E253" s="29">
        <v>6393461.0800000001</v>
      </c>
      <c r="F253" s="30">
        <f t="shared" si="3"/>
        <v>0.80791821229431726</v>
      </c>
    </row>
    <row r="254" spans="1:7" s="15" customFormat="1" ht="20.25" outlineLevel="1" x14ac:dyDescent="0.25">
      <c r="A254" s="7"/>
      <c r="B254" s="8" t="s">
        <v>293</v>
      </c>
      <c r="C254" s="9"/>
      <c r="D254" s="27"/>
      <c r="E254" s="27"/>
      <c r="F254" s="28"/>
      <c r="G254" s="14"/>
    </row>
    <row r="255" spans="1:7" s="15" customFormat="1" ht="20.25" outlineLevel="1" collapsed="1" x14ac:dyDescent="0.25">
      <c r="A255" s="7"/>
      <c r="B255" s="8" t="s">
        <v>294</v>
      </c>
      <c r="C255" s="9"/>
      <c r="D255" s="27">
        <f>D256</f>
        <v>7913500.3799999999</v>
      </c>
      <c r="E255" s="27">
        <f>E256</f>
        <v>6393461.0800000001</v>
      </c>
      <c r="F255" s="28">
        <f t="shared" si="3"/>
        <v>0.80791821229431726</v>
      </c>
      <c r="G255" s="14"/>
    </row>
    <row r="256" spans="1:7" ht="40.5" hidden="1" outlineLevel="2" x14ac:dyDescent="0.25">
      <c r="A256" s="7"/>
      <c r="B256" s="8" t="s">
        <v>9</v>
      </c>
      <c r="C256" s="7" t="s">
        <v>76</v>
      </c>
      <c r="D256" s="27">
        <v>7913500.3799999999</v>
      </c>
      <c r="E256" s="27">
        <v>6393461.0800000001</v>
      </c>
      <c r="F256" s="26">
        <f t="shared" si="3"/>
        <v>0.80791821229431726</v>
      </c>
    </row>
    <row r="257" spans="1:7" ht="81" outlineLevel="1" x14ac:dyDescent="0.25">
      <c r="A257" s="38"/>
      <c r="B257" s="39" t="s">
        <v>112</v>
      </c>
      <c r="C257" s="38"/>
      <c r="D257" s="29">
        <v>72857.960000000006</v>
      </c>
      <c r="E257" s="29">
        <v>0</v>
      </c>
      <c r="F257" s="30">
        <f t="shared" si="3"/>
        <v>0</v>
      </c>
    </row>
    <row r="258" spans="1:7" s="15" customFormat="1" ht="20.25" outlineLevel="1" x14ac:dyDescent="0.25">
      <c r="A258" s="7"/>
      <c r="B258" s="8" t="s">
        <v>293</v>
      </c>
      <c r="C258" s="9"/>
      <c r="D258" s="27"/>
      <c r="E258" s="27"/>
      <c r="F258" s="28"/>
      <c r="G258" s="14"/>
    </row>
    <row r="259" spans="1:7" s="15" customFormat="1" ht="20.25" outlineLevel="1" collapsed="1" x14ac:dyDescent="0.25">
      <c r="A259" s="7"/>
      <c r="B259" s="8" t="s">
        <v>294</v>
      </c>
      <c r="C259" s="9"/>
      <c r="D259" s="27">
        <f>D260</f>
        <v>72857.960000000006</v>
      </c>
      <c r="E259" s="27">
        <f>E260</f>
        <v>0</v>
      </c>
      <c r="F259" s="28">
        <f t="shared" si="3"/>
        <v>0</v>
      </c>
      <c r="G259" s="14"/>
    </row>
    <row r="260" spans="1:7" ht="40.5" hidden="1" outlineLevel="2" x14ac:dyDescent="0.25">
      <c r="A260" s="7"/>
      <c r="B260" s="8" t="s">
        <v>9</v>
      </c>
      <c r="C260" s="7" t="s">
        <v>5</v>
      </c>
      <c r="D260" s="27">
        <v>72857.960000000006</v>
      </c>
      <c r="E260" s="27">
        <v>0</v>
      </c>
      <c r="F260" s="26">
        <f t="shared" si="3"/>
        <v>0</v>
      </c>
    </row>
    <row r="261" spans="1:7" ht="40.5" outlineLevel="1" x14ac:dyDescent="0.25">
      <c r="A261" s="38"/>
      <c r="B261" s="39" t="s">
        <v>113</v>
      </c>
      <c r="C261" s="38"/>
      <c r="D261" s="29">
        <v>15074157.85</v>
      </c>
      <c r="E261" s="29">
        <v>9018771.2200000007</v>
      </c>
      <c r="F261" s="30">
        <f t="shared" si="3"/>
        <v>0.59829353717428402</v>
      </c>
    </row>
    <row r="262" spans="1:7" s="15" customFormat="1" ht="20.25" outlineLevel="1" x14ac:dyDescent="0.25">
      <c r="A262" s="7"/>
      <c r="B262" s="8" t="s">
        <v>293</v>
      </c>
      <c r="C262" s="9"/>
      <c r="D262" s="27"/>
      <c r="E262" s="27"/>
      <c r="F262" s="31"/>
      <c r="G262" s="14"/>
    </row>
    <row r="263" spans="1:7" s="15" customFormat="1" ht="20.25" outlineLevel="1" collapsed="1" x14ac:dyDescent="0.25">
      <c r="A263" s="7"/>
      <c r="B263" s="8" t="s">
        <v>294</v>
      </c>
      <c r="C263" s="9"/>
      <c r="D263" s="27">
        <f>D264+D265</f>
        <v>15074157.85</v>
      </c>
      <c r="E263" s="27">
        <f>E264+E265</f>
        <v>9018771.2199999988</v>
      </c>
      <c r="F263" s="28">
        <f t="shared" ref="F263:F326" si="4">E263/D263</f>
        <v>0.59829353717428391</v>
      </c>
      <c r="G263" s="14"/>
    </row>
    <row r="264" spans="1:7" ht="40.5" hidden="1" outlineLevel="2" x14ac:dyDescent="0.25">
      <c r="A264" s="7"/>
      <c r="B264" s="8" t="s">
        <v>4</v>
      </c>
      <c r="C264" s="7" t="s">
        <v>5</v>
      </c>
      <c r="D264" s="27">
        <v>15001089</v>
      </c>
      <c r="E264" s="27">
        <v>8945702.3699999992</v>
      </c>
      <c r="F264" s="26">
        <f t="shared" si="4"/>
        <v>0.59633686394367769</v>
      </c>
    </row>
    <row r="265" spans="1:7" ht="40.5" hidden="1" outlineLevel="2" x14ac:dyDescent="0.25">
      <c r="A265" s="7"/>
      <c r="B265" s="8" t="s">
        <v>4</v>
      </c>
      <c r="C265" s="7" t="s">
        <v>6</v>
      </c>
      <c r="D265" s="27">
        <v>73068.850000000006</v>
      </c>
      <c r="E265" s="27">
        <v>73068.850000000006</v>
      </c>
      <c r="F265" s="26">
        <f t="shared" si="4"/>
        <v>1</v>
      </c>
    </row>
    <row r="266" spans="1:7" ht="60.75" outlineLevel="1" x14ac:dyDescent="0.25">
      <c r="A266" s="38"/>
      <c r="B266" s="39" t="s">
        <v>114</v>
      </c>
      <c r="C266" s="38"/>
      <c r="D266" s="29">
        <v>5607899.5499999998</v>
      </c>
      <c r="E266" s="29">
        <v>708753.28</v>
      </c>
      <c r="F266" s="30">
        <f t="shared" si="4"/>
        <v>0.12638480302308555</v>
      </c>
    </row>
    <row r="267" spans="1:7" s="15" customFormat="1" ht="20.25" outlineLevel="1" x14ac:dyDescent="0.25">
      <c r="A267" s="7"/>
      <c r="B267" s="8" t="s">
        <v>293</v>
      </c>
      <c r="C267" s="9"/>
      <c r="D267" s="27"/>
      <c r="E267" s="27"/>
      <c r="F267" s="28"/>
      <c r="G267" s="14"/>
    </row>
    <row r="268" spans="1:7" s="15" customFormat="1" ht="20.25" outlineLevel="1" collapsed="1" x14ac:dyDescent="0.25">
      <c r="A268" s="7"/>
      <c r="B268" s="8" t="s">
        <v>294</v>
      </c>
      <c r="C268" s="9"/>
      <c r="D268" s="27">
        <f>D269</f>
        <v>5607899.5499999998</v>
      </c>
      <c r="E268" s="27">
        <f>E269</f>
        <v>708753.28</v>
      </c>
      <c r="F268" s="28">
        <f t="shared" si="4"/>
        <v>0.12638480302308555</v>
      </c>
      <c r="G268" s="14"/>
    </row>
    <row r="269" spans="1:7" ht="40.5" hidden="1" outlineLevel="2" x14ac:dyDescent="0.25">
      <c r="A269" s="7"/>
      <c r="B269" s="8" t="s">
        <v>9</v>
      </c>
      <c r="C269" s="7" t="s">
        <v>5</v>
      </c>
      <c r="D269" s="27">
        <v>5607899.5499999998</v>
      </c>
      <c r="E269" s="27">
        <v>708753.28</v>
      </c>
      <c r="F269" s="26">
        <f t="shared" si="4"/>
        <v>0.12638480302308555</v>
      </c>
    </row>
    <row r="270" spans="1:7" ht="40.5" x14ac:dyDescent="0.25">
      <c r="A270" s="36" t="s">
        <v>307</v>
      </c>
      <c r="B270" s="37" t="s">
        <v>115</v>
      </c>
      <c r="C270" s="36"/>
      <c r="D270" s="25">
        <v>37886316.659999996</v>
      </c>
      <c r="E270" s="25">
        <v>5173388.09</v>
      </c>
      <c r="F270" s="26">
        <f t="shared" si="4"/>
        <v>0.1365503048614386</v>
      </c>
    </row>
    <row r="271" spans="1:7" s="15" customFormat="1" ht="20.25" outlineLevel="1" x14ac:dyDescent="0.25">
      <c r="A271" s="7"/>
      <c r="B271" s="8" t="s">
        <v>293</v>
      </c>
      <c r="C271" s="9"/>
      <c r="D271" s="27">
        <f>D274+D280+D284+D288</f>
        <v>28592700</v>
      </c>
      <c r="E271" s="27">
        <f>E274+E280+E284+E288</f>
        <v>4376088.29</v>
      </c>
      <c r="F271" s="28">
        <f t="shared" si="4"/>
        <v>0.15304914506150172</v>
      </c>
      <c r="G271" s="14"/>
    </row>
    <row r="272" spans="1:7" s="15" customFormat="1" ht="20.25" outlineLevel="1" collapsed="1" x14ac:dyDescent="0.25">
      <c r="A272" s="7"/>
      <c r="B272" s="8" t="s">
        <v>294</v>
      </c>
      <c r="C272" s="9"/>
      <c r="D272" s="27">
        <f>D275+D281+D285+D289</f>
        <v>9293616.6600000001</v>
      </c>
      <c r="E272" s="27">
        <f>E275+E281+E285+E289</f>
        <v>797299.8</v>
      </c>
      <c r="F272" s="28">
        <f t="shared" si="4"/>
        <v>8.5790045917387772E-2</v>
      </c>
      <c r="G272" s="14"/>
    </row>
    <row r="273" spans="1:7" ht="60.75" outlineLevel="1" x14ac:dyDescent="0.25">
      <c r="A273" s="38"/>
      <c r="B273" s="39" t="s">
        <v>116</v>
      </c>
      <c r="C273" s="38"/>
      <c r="D273" s="29">
        <v>27552900</v>
      </c>
      <c r="E273" s="29">
        <v>1400</v>
      </c>
      <c r="F273" s="30">
        <f t="shared" si="4"/>
        <v>5.0811348351716151E-5</v>
      </c>
    </row>
    <row r="274" spans="1:7" s="15" customFormat="1" ht="20.25" outlineLevel="1" x14ac:dyDescent="0.25">
      <c r="A274" s="7"/>
      <c r="B274" s="8" t="s">
        <v>293</v>
      </c>
      <c r="C274" s="9"/>
      <c r="D274" s="27">
        <f>D277</f>
        <v>22041200</v>
      </c>
      <c r="E274" s="27">
        <f>E277</f>
        <v>0</v>
      </c>
      <c r="F274" s="28">
        <f t="shared" si="4"/>
        <v>0</v>
      </c>
      <c r="G274" s="14"/>
    </row>
    <row r="275" spans="1:7" s="15" customFormat="1" ht="20.25" outlineLevel="1" collapsed="1" x14ac:dyDescent="0.25">
      <c r="A275" s="7"/>
      <c r="B275" s="8" t="s">
        <v>294</v>
      </c>
      <c r="C275" s="9"/>
      <c r="D275" s="27">
        <f>D276+D278</f>
        <v>5511700</v>
      </c>
      <c r="E275" s="27">
        <f>E276+E278</f>
        <v>1400</v>
      </c>
      <c r="F275" s="28">
        <f t="shared" si="4"/>
        <v>2.5400511638877299E-4</v>
      </c>
      <c r="G275" s="14"/>
    </row>
    <row r="276" spans="1:7" ht="40.5" hidden="1" outlineLevel="2" x14ac:dyDescent="0.25">
      <c r="A276" s="7"/>
      <c r="B276" s="8" t="s">
        <v>9</v>
      </c>
      <c r="C276" s="7" t="s">
        <v>5</v>
      </c>
      <c r="D276" s="27">
        <v>1400</v>
      </c>
      <c r="E276" s="27">
        <v>1400</v>
      </c>
      <c r="F276" s="26">
        <f t="shared" si="4"/>
        <v>1</v>
      </c>
    </row>
    <row r="277" spans="1:7" ht="222.75" hidden="1" outlineLevel="2" x14ac:dyDescent="0.25">
      <c r="A277" s="7"/>
      <c r="B277" s="40" t="s">
        <v>117</v>
      </c>
      <c r="C277" s="7" t="s">
        <v>118</v>
      </c>
      <c r="D277" s="27">
        <v>22041200</v>
      </c>
      <c r="E277" s="27">
        <v>0</v>
      </c>
      <c r="F277" s="26">
        <f t="shared" si="4"/>
        <v>0</v>
      </c>
    </row>
    <row r="278" spans="1:7" ht="222.75" hidden="1" outlineLevel="2" x14ac:dyDescent="0.25">
      <c r="A278" s="7"/>
      <c r="B278" s="40" t="s">
        <v>119</v>
      </c>
      <c r="C278" s="7" t="s">
        <v>5</v>
      </c>
      <c r="D278" s="27">
        <v>5510300</v>
      </c>
      <c r="E278" s="27">
        <v>0</v>
      </c>
      <c r="F278" s="26">
        <f t="shared" si="4"/>
        <v>0</v>
      </c>
    </row>
    <row r="279" spans="1:7" ht="81" outlineLevel="1" x14ac:dyDescent="0.25">
      <c r="A279" s="38"/>
      <c r="B279" s="39" t="s">
        <v>120</v>
      </c>
      <c r="C279" s="38"/>
      <c r="D279" s="29">
        <v>6415000</v>
      </c>
      <c r="E279" s="29">
        <v>4295238.6399999997</v>
      </c>
      <c r="F279" s="30">
        <f t="shared" si="4"/>
        <v>0.66956175214341385</v>
      </c>
    </row>
    <row r="280" spans="1:7" s="15" customFormat="1" ht="20.25" outlineLevel="1" x14ac:dyDescent="0.25">
      <c r="A280" s="7"/>
      <c r="B280" s="8" t="s">
        <v>293</v>
      </c>
      <c r="C280" s="9"/>
      <c r="D280" s="27">
        <f>D282</f>
        <v>6415000</v>
      </c>
      <c r="E280" s="27">
        <f>E282</f>
        <v>4295238.6399999997</v>
      </c>
      <c r="F280" s="28">
        <f t="shared" si="4"/>
        <v>0.66956175214341385</v>
      </c>
      <c r="G280" s="14"/>
    </row>
    <row r="281" spans="1:7" s="15" customFormat="1" ht="20.25" outlineLevel="1" collapsed="1" x14ac:dyDescent="0.25">
      <c r="A281" s="7"/>
      <c r="B281" s="8" t="s">
        <v>294</v>
      </c>
      <c r="C281" s="9"/>
      <c r="D281" s="27"/>
      <c r="E281" s="27"/>
      <c r="F281" s="28"/>
      <c r="G281" s="14"/>
    </row>
    <row r="282" spans="1:7" ht="162" hidden="1" outlineLevel="2" x14ac:dyDescent="0.25">
      <c r="A282" s="7"/>
      <c r="B282" s="40" t="s">
        <v>121</v>
      </c>
      <c r="C282" s="7" t="s">
        <v>122</v>
      </c>
      <c r="D282" s="27">
        <v>6415000</v>
      </c>
      <c r="E282" s="27">
        <v>4295238.6399999997</v>
      </c>
      <c r="F282" s="26">
        <f t="shared" si="4"/>
        <v>0.66956175214341385</v>
      </c>
    </row>
    <row r="283" spans="1:7" ht="60.75" outlineLevel="1" x14ac:dyDescent="0.25">
      <c r="A283" s="38"/>
      <c r="B283" s="39" t="s">
        <v>123</v>
      </c>
      <c r="C283" s="38"/>
      <c r="D283" s="29">
        <v>3685916.66</v>
      </c>
      <c r="E283" s="29">
        <v>742000</v>
      </c>
      <c r="F283" s="30">
        <f t="shared" si="4"/>
        <v>0.20130677615483578</v>
      </c>
    </row>
    <row r="284" spans="1:7" s="15" customFormat="1" ht="20.25" outlineLevel="1" x14ac:dyDescent="0.25">
      <c r="A284" s="7"/>
      <c r="B284" s="8" t="s">
        <v>293</v>
      </c>
      <c r="C284" s="9"/>
      <c r="D284" s="27"/>
      <c r="E284" s="27"/>
      <c r="F284" s="28"/>
      <c r="G284" s="14"/>
    </row>
    <row r="285" spans="1:7" s="15" customFormat="1" ht="20.25" outlineLevel="1" collapsed="1" x14ac:dyDescent="0.25">
      <c r="A285" s="7"/>
      <c r="B285" s="8" t="s">
        <v>294</v>
      </c>
      <c r="C285" s="9"/>
      <c r="D285" s="27">
        <f>D286</f>
        <v>3685916.66</v>
      </c>
      <c r="E285" s="27">
        <f>E286</f>
        <v>742000</v>
      </c>
      <c r="F285" s="28">
        <f t="shared" si="4"/>
        <v>0.20130677615483578</v>
      </c>
      <c r="G285" s="14"/>
    </row>
    <row r="286" spans="1:7" ht="40.5" hidden="1" outlineLevel="2" x14ac:dyDescent="0.25">
      <c r="A286" s="7"/>
      <c r="B286" s="8" t="s">
        <v>9</v>
      </c>
      <c r="C286" s="7" t="s">
        <v>5</v>
      </c>
      <c r="D286" s="27">
        <v>3685916.66</v>
      </c>
      <c r="E286" s="27">
        <v>742000</v>
      </c>
      <c r="F286" s="26">
        <f t="shared" si="4"/>
        <v>0.20130677615483578</v>
      </c>
    </row>
    <row r="287" spans="1:7" ht="60.75" outlineLevel="1" x14ac:dyDescent="0.25">
      <c r="A287" s="38"/>
      <c r="B287" s="39" t="s">
        <v>124</v>
      </c>
      <c r="C287" s="38"/>
      <c r="D287" s="29">
        <v>232500</v>
      </c>
      <c r="E287" s="29">
        <v>134749.45000000001</v>
      </c>
      <c r="F287" s="30">
        <f t="shared" si="4"/>
        <v>0.57956752688172053</v>
      </c>
    </row>
    <row r="288" spans="1:7" s="15" customFormat="1" ht="20.25" outlineLevel="1" x14ac:dyDescent="0.25">
      <c r="A288" s="7"/>
      <c r="B288" s="8" t="s">
        <v>293</v>
      </c>
      <c r="C288" s="9"/>
      <c r="D288" s="27">
        <f>D290</f>
        <v>136500</v>
      </c>
      <c r="E288" s="27">
        <f>E290</f>
        <v>80849.649999999994</v>
      </c>
      <c r="F288" s="28">
        <f t="shared" si="4"/>
        <v>0.59230512820512815</v>
      </c>
      <c r="G288" s="14"/>
    </row>
    <row r="289" spans="1:7" s="15" customFormat="1" ht="20.25" outlineLevel="1" collapsed="1" x14ac:dyDescent="0.25">
      <c r="A289" s="7"/>
      <c r="B289" s="8" t="s">
        <v>294</v>
      </c>
      <c r="C289" s="9"/>
      <c r="D289" s="27">
        <f>D291</f>
        <v>96000</v>
      </c>
      <c r="E289" s="27">
        <f>E291</f>
        <v>53899.8</v>
      </c>
      <c r="F289" s="28">
        <f t="shared" si="4"/>
        <v>0.56145624999999999</v>
      </c>
      <c r="G289" s="14"/>
    </row>
    <row r="290" spans="1:7" ht="121.5" hidden="1" outlineLevel="2" x14ac:dyDescent="0.25">
      <c r="A290" s="7"/>
      <c r="B290" s="40" t="s">
        <v>125</v>
      </c>
      <c r="C290" s="7" t="s">
        <v>126</v>
      </c>
      <c r="D290" s="27">
        <v>136500</v>
      </c>
      <c r="E290" s="27">
        <v>80849.649999999994</v>
      </c>
      <c r="F290" s="26">
        <f t="shared" si="4"/>
        <v>0.59230512820512815</v>
      </c>
    </row>
    <row r="291" spans="1:7" ht="121.5" hidden="1" outlineLevel="2" x14ac:dyDescent="0.25">
      <c r="A291" s="7"/>
      <c r="B291" s="40" t="s">
        <v>127</v>
      </c>
      <c r="C291" s="7" t="s">
        <v>5</v>
      </c>
      <c r="D291" s="27">
        <v>96000</v>
      </c>
      <c r="E291" s="27">
        <v>53899.8</v>
      </c>
      <c r="F291" s="26">
        <f t="shared" si="4"/>
        <v>0.56145624999999999</v>
      </c>
    </row>
    <row r="292" spans="1:7" ht="81" x14ac:dyDescent="0.25">
      <c r="A292" s="36" t="s">
        <v>308</v>
      </c>
      <c r="B292" s="37" t="s">
        <v>128</v>
      </c>
      <c r="C292" s="36"/>
      <c r="D292" s="25">
        <v>148489601.94</v>
      </c>
      <c r="E292" s="25">
        <v>99512848.480000004</v>
      </c>
      <c r="F292" s="26">
        <f t="shared" si="4"/>
        <v>0.67016711729222656</v>
      </c>
    </row>
    <row r="293" spans="1:7" s="15" customFormat="1" ht="20.25" outlineLevel="1" x14ac:dyDescent="0.25">
      <c r="A293" s="7"/>
      <c r="B293" s="8" t="s">
        <v>293</v>
      </c>
      <c r="C293" s="9"/>
      <c r="D293" s="27">
        <f>D296+D300+D304</f>
        <v>0</v>
      </c>
      <c r="E293" s="27">
        <f>E296+E300+E304</f>
        <v>0</v>
      </c>
      <c r="F293" s="28"/>
      <c r="G293" s="14"/>
    </row>
    <row r="294" spans="1:7" s="15" customFormat="1" ht="20.25" outlineLevel="1" collapsed="1" x14ac:dyDescent="0.25">
      <c r="A294" s="7"/>
      <c r="B294" s="8" t="s">
        <v>294</v>
      </c>
      <c r="C294" s="9"/>
      <c r="D294" s="27">
        <f>D297+D301+D305</f>
        <v>148489601.94</v>
      </c>
      <c r="E294" s="27">
        <f>E297+E301+E305</f>
        <v>99512848.480000004</v>
      </c>
      <c r="F294" s="28">
        <f t="shared" si="4"/>
        <v>0.67016711729222656</v>
      </c>
      <c r="G294" s="14"/>
    </row>
    <row r="295" spans="1:7" ht="81" outlineLevel="1" x14ac:dyDescent="0.25">
      <c r="A295" s="38"/>
      <c r="B295" s="39" t="s">
        <v>129</v>
      </c>
      <c r="C295" s="38"/>
      <c r="D295" s="29">
        <v>229625.23</v>
      </c>
      <c r="E295" s="29">
        <v>104313.28</v>
      </c>
      <c r="F295" s="30">
        <f t="shared" si="4"/>
        <v>0.45427621346312858</v>
      </c>
    </row>
    <row r="296" spans="1:7" s="15" customFormat="1" ht="20.25" outlineLevel="1" x14ac:dyDescent="0.25">
      <c r="A296" s="7"/>
      <c r="B296" s="8" t="s">
        <v>293</v>
      </c>
      <c r="C296" s="9"/>
      <c r="D296" s="27"/>
      <c r="E296" s="27"/>
      <c r="F296" s="28"/>
      <c r="G296" s="14"/>
    </row>
    <row r="297" spans="1:7" s="15" customFormat="1" ht="20.25" outlineLevel="1" collapsed="1" x14ac:dyDescent="0.25">
      <c r="A297" s="7"/>
      <c r="B297" s="8" t="s">
        <v>294</v>
      </c>
      <c r="C297" s="9"/>
      <c r="D297" s="27">
        <f>D298</f>
        <v>229625.23</v>
      </c>
      <c r="E297" s="27">
        <f>E298</f>
        <v>104313.28</v>
      </c>
      <c r="F297" s="28">
        <f t="shared" si="4"/>
        <v>0.45427621346312858</v>
      </c>
      <c r="G297" s="14"/>
    </row>
    <row r="298" spans="1:7" ht="40.5" hidden="1" outlineLevel="2" x14ac:dyDescent="0.25">
      <c r="A298" s="7"/>
      <c r="B298" s="8" t="s">
        <v>9</v>
      </c>
      <c r="C298" s="7" t="s">
        <v>5</v>
      </c>
      <c r="D298" s="27">
        <v>229625.23</v>
      </c>
      <c r="E298" s="27">
        <v>104313.28</v>
      </c>
      <c r="F298" s="26">
        <f t="shared" si="4"/>
        <v>0.45427621346312858</v>
      </c>
    </row>
    <row r="299" spans="1:7" ht="60.75" outlineLevel="1" x14ac:dyDescent="0.25">
      <c r="A299" s="38"/>
      <c r="B299" s="39" t="s">
        <v>130</v>
      </c>
      <c r="C299" s="38"/>
      <c r="D299" s="29">
        <v>67043212.82</v>
      </c>
      <c r="E299" s="29">
        <v>38423920.090000004</v>
      </c>
      <c r="F299" s="30">
        <f t="shared" si="4"/>
        <v>0.57312169977834904</v>
      </c>
    </row>
    <row r="300" spans="1:7" s="15" customFormat="1" ht="20.25" outlineLevel="1" x14ac:dyDescent="0.25">
      <c r="A300" s="7"/>
      <c r="B300" s="8" t="s">
        <v>293</v>
      </c>
      <c r="C300" s="9"/>
      <c r="D300" s="27"/>
      <c r="E300" s="27"/>
      <c r="F300" s="28"/>
      <c r="G300" s="14"/>
    </row>
    <row r="301" spans="1:7" s="15" customFormat="1" ht="20.25" outlineLevel="1" collapsed="1" x14ac:dyDescent="0.25">
      <c r="A301" s="7"/>
      <c r="B301" s="8" t="s">
        <v>294</v>
      </c>
      <c r="C301" s="9"/>
      <c r="D301" s="27">
        <f>D302</f>
        <v>67043212.82</v>
      </c>
      <c r="E301" s="27">
        <f>E302</f>
        <v>38423920.090000004</v>
      </c>
      <c r="F301" s="28">
        <f t="shared" si="4"/>
        <v>0.57312169977834904</v>
      </c>
      <c r="G301" s="14"/>
    </row>
    <row r="302" spans="1:7" ht="40.5" hidden="1" outlineLevel="2" x14ac:dyDescent="0.25">
      <c r="A302" s="7"/>
      <c r="B302" s="8" t="s">
        <v>9</v>
      </c>
      <c r="C302" s="7" t="s">
        <v>5</v>
      </c>
      <c r="D302" s="27">
        <v>67043212.82</v>
      </c>
      <c r="E302" s="27">
        <v>38423920.090000004</v>
      </c>
      <c r="F302" s="26">
        <f t="shared" si="4"/>
        <v>0.57312169977834904</v>
      </c>
    </row>
    <row r="303" spans="1:7" ht="81" outlineLevel="1" x14ac:dyDescent="0.25">
      <c r="A303" s="38"/>
      <c r="B303" s="39" t="s">
        <v>131</v>
      </c>
      <c r="C303" s="38"/>
      <c r="D303" s="29">
        <v>81216763.890000001</v>
      </c>
      <c r="E303" s="29">
        <v>60984615.109999999</v>
      </c>
      <c r="F303" s="30">
        <f t="shared" si="4"/>
        <v>0.75088703598923956</v>
      </c>
    </row>
    <row r="304" spans="1:7" s="15" customFormat="1" ht="20.25" outlineLevel="1" x14ac:dyDescent="0.25">
      <c r="A304" s="7"/>
      <c r="B304" s="8" t="s">
        <v>293</v>
      </c>
      <c r="C304" s="9"/>
      <c r="D304" s="27"/>
      <c r="E304" s="27"/>
      <c r="F304" s="28"/>
      <c r="G304" s="14"/>
    </row>
    <row r="305" spans="1:7" s="15" customFormat="1" ht="20.25" outlineLevel="1" collapsed="1" x14ac:dyDescent="0.25">
      <c r="A305" s="7"/>
      <c r="B305" s="8" t="s">
        <v>294</v>
      </c>
      <c r="C305" s="9"/>
      <c r="D305" s="27">
        <f>D306</f>
        <v>81216763.890000001</v>
      </c>
      <c r="E305" s="27">
        <f>E306</f>
        <v>60984615.109999999</v>
      </c>
      <c r="F305" s="28">
        <f t="shared" si="4"/>
        <v>0.75088703598923956</v>
      </c>
      <c r="G305" s="14"/>
    </row>
    <row r="306" spans="1:7" ht="60.75" hidden="1" outlineLevel="2" x14ac:dyDescent="0.25">
      <c r="A306" s="7"/>
      <c r="B306" s="8" t="s">
        <v>17</v>
      </c>
      <c r="C306" s="7" t="s">
        <v>5</v>
      </c>
      <c r="D306" s="27">
        <v>81216763.890000001</v>
      </c>
      <c r="E306" s="27">
        <v>60984615.109999999</v>
      </c>
      <c r="F306" s="26">
        <f t="shared" si="4"/>
        <v>0.75088703598923956</v>
      </c>
    </row>
    <row r="307" spans="1:7" ht="60.75" x14ac:dyDescent="0.25">
      <c r="A307" s="36" t="s">
        <v>309</v>
      </c>
      <c r="B307" s="37" t="s">
        <v>132</v>
      </c>
      <c r="C307" s="36"/>
      <c r="D307" s="25">
        <v>8875237.9199999999</v>
      </c>
      <c r="E307" s="25">
        <v>2869781.47</v>
      </c>
      <c r="F307" s="26">
        <f t="shared" si="4"/>
        <v>0.3233469903418657</v>
      </c>
    </row>
    <row r="308" spans="1:7" s="15" customFormat="1" ht="20.25" outlineLevel="1" x14ac:dyDescent="0.25">
      <c r="A308" s="7"/>
      <c r="B308" s="8" t="s">
        <v>293</v>
      </c>
      <c r="C308" s="9"/>
      <c r="D308" s="27">
        <f>D311+D317</f>
        <v>0</v>
      </c>
      <c r="E308" s="27">
        <f>E311+E317</f>
        <v>0</v>
      </c>
      <c r="F308" s="28"/>
      <c r="G308" s="14"/>
    </row>
    <row r="309" spans="1:7" s="15" customFormat="1" ht="20.25" outlineLevel="1" collapsed="1" x14ac:dyDescent="0.25">
      <c r="A309" s="7"/>
      <c r="B309" s="8" t="s">
        <v>294</v>
      </c>
      <c r="C309" s="9"/>
      <c r="D309" s="27">
        <f>D312+D318</f>
        <v>8875237.9199999999</v>
      </c>
      <c r="E309" s="27">
        <f>E312+E318</f>
        <v>2869781.4699999997</v>
      </c>
      <c r="F309" s="28">
        <f t="shared" si="4"/>
        <v>0.32334699034186565</v>
      </c>
      <c r="G309" s="14"/>
    </row>
    <row r="310" spans="1:7" ht="40.5" outlineLevel="1" x14ac:dyDescent="0.25">
      <c r="A310" s="38"/>
      <c r="B310" s="39" t="s">
        <v>133</v>
      </c>
      <c r="C310" s="38"/>
      <c r="D310" s="29">
        <v>8521132.9199999999</v>
      </c>
      <c r="E310" s="29">
        <v>2867036.47</v>
      </c>
      <c r="F310" s="30">
        <f t="shared" si="4"/>
        <v>0.33646188798097054</v>
      </c>
    </row>
    <row r="311" spans="1:7" s="15" customFormat="1" ht="20.25" outlineLevel="1" x14ac:dyDescent="0.25">
      <c r="A311" s="7"/>
      <c r="B311" s="8" t="s">
        <v>293</v>
      </c>
      <c r="C311" s="9"/>
      <c r="D311" s="27"/>
      <c r="E311" s="27"/>
      <c r="F311" s="28"/>
      <c r="G311" s="14"/>
    </row>
    <row r="312" spans="1:7" s="15" customFormat="1" ht="20.25" outlineLevel="1" collapsed="1" x14ac:dyDescent="0.25">
      <c r="A312" s="7"/>
      <c r="B312" s="8" t="s">
        <v>294</v>
      </c>
      <c r="C312" s="9"/>
      <c r="D312" s="27">
        <f>D313+D314+D315</f>
        <v>8521132.9199999999</v>
      </c>
      <c r="E312" s="27">
        <f>E313+E314+E315</f>
        <v>2867036.4699999997</v>
      </c>
      <c r="F312" s="28">
        <f t="shared" si="4"/>
        <v>0.33646188798097049</v>
      </c>
      <c r="G312" s="14"/>
    </row>
    <row r="313" spans="1:7" ht="40.5" hidden="1" outlineLevel="2" x14ac:dyDescent="0.25">
      <c r="A313" s="7"/>
      <c r="B313" s="8" t="s">
        <v>9</v>
      </c>
      <c r="C313" s="7" t="s">
        <v>5</v>
      </c>
      <c r="D313" s="27">
        <v>896277.34</v>
      </c>
      <c r="E313" s="27">
        <v>510467.77</v>
      </c>
      <c r="F313" s="26">
        <f t="shared" si="4"/>
        <v>0.5695422021937987</v>
      </c>
    </row>
    <row r="314" spans="1:7" ht="40.5" hidden="1" outlineLevel="2" x14ac:dyDescent="0.25">
      <c r="A314" s="7"/>
      <c r="B314" s="8" t="s">
        <v>9</v>
      </c>
      <c r="C314" s="7" t="s">
        <v>76</v>
      </c>
      <c r="D314" s="27">
        <v>4245914.47</v>
      </c>
      <c r="E314" s="27">
        <v>1674388.7</v>
      </c>
      <c r="F314" s="26">
        <f t="shared" si="4"/>
        <v>0.39435290367495324</v>
      </c>
    </row>
    <row r="315" spans="1:7" ht="40.5" hidden="1" outlineLevel="2" x14ac:dyDescent="0.25">
      <c r="A315" s="7"/>
      <c r="B315" s="8" t="s">
        <v>9</v>
      </c>
      <c r="C315" s="7" t="s">
        <v>27</v>
      </c>
      <c r="D315" s="27">
        <v>3378941.11</v>
      </c>
      <c r="E315" s="27">
        <v>682180</v>
      </c>
      <c r="F315" s="26">
        <f t="shared" si="4"/>
        <v>0.20189165119838387</v>
      </c>
    </row>
    <row r="316" spans="1:7" ht="40.5" outlineLevel="1" x14ac:dyDescent="0.25">
      <c r="A316" s="38"/>
      <c r="B316" s="39" t="s">
        <v>134</v>
      </c>
      <c r="C316" s="38"/>
      <c r="D316" s="29">
        <v>354105</v>
      </c>
      <c r="E316" s="29">
        <v>2745</v>
      </c>
      <c r="F316" s="30">
        <f t="shared" si="4"/>
        <v>7.7519379844961239E-3</v>
      </c>
    </row>
    <row r="317" spans="1:7" s="15" customFormat="1" ht="20.25" outlineLevel="1" x14ac:dyDescent="0.25">
      <c r="A317" s="7"/>
      <c r="B317" s="8" t="s">
        <v>293</v>
      </c>
      <c r="C317" s="9"/>
      <c r="D317" s="27"/>
      <c r="E317" s="27"/>
      <c r="F317" s="28"/>
      <c r="G317" s="14"/>
    </row>
    <row r="318" spans="1:7" s="15" customFormat="1" ht="20.25" outlineLevel="1" collapsed="1" x14ac:dyDescent="0.25">
      <c r="A318" s="7"/>
      <c r="B318" s="8" t="s">
        <v>294</v>
      </c>
      <c r="C318" s="9"/>
      <c r="D318" s="27">
        <f>D319</f>
        <v>354105</v>
      </c>
      <c r="E318" s="27">
        <f>E319</f>
        <v>2745</v>
      </c>
      <c r="F318" s="28">
        <f t="shared" si="4"/>
        <v>7.7519379844961239E-3</v>
      </c>
      <c r="G318" s="14"/>
    </row>
    <row r="319" spans="1:7" ht="40.5" hidden="1" outlineLevel="2" x14ac:dyDescent="0.25">
      <c r="A319" s="7"/>
      <c r="B319" s="8" t="s">
        <v>9</v>
      </c>
      <c r="C319" s="7" t="s">
        <v>5</v>
      </c>
      <c r="D319" s="27">
        <v>354105</v>
      </c>
      <c r="E319" s="27">
        <v>2745</v>
      </c>
      <c r="F319" s="26">
        <f t="shared" si="4"/>
        <v>7.7519379844961239E-3</v>
      </c>
    </row>
    <row r="320" spans="1:7" ht="40.5" x14ac:dyDescent="0.25">
      <c r="A320" s="36" t="s">
        <v>310</v>
      </c>
      <c r="B320" s="37" t="s">
        <v>135</v>
      </c>
      <c r="C320" s="36"/>
      <c r="D320" s="25">
        <v>3934115574.9400001</v>
      </c>
      <c r="E320" s="25">
        <v>2597513730.5300002</v>
      </c>
      <c r="F320" s="26">
        <f t="shared" si="4"/>
        <v>0.66025353883245164</v>
      </c>
    </row>
    <row r="321" spans="1:7" s="15" customFormat="1" ht="20.25" outlineLevel="1" x14ac:dyDescent="0.25">
      <c r="A321" s="7"/>
      <c r="B321" s="8" t="s">
        <v>293</v>
      </c>
      <c r="C321" s="9"/>
      <c r="D321" s="27">
        <f>D324+D343</f>
        <v>1106354000</v>
      </c>
      <c r="E321" s="27">
        <f>E324+E343</f>
        <v>636658857.36000001</v>
      </c>
      <c r="F321" s="28">
        <f t="shared" si="4"/>
        <v>0.57545673207671322</v>
      </c>
      <c r="G321" s="14"/>
    </row>
    <row r="322" spans="1:7" s="15" customFormat="1" ht="20.25" outlineLevel="1" collapsed="1" x14ac:dyDescent="0.25">
      <c r="A322" s="7"/>
      <c r="B322" s="8" t="s">
        <v>294</v>
      </c>
      <c r="C322" s="9"/>
      <c r="D322" s="27">
        <f>D325+D344</f>
        <v>2827761574.9399996</v>
      </c>
      <c r="E322" s="27">
        <f>E325+E344</f>
        <v>1960854873.1700001</v>
      </c>
      <c r="F322" s="28">
        <f t="shared" si="4"/>
        <v>0.69343005808812086</v>
      </c>
      <c r="G322" s="14"/>
    </row>
    <row r="323" spans="1:7" ht="20.25" outlineLevel="1" x14ac:dyDescent="0.25">
      <c r="A323" s="38"/>
      <c r="B323" s="39" t="s">
        <v>136</v>
      </c>
      <c r="C323" s="38"/>
      <c r="D323" s="29">
        <v>3088659839.71</v>
      </c>
      <c r="E323" s="29">
        <v>1821664206.4200001</v>
      </c>
      <c r="F323" s="30">
        <f t="shared" si="4"/>
        <v>0.58979113950956785</v>
      </c>
    </row>
    <row r="324" spans="1:7" s="15" customFormat="1" ht="20.25" outlineLevel="1" x14ac:dyDescent="0.25">
      <c r="A324" s="7"/>
      <c r="B324" s="8" t="s">
        <v>293</v>
      </c>
      <c r="C324" s="9"/>
      <c r="D324" s="27">
        <f>D334+D337+D341</f>
        <v>1106354000</v>
      </c>
      <c r="E324" s="27">
        <f>E334+E337+E341</f>
        <v>636658857.36000001</v>
      </c>
      <c r="F324" s="28">
        <f t="shared" si="4"/>
        <v>0.57545673207671322</v>
      </c>
      <c r="G324" s="14"/>
    </row>
    <row r="325" spans="1:7" s="15" customFormat="1" ht="20.25" outlineLevel="1" collapsed="1" x14ac:dyDescent="0.25">
      <c r="A325" s="7"/>
      <c r="B325" s="8" t="s">
        <v>294</v>
      </c>
      <c r="C325" s="9"/>
      <c r="D325" s="27">
        <f>D326+D327+D328+D329+D330+D331+D332+D333+D335+D336+D338+D339+D340</f>
        <v>1982305839.7099998</v>
      </c>
      <c r="E325" s="27">
        <f>E326+E327+E328+E329+E330+E331+E332+E333+E335+E336+E338+E339+E340</f>
        <v>1185005349.0600002</v>
      </c>
      <c r="F325" s="28">
        <f t="shared" si="4"/>
        <v>0.5977913828036544</v>
      </c>
      <c r="G325" s="14"/>
    </row>
    <row r="326" spans="1:7" ht="40.5" hidden="1" outlineLevel="2" x14ac:dyDescent="0.25">
      <c r="A326" s="7"/>
      <c r="B326" s="8" t="s">
        <v>9</v>
      </c>
      <c r="C326" s="7" t="s">
        <v>5</v>
      </c>
      <c r="D326" s="27">
        <v>59794898.280000001</v>
      </c>
      <c r="E326" s="27">
        <v>6747342.04</v>
      </c>
      <c r="F326" s="28">
        <f t="shared" si="4"/>
        <v>0.11284143353508853</v>
      </c>
    </row>
    <row r="327" spans="1:7" ht="40.5" hidden="1" outlineLevel="2" x14ac:dyDescent="0.25">
      <c r="A327" s="7"/>
      <c r="B327" s="8" t="s">
        <v>9</v>
      </c>
      <c r="C327" s="7" t="s">
        <v>137</v>
      </c>
      <c r="D327" s="27">
        <v>23341900</v>
      </c>
      <c r="E327" s="27">
        <v>0</v>
      </c>
      <c r="F327" s="28">
        <f t="shared" ref="F327:F390" si="5">E327/D327</f>
        <v>0</v>
      </c>
    </row>
    <row r="328" spans="1:7" ht="40.5" hidden="1" outlineLevel="2" x14ac:dyDescent="0.25">
      <c r="A328" s="7"/>
      <c r="B328" s="8" t="s">
        <v>9</v>
      </c>
      <c r="C328" s="7" t="s">
        <v>5</v>
      </c>
      <c r="D328" s="27">
        <v>1210221497.52</v>
      </c>
      <c r="E328" s="27">
        <v>969202746.32000005</v>
      </c>
      <c r="F328" s="28">
        <f t="shared" si="5"/>
        <v>0.80084740545933253</v>
      </c>
    </row>
    <row r="329" spans="1:7" ht="40.5" hidden="1" outlineLevel="2" x14ac:dyDescent="0.25">
      <c r="A329" s="7"/>
      <c r="B329" s="8" t="s">
        <v>9</v>
      </c>
      <c r="C329" s="7" t="s">
        <v>5</v>
      </c>
      <c r="D329" s="27">
        <v>58072243.030000001</v>
      </c>
      <c r="E329" s="27">
        <v>8813432.9000000004</v>
      </c>
      <c r="F329" s="28">
        <f t="shared" si="5"/>
        <v>0.15176670368056902</v>
      </c>
    </row>
    <row r="330" spans="1:7" ht="40.5" hidden="1" outlineLevel="2" x14ac:dyDescent="0.25">
      <c r="A330" s="7"/>
      <c r="B330" s="8" t="s">
        <v>9</v>
      </c>
      <c r="C330" s="7" t="s">
        <v>5</v>
      </c>
      <c r="D330" s="27">
        <v>71745684.219999999</v>
      </c>
      <c r="E330" s="27">
        <v>38869801.350000001</v>
      </c>
      <c r="F330" s="28">
        <f t="shared" si="5"/>
        <v>0.54177197935432841</v>
      </c>
    </row>
    <row r="331" spans="1:7" ht="40.5" hidden="1" outlineLevel="2" x14ac:dyDescent="0.25">
      <c r="A331" s="7"/>
      <c r="B331" s="8" t="s">
        <v>9</v>
      </c>
      <c r="C331" s="7" t="s">
        <v>5</v>
      </c>
      <c r="D331" s="27">
        <v>20386500</v>
      </c>
      <c r="E331" s="27">
        <v>0</v>
      </c>
      <c r="F331" s="28">
        <f t="shared" si="5"/>
        <v>0</v>
      </c>
    </row>
    <row r="332" spans="1:7" ht="40.5" hidden="1" outlineLevel="2" x14ac:dyDescent="0.25">
      <c r="A332" s="7"/>
      <c r="B332" s="8" t="s">
        <v>9</v>
      </c>
      <c r="C332" s="7" t="s">
        <v>5</v>
      </c>
      <c r="D332" s="27">
        <v>72331651.599999994</v>
      </c>
      <c r="E332" s="27">
        <v>10394640.720000001</v>
      </c>
      <c r="F332" s="28">
        <f t="shared" si="5"/>
        <v>0.14370805159383368</v>
      </c>
    </row>
    <row r="333" spans="1:7" ht="40.5" hidden="1" outlineLevel="2" x14ac:dyDescent="0.25">
      <c r="A333" s="7"/>
      <c r="B333" s="8" t="s">
        <v>9</v>
      </c>
      <c r="C333" s="7" t="s">
        <v>5</v>
      </c>
      <c r="D333" s="27">
        <v>7198808.7800000003</v>
      </c>
      <c r="E333" s="27">
        <v>2139374.5099999998</v>
      </c>
      <c r="F333" s="28">
        <f t="shared" si="5"/>
        <v>0.29718451696393022</v>
      </c>
    </row>
    <row r="334" spans="1:7" ht="141.75" hidden="1" outlineLevel="2" x14ac:dyDescent="0.25">
      <c r="A334" s="7"/>
      <c r="B334" s="40" t="s">
        <v>138</v>
      </c>
      <c r="C334" s="7" t="s">
        <v>139</v>
      </c>
      <c r="D334" s="27">
        <v>43357600</v>
      </c>
      <c r="E334" s="27">
        <v>0</v>
      </c>
      <c r="F334" s="28">
        <f t="shared" si="5"/>
        <v>0</v>
      </c>
    </row>
    <row r="335" spans="1:7" ht="162" hidden="1" outlineLevel="2" x14ac:dyDescent="0.25">
      <c r="A335" s="7"/>
      <c r="B335" s="40" t="s">
        <v>140</v>
      </c>
      <c r="C335" s="7" t="s">
        <v>5</v>
      </c>
      <c r="D335" s="27">
        <v>43357600</v>
      </c>
      <c r="E335" s="27">
        <v>27559517.09</v>
      </c>
      <c r="F335" s="28">
        <f t="shared" si="5"/>
        <v>0.63563290149823792</v>
      </c>
    </row>
    <row r="336" spans="1:7" ht="40.5" hidden="1" outlineLevel="2" x14ac:dyDescent="0.25">
      <c r="A336" s="7"/>
      <c r="B336" s="8" t="s">
        <v>9</v>
      </c>
      <c r="C336" s="7" t="s">
        <v>5</v>
      </c>
      <c r="D336" s="27">
        <v>1426666.67</v>
      </c>
      <c r="E336" s="27">
        <v>0</v>
      </c>
      <c r="F336" s="28">
        <f t="shared" si="5"/>
        <v>0</v>
      </c>
    </row>
    <row r="337" spans="1:7" ht="121.5" hidden="1" outlineLevel="2" x14ac:dyDescent="0.25">
      <c r="A337" s="7"/>
      <c r="B337" s="40" t="s">
        <v>141</v>
      </c>
      <c r="C337" s="7" t="s">
        <v>142</v>
      </c>
      <c r="D337" s="27">
        <v>982996400</v>
      </c>
      <c r="E337" s="27">
        <v>636658857.36000001</v>
      </c>
      <c r="F337" s="28">
        <f t="shared" si="5"/>
        <v>0.64767160628462117</v>
      </c>
    </row>
    <row r="338" spans="1:7" ht="121.5" hidden="1" outlineLevel="2" x14ac:dyDescent="0.25">
      <c r="A338" s="7"/>
      <c r="B338" s="40" t="s">
        <v>143</v>
      </c>
      <c r="C338" s="7" t="s">
        <v>5</v>
      </c>
      <c r="D338" s="27">
        <v>109222011.12</v>
      </c>
      <c r="E338" s="27">
        <v>85960517.180000007</v>
      </c>
      <c r="F338" s="28">
        <f t="shared" si="5"/>
        <v>0.78702558484806628</v>
      </c>
    </row>
    <row r="339" spans="1:7" ht="141.75" hidden="1" outlineLevel="2" x14ac:dyDescent="0.25">
      <c r="A339" s="7"/>
      <c r="B339" s="40" t="s">
        <v>144</v>
      </c>
      <c r="C339" s="7" t="s">
        <v>5</v>
      </c>
      <c r="D339" s="27">
        <v>305187378.49000001</v>
      </c>
      <c r="E339" s="27">
        <v>35317976.950000003</v>
      </c>
      <c r="F339" s="28">
        <f t="shared" si="5"/>
        <v>0.11572554908641891</v>
      </c>
    </row>
    <row r="340" spans="1:7" ht="40.5" hidden="1" outlineLevel="2" x14ac:dyDescent="0.25">
      <c r="A340" s="7"/>
      <c r="B340" s="8" t="s">
        <v>9</v>
      </c>
      <c r="C340" s="7" t="s">
        <v>5</v>
      </c>
      <c r="D340" s="27">
        <v>19000</v>
      </c>
      <c r="E340" s="27">
        <v>0</v>
      </c>
      <c r="F340" s="28">
        <f t="shared" si="5"/>
        <v>0</v>
      </c>
    </row>
    <row r="341" spans="1:7" ht="141.75" hidden="1" outlineLevel="2" x14ac:dyDescent="0.25">
      <c r="A341" s="7"/>
      <c r="B341" s="40" t="s">
        <v>145</v>
      </c>
      <c r="C341" s="7" t="s">
        <v>146</v>
      </c>
      <c r="D341" s="27">
        <v>80000000</v>
      </c>
      <c r="E341" s="27">
        <v>0</v>
      </c>
      <c r="F341" s="28">
        <f t="shared" si="5"/>
        <v>0</v>
      </c>
    </row>
    <row r="342" spans="1:7" ht="20.25" outlineLevel="1" x14ac:dyDescent="0.25">
      <c r="A342" s="38"/>
      <c r="B342" s="39" t="s">
        <v>147</v>
      </c>
      <c r="C342" s="38"/>
      <c r="D342" s="29">
        <v>845455735.23000002</v>
      </c>
      <c r="E342" s="29">
        <v>775849524.11000001</v>
      </c>
      <c r="F342" s="30">
        <f t="shared" si="5"/>
        <v>0.91767018872837369</v>
      </c>
    </row>
    <row r="343" spans="1:7" s="15" customFormat="1" ht="20.25" outlineLevel="1" x14ac:dyDescent="0.25">
      <c r="A343" s="7"/>
      <c r="B343" s="8" t="s">
        <v>293</v>
      </c>
      <c r="C343" s="9"/>
      <c r="D343" s="27"/>
      <c r="E343" s="27"/>
      <c r="F343" s="28"/>
      <c r="G343" s="14"/>
    </row>
    <row r="344" spans="1:7" s="15" customFormat="1" ht="20.25" outlineLevel="1" collapsed="1" x14ac:dyDescent="0.25">
      <c r="A344" s="7"/>
      <c r="B344" s="8" t="s">
        <v>294</v>
      </c>
      <c r="C344" s="9"/>
      <c r="D344" s="27">
        <f>D345</f>
        <v>845455735.23000002</v>
      </c>
      <c r="E344" s="27">
        <f>E345</f>
        <v>775849524.11000001</v>
      </c>
      <c r="F344" s="28">
        <f t="shared" si="5"/>
        <v>0.91767018872837369</v>
      </c>
      <c r="G344" s="14"/>
    </row>
    <row r="345" spans="1:7" ht="40.5" hidden="1" outlineLevel="2" x14ac:dyDescent="0.25">
      <c r="A345" s="7"/>
      <c r="B345" s="8" t="s">
        <v>9</v>
      </c>
      <c r="C345" s="7" t="s">
        <v>5</v>
      </c>
      <c r="D345" s="27">
        <v>845455735.23000002</v>
      </c>
      <c r="E345" s="27">
        <v>775849524.11000001</v>
      </c>
      <c r="F345" s="26">
        <f t="shared" si="5"/>
        <v>0.91767018872837369</v>
      </c>
    </row>
    <row r="346" spans="1:7" ht="40.5" x14ac:dyDescent="0.25">
      <c r="A346" s="36" t="s">
        <v>311</v>
      </c>
      <c r="B346" s="37" t="s">
        <v>148</v>
      </c>
      <c r="C346" s="36"/>
      <c r="D346" s="25">
        <v>42799330.810000002</v>
      </c>
      <c r="E346" s="25">
        <v>32145113.219999999</v>
      </c>
      <c r="F346" s="26">
        <f t="shared" si="5"/>
        <v>0.75106579032047249</v>
      </c>
    </row>
    <row r="347" spans="1:7" s="15" customFormat="1" ht="20.25" outlineLevel="1" x14ac:dyDescent="0.25">
      <c r="A347" s="7"/>
      <c r="B347" s="8" t="s">
        <v>293</v>
      </c>
      <c r="C347" s="9"/>
      <c r="D347" s="27">
        <f>D350+D355+D359</f>
        <v>2037800</v>
      </c>
      <c r="E347" s="27">
        <f>E350+E355+E359</f>
        <v>2019275.87</v>
      </c>
      <c r="F347" s="28">
        <f t="shared" si="5"/>
        <v>0.99090974089704587</v>
      </c>
      <c r="G347" s="14"/>
    </row>
    <row r="348" spans="1:7" s="15" customFormat="1" ht="20.25" outlineLevel="1" collapsed="1" x14ac:dyDescent="0.25">
      <c r="A348" s="7"/>
      <c r="B348" s="8" t="s">
        <v>294</v>
      </c>
      <c r="C348" s="9"/>
      <c r="D348" s="27">
        <f>D351+D356+D360</f>
        <v>40761530.810000002</v>
      </c>
      <c r="E348" s="27">
        <f>E351+E356+E360</f>
        <v>30125837.349999998</v>
      </c>
      <c r="F348" s="28">
        <f t="shared" si="5"/>
        <v>0.73907521997699954</v>
      </c>
      <c r="G348" s="14"/>
    </row>
    <row r="349" spans="1:7" ht="20.25" outlineLevel="1" x14ac:dyDescent="0.25">
      <c r="A349" s="38"/>
      <c r="B349" s="39" t="s">
        <v>149</v>
      </c>
      <c r="C349" s="38"/>
      <c r="D349" s="29">
        <v>6547986.04</v>
      </c>
      <c r="E349" s="29">
        <v>3528212.81</v>
      </c>
      <c r="F349" s="30">
        <f t="shared" si="5"/>
        <v>0.53882411911800598</v>
      </c>
    </row>
    <row r="350" spans="1:7" s="15" customFormat="1" ht="20.25" outlineLevel="1" x14ac:dyDescent="0.25">
      <c r="A350" s="7"/>
      <c r="B350" s="8" t="s">
        <v>293</v>
      </c>
      <c r="C350" s="9"/>
      <c r="D350" s="27"/>
      <c r="E350" s="27"/>
      <c r="F350" s="28"/>
      <c r="G350" s="14"/>
    </row>
    <row r="351" spans="1:7" s="15" customFormat="1" ht="20.25" outlineLevel="1" collapsed="1" x14ac:dyDescent="0.25">
      <c r="A351" s="7"/>
      <c r="B351" s="8" t="s">
        <v>294</v>
      </c>
      <c r="C351" s="9"/>
      <c r="D351" s="27">
        <f>D352+D353</f>
        <v>6547986.04</v>
      </c>
      <c r="E351" s="27">
        <f>E352+E353</f>
        <v>3528212.81</v>
      </c>
      <c r="F351" s="28">
        <f t="shared" si="5"/>
        <v>0.53882411911800598</v>
      </c>
      <c r="G351" s="14"/>
    </row>
    <row r="352" spans="1:7" ht="40.5" hidden="1" outlineLevel="2" x14ac:dyDescent="0.25">
      <c r="A352" s="7"/>
      <c r="B352" s="8" t="s">
        <v>9</v>
      </c>
      <c r="C352" s="7" t="s">
        <v>5</v>
      </c>
      <c r="D352" s="27">
        <v>4852762.07</v>
      </c>
      <c r="E352" s="27">
        <v>2996702.97</v>
      </c>
      <c r="F352" s="28">
        <f t="shared" si="5"/>
        <v>0.61752522105416141</v>
      </c>
    </row>
    <row r="353" spans="1:8" ht="40.5" hidden="1" outlineLevel="2" x14ac:dyDescent="0.25">
      <c r="A353" s="7"/>
      <c r="B353" s="8" t="s">
        <v>9</v>
      </c>
      <c r="C353" s="7" t="s">
        <v>5</v>
      </c>
      <c r="D353" s="27">
        <v>1695223.97</v>
      </c>
      <c r="E353" s="27">
        <v>531509.84</v>
      </c>
      <c r="F353" s="28">
        <f t="shared" si="5"/>
        <v>0.31353369785114588</v>
      </c>
    </row>
    <row r="354" spans="1:8" ht="20.25" outlineLevel="1" x14ac:dyDescent="0.25">
      <c r="A354" s="38"/>
      <c r="B354" s="39" t="s">
        <v>150</v>
      </c>
      <c r="C354" s="38"/>
      <c r="D354" s="29">
        <v>646500</v>
      </c>
      <c r="E354" s="29">
        <v>646418.14</v>
      </c>
      <c r="F354" s="30">
        <f t="shared" si="5"/>
        <v>0.9998733797370456</v>
      </c>
    </row>
    <row r="355" spans="1:8" s="15" customFormat="1" ht="20.25" outlineLevel="1" x14ac:dyDescent="0.25">
      <c r="A355" s="7"/>
      <c r="B355" s="8" t="s">
        <v>293</v>
      </c>
      <c r="C355" s="9"/>
      <c r="D355" s="27">
        <f>D357</f>
        <v>646500</v>
      </c>
      <c r="E355" s="27">
        <f>E357</f>
        <v>646418.14</v>
      </c>
      <c r="F355" s="28">
        <f t="shared" si="5"/>
        <v>0.9998733797370456</v>
      </c>
      <c r="G355" s="14"/>
    </row>
    <row r="356" spans="1:8" s="15" customFormat="1" ht="20.25" outlineLevel="1" collapsed="1" x14ac:dyDescent="0.25">
      <c r="A356" s="7"/>
      <c r="B356" s="8" t="s">
        <v>294</v>
      </c>
      <c r="C356" s="9"/>
      <c r="D356" s="27"/>
      <c r="E356" s="27"/>
      <c r="F356" s="28"/>
      <c r="G356" s="14"/>
    </row>
    <row r="357" spans="1:8" ht="162" hidden="1" outlineLevel="2" x14ac:dyDescent="0.25">
      <c r="A357" s="7"/>
      <c r="B357" s="40" t="s">
        <v>151</v>
      </c>
      <c r="C357" s="7" t="s">
        <v>152</v>
      </c>
      <c r="D357" s="27">
        <v>646500</v>
      </c>
      <c r="E357" s="27">
        <v>646418.14</v>
      </c>
      <c r="F357" s="28">
        <f t="shared" si="5"/>
        <v>0.9998733797370456</v>
      </c>
    </row>
    <row r="358" spans="1:8" ht="60.75" outlineLevel="1" x14ac:dyDescent="0.25">
      <c r="A358" s="38"/>
      <c r="B358" s="39" t="s">
        <v>153</v>
      </c>
      <c r="C358" s="38"/>
      <c r="D358" s="29">
        <v>35604844.770000003</v>
      </c>
      <c r="E358" s="29">
        <v>27970482.27</v>
      </c>
      <c r="F358" s="30">
        <f t="shared" si="5"/>
        <v>0.78558079527332814</v>
      </c>
    </row>
    <row r="359" spans="1:8" s="15" customFormat="1" ht="20.25" outlineLevel="1" x14ac:dyDescent="0.25">
      <c r="A359" s="7"/>
      <c r="B359" s="8" t="s">
        <v>293</v>
      </c>
      <c r="C359" s="9"/>
      <c r="D359" s="27">
        <f>D361</f>
        <v>1391300</v>
      </c>
      <c r="E359" s="27">
        <f>E361</f>
        <v>1372857.73</v>
      </c>
      <c r="F359" s="28">
        <f t="shared" si="5"/>
        <v>0.98674457701430318</v>
      </c>
      <c r="G359" s="14"/>
    </row>
    <row r="360" spans="1:8" s="15" customFormat="1" ht="20.25" outlineLevel="1" collapsed="1" x14ac:dyDescent="0.25">
      <c r="A360" s="7"/>
      <c r="B360" s="8" t="s">
        <v>294</v>
      </c>
      <c r="C360" s="9"/>
      <c r="D360" s="27">
        <f>D362+D363</f>
        <v>34213544.770000003</v>
      </c>
      <c r="E360" s="27">
        <f>E362+E363</f>
        <v>26597624.539999999</v>
      </c>
      <c r="F360" s="28">
        <f t="shared" si="5"/>
        <v>0.77740043362364519</v>
      </c>
      <c r="G360" s="14"/>
      <c r="H360" s="18"/>
    </row>
    <row r="361" spans="1:8" ht="162" hidden="1" outlineLevel="2" x14ac:dyDescent="0.25">
      <c r="A361" s="7"/>
      <c r="B361" s="40" t="s">
        <v>154</v>
      </c>
      <c r="C361" s="7" t="s">
        <v>155</v>
      </c>
      <c r="D361" s="27">
        <v>1391300</v>
      </c>
      <c r="E361" s="27">
        <v>1372857.73</v>
      </c>
      <c r="F361" s="26">
        <f t="shared" si="5"/>
        <v>0.98674457701430318</v>
      </c>
    </row>
    <row r="362" spans="1:8" ht="81" hidden="1" outlineLevel="2" x14ac:dyDescent="0.25">
      <c r="A362" s="7"/>
      <c r="B362" s="8" t="s">
        <v>156</v>
      </c>
      <c r="C362" s="7" t="s">
        <v>5</v>
      </c>
      <c r="D362" s="27">
        <v>34098827.090000004</v>
      </c>
      <c r="E362" s="27">
        <v>26569317.579999998</v>
      </c>
      <c r="F362" s="26">
        <f t="shared" si="5"/>
        <v>0.77918567433047725</v>
      </c>
    </row>
    <row r="363" spans="1:8" ht="40.5" hidden="1" outlineLevel="2" x14ac:dyDescent="0.25">
      <c r="A363" s="7"/>
      <c r="B363" s="8" t="s">
        <v>9</v>
      </c>
      <c r="C363" s="7" t="s">
        <v>5</v>
      </c>
      <c r="D363" s="27">
        <v>114717.68</v>
      </c>
      <c r="E363" s="27">
        <v>28306.959999999999</v>
      </c>
      <c r="F363" s="26">
        <f t="shared" si="5"/>
        <v>0.24675324675324675</v>
      </c>
    </row>
    <row r="364" spans="1:8" ht="60.75" x14ac:dyDescent="0.25">
      <c r="A364" s="36" t="s">
        <v>312</v>
      </c>
      <c r="B364" s="37" t="s">
        <v>157</v>
      </c>
      <c r="C364" s="36"/>
      <c r="D364" s="25">
        <v>144039979.58000001</v>
      </c>
      <c r="E364" s="25">
        <v>109966874.64</v>
      </c>
      <c r="F364" s="26">
        <f t="shared" si="5"/>
        <v>0.76344689134674748</v>
      </c>
    </row>
    <row r="365" spans="1:8" s="15" customFormat="1" ht="20.25" outlineLevel="1" x14ac:dyDescent="0.25">
      <c r="A365" s="7"/>
      <c r="B365" s="8" t="s">
        <v>293</v>
      </c>
      <c r="C365" s="9"/>
      <c r="D365" s="27">
        <f>D368+D373</f>
        <v>0</v>
      </c>
      <c r="E365" s="27">
        <f>E368+E373</f>
        <v>0</v>
      </c>
      <c r="F365" s="28"/>
      <c r="G365" s="14"/>
    </row>
    <row r="366" spans="1:8" s="15" customFormat="1" ht="20.25" outlineLevel="1" collapsed="1" x14ac:dyDescent="0.25">
      <c r="A366" s="7"/>
      <c r="B366" s="8" t="s">
        <v>294</v>
      </c>
      <c r="C366" s="9"/>
      <c r="D366" s="27">
        <f>D369+D374</f>
        <v>144039979.58000001</v>
      </c>
      <c r="E366" s="27">
        <f>E369+E374</f>
        <v>109966874.63999999</v>
      </c>
      <c r="F366" s="28">
        <f t="shared" si="5"/>
        <v>0.76344689134674737</v>
      </c>
      <c r="G366" s="14"/>
    </row>
    <row r="367" spans="1:8" ht="20.25" outlineLevel="1" x14ac:dyDescent="0.25">
      <c r="A367" s="38"/>
      <c r="B367" s="39" t="s">
        <v>158</v>
      </c>
      <c r="C367" s="38"/>
      <c r="D367" s="29">
        <v>88422631.060000002</v>
      </c>
      <c r="E367" s="29">
        <v>64808996.82</v>
      </c>
      <c r="F367" s="30">
        <f t="shared" si="5"/>
        <v>0.73294580859082614</v>
      </c>
    </row>
    <row r="368" spans="1:8" s="15" customFormat="1" ht="20.25" outlineLevel="1" x14ac:dyDescent="0.25">
      <c r="A368" s="7"/>
      <c r="B368" s="8" t="s">
        <v>293</v>
      </c>
      <c r="C368" s="9"/>
      <c r="D368" s="27"/>
      <c r="E368" s="27"/>
      <c r="F368" s="28"/>
      <c r="G368" s="14"/>
    </row>
    <row r="369" spans="1:10" s="15" customFormat="1" ht="20.25" outlineLevel="1" collapsed="1" x14ac:dyDescent="0.25">
      <c r="A369" s="7"/>
      <c r="B369" s="8" t="s">
        <v>294</v>
      </c>
      <c r="C369" s="9"/>
      <c r="D369" s="27">
        <f>D370+D371</f>
        <v>88422631.060000002</v>
      </c>
      <c r="E369" s="27">
        <f>E370+E371</f>
        <v>64808996.819999993</v>
      </c>
      <c r="F369" s="28">
        <f t="shared" si="5"/>
        <v>0.73294580859082603</v>
      </c>
      <c r="G369" s="14"/>
    </row>
    <row r="370" spans="1:10" ht="60.75" hidden="1" outlineLevel="2" x14ac:dyDescent="0.25">
      <c r="A370" s="7"/>
      <c r="B370" s="8" t="s">
        <v>17</v>
      </c>
      <c r="C370" s="7" t="s">
        <v>5</v>
      </c>
      <c r="D370" s="27">
        <v>68727844.239999995</v>
      </c>
      <c r="E370" s="27">
        <v>49957557.659999996</v>
      </c>
      <c r="F370" s="28">
        <f t="shared" si="5"/>
        <v>0.72688963567002751</v>
      </c>
    </row>
    <row r="371" spans="1:10" ht="40.5" hidden="1" outlineLevel="2" x14ac:dyDescent="0.25">
      <c r="A371" s="7"/>
      <c r="B371" s="8" t="s">
        <v>9</v>
      </c>
      <c r="C371" s="7" t="s">
        <v>5</v>
      </c>
      <c r="D371" s="27">
        <v>19694786.82</v>
      </c>
      <c r="E371" s="27">
        <v>14851439.16</v>
      </c>
      <c r="F371" s="28">
        <f t="shared" si="5"/>
        <v>0.75407971133347862</v>
      </c>
    </row>
    <row r="372" spans="1:10" ht="60.75" outlineLevel="1" x14ac:dyDescent="0.25">
      <c r="A372" s="38"/>
      <c r="B372" s="39" t="s">
        <v>159</v>
      </c>
      <c r="C372" s="38"/>
      <c r="D372" s="29">
        <v>55617348.520000003</v>
      </c>
      <c r="E372" s="29">
        <v>45157877.82</v>
      </c>
      <c r="F372" s="30">
        <f t="shared" si="5"/>
        <v>0.81193870297073267</v>
      </c>
    </row>
    <row r="373" spans="1:10" s="15" customFormat="1" ht="20.25" outlineLevel="1" x14ac:dyDescent="0.25">
      <c r="A373" s="7"/>
      <c r="B373" s="8" t="s">
        <v>293</v>
      </c>
      <c r="C373" s="9"/>
      <c r="D373" s="27"/>
      <c r="E373" s="27"/>
      <c r="F373" s="28"/>
      <c r="G373" s="14"/>
    </row>
    <row r="374" spans="1:10" s="15" customFormat="1" ht="20.25" outlineLevel="1" collapsed="1" x14ac:dyDescent="0.25">
      <c r="A374" s="7"/>
      <c r="B374" s="8" t="s">
        <v>294</v>
      </c>
      <c r="C374" s="9"/>
      <c r="D374" s="27">
        <f>D375</f>
        <v>55617348.520000003</v>
      </c>
      <c r="E374" s="27">
        <f>E375</f>
        <v>45157877.82</v>
      </c>
      <c r="F374" s="28">
        <f t="shared" si="5"/>
        <v>0.81193870297073267</v>
      </c>
      <c r="G374" s="14"/>
    </row>
    <row r="375" spans="1:10" ht="40.5" hidden="1" outlineLevel="2" x14ac:dyDescent="0.25">
      <c r="A375" s="7"/>
      <c r="B375" s="8" t="s">
        <v>9</v>
      </c>
      <c r="C375" s="7" t="s">
        <v>5</v>
      </c>
      <c r="D375" s="27">
        <v>55617348.520000003</v>
      </c>
      <c r="E375" s="27">
        <v>45157877.82</v>
      </c>
      <c r="F375" s="26">
        <f t="shared" si="5"/>
        <v>0.81193870297073267</v>
      </c>
    </row>
    <row r="376" spans="1:10" ht="81" x14ac:dyDescent="0.25">
      <c r="A376" s="36" t="s">
        <v>313</v>
      </c>
      <c r="B376" s="37" t="s">
        <v>160</v>
      </c>
      <c r="C376" s="36"/>
      <c r="D376" s="25">
        <v>236526478.33000001</v>
      </c>
      <c r="E376" s="25">
        <v>152573652.22999999</v>
      </c>
      <c r="F376" s="26">
        <f t="shared" si="5"/>
        <v>0.64505950161372771</v>
      </c>
      <c r="J376" s="19"/>
    </row>
    <row r="377" spans="1:10" s="15" customFormat="1" ht="20.25" outlineLevel="1" x14ac:dyDescent="0.25">
      <c r="A377" s="7"/>
      <c r="B377" s="8" t="s">
        <v>293</v>
      </c>
      <c r="C377" s="9"/>
      <c r="D377" s="27">
        <f>D380+D388+D393+D397</f>
        <v>0</v>
      </c>
      <c r="E377" s="27">
        <f>E380+E388+E393+E397</f>
        <v>0</v>
      </c>
      <c r="F377" s="28"/>
      <c r="G377" s="14"/>
    </row>
    <row r="378" spans="1:10" s="15" customFormat="1" ht="20.25" outlineLevel="1" collapsed="1" x14ac:dyDescent="0.25">
      <c r="A378" s="7"/>
      <c r="B378" s="8" t="s">
        <v>294</v>
      </c>
      <c r="C378" s="9"/>
      <c r="D378" s="27">
        <f>D381+D389+D394+D398</f>
        <v>236526478.32999998</v>
      </c>
      <c r="E378" s="27">
        <f>E381+E389+E394+E398</f>
        <v>152573652.22999999</v>
      </c>
      <c r="F378" s="28">
        <f t="shared" si="5"/>
        <v>0.64505950161372783</v>
      </c>
      <c r="G378" s="14"/>
    </row>
    <row r="379" spans="1:10" ht="121.5" outlineLevel="1" x14ac:dyDescent="0.25">
      <c r="A379" s="38"/>
      <c r="B379" s="41" t="s">
        <v>161</v>
      </c>
      <c r="C379" s="38"/>
      <c r="D379" s="29">
        <v>208340860.91999999</v>
      </c>
      <c r="E379" s="29">
        <v>145895824.83000001</v>
      </c>
      <c r="F379" s="30">
        <f t="shared" si="5"/>
        <v>0.70027465656879473</v>
      </c>
    </row>
    <row r="380" spans="1:10" s="15" customFormat="1" ht="20.25" outlineLevel="1" x14ac:dyDescent="0.25">
      <c r="A380" s="7"/>
      <c r="B380" s="8" t="s">
        <v>293</v>
      </c>
      <c r="C380" s="9"/>
      <c r="D380" s="27"/>
      <c r="E380" s="27"/>
      <c r="F380" s="28"/>
      <c r="G380" s="14"/>
    </row>
    <row r="381" spans="1:10" s="15" customFormat="1" ht="20.25" outlineLevel="1" collapsed="1" x14ac:dyDescent="0.25">
      <c r="A381" s="7"/>
      <c r="B381" s="8" t="s">
        <v>294</v>
      </c>
      <c r="C381" s="9"/>
      <c r="D381" s="27">
        <f>D382+D383+D384+D385+D386</f>
        <v>208340860.91999999</v>
      </c>
      <c r="E381" s="27">
        <f>E382+E383+E384+E385+E386</f>
        <v>145895824.82999998</v>
      </c>
      <c r="F381" s="28">
        <f t="shared" si="5"/>
        <v>0.70027465656879462</v>
      </c>
      <c r="G381" s="14"/>
    </row>
    <row r="382" spans="1:10" ht="60.75" hidden="1" outlineLevel="2" x14ac:dyDescent="0.25">
      <c r="A382" s="7"/>
      <c r="B382" s="8" t="s">
        <v>17</v>
      </c>
      <c r="C382" s="7" t="s">
        <v>5</v>
      </c>
      <c r="D382" s="27">
        <v>172648694.84999999</v>
      </c>
      <c r="E382" s="27">
        <v>116540368.29000001</v>
      </c>
      <c r="F382" s="28">
        <f t="shared" si="5"/>
        <v>0.67501447602168196</v>
      </c>
    </row>
    <row r="383" spans="1:10" ht="60.75" hidden="1" outlineLevel="2" x14ac:dyDescent="0.25">
      <c r="A383" s="7"/>
      <c r="B383" s="8" t="s">
        <v>17</v>
      </c>
      <c r="C383" s="7" t="s">
        <v>12</v>
      </c>
      <c r="D383" s="27">
        <v>978831.72</v>
      </c>
      <c r="E383" s="27">
        <v>0</v>
      </c>
      <c r="F383" s="28">
        <f t="shared" si="5"/>
        <v>0</v>
      </c>
    </row>
    <row r="384" spans="1:10" ht="40.5" hidden="1" outlineLevel="2" x14ac:dyDescent="0.25">
      <c r="A384" s="7"/>
      <c r="B384" s="8" t="s">
        <v>4</v>
      </c>
      <c r="C384" s="7" t="s">
        <v>5</v>
      </c>
      <c r="D384" s="27">
        <v>32695358.120000001</v>
      </c>
      <c r="E384" s="27">
        <v>27718844.469999999</v>
      </c>
      <c r="F384" s="28">
        <f t="shared" si="5"/>
        <v>0.84779143168473725</v>
      </c>
    </row>
    <row r="385" spans="1:7" ht="40.5" hidden="1" outlineLevel="2" x14ac:dyDescent="0.25">
      <c r="A385" s="7"/>
      <c r="B385" s="8" t="s">
        <v>4</v>
      </c>
      <c r="C385" s="7" t="s">
        <v>6</v>
      </c>
      <c r="D385" s="27">
        <v>233410.06</v>
      </c>
      <c r="E385" s="27">
        <v>233410.06</v>
      </c>
      <c r="F385" s="28">
        <f t="shared" si="5"/>
        <v>1</v>
      </c>
    </row>
    <row r="386" spans="1:7" ht="40.5" hidden="1" outlineLevel="2" x14ac:dyDescent="0.25">
      <c r="A386" s="7"/>
      <c r="B386" s="8" t="s">
        <v>9</v>
      </c>
      <c r="C386" s="7" t="s">
        <v>162</v>
      </c>
      <c r="D386" s="27">
        <v>1784566.17</v>
      </c>
      <c r="E386" s="27">
        <v>1403202.01</v>
      </c>
      <c r="F386" s="28">
        <f t="shared" si="5"/>
        <v>0.78629867224256533</v>
      </c>
    </row>
    <row r="387" spans="1:7" ht="121.5" outlineLevel="1" x14ac:dyDescent="0.25">
      <c r="A387" s="38"/>
      <c r="B387" s="41" t="s">
        <v>163</v>
      </c>
      <c r="C387" s="38"/>
      <c r="D387" s="29">
        <v>5269631.16</v>
      </c>
      <c r="E387" s="29">
        <v>3747561</v>
      </c>
      <c r="F387" s="30">
        <f t="shared" si="5"/>
        <v>0.71116191745002511</v>
      </c>
    </row>
    <row r="388" spans="1:7" s="15" customFormat="1" ht="20.25" outlineLevel="1" x14ac:dyDescent="0.25">
      <c r="A388" s="7"/>
      <c r="B388" s="8" t="s">
        <v>293</v>
      </c>
      <c r="C388" s="9"/>
      <c r="D388" s="27"/>
      <c r="E388" s="27"/>
      <c r="F388" s="28"/>
      <c r="G388" s="14"/>
    </row>
    <row r="389" spans="1:7" s="15" customFormat="1" ht="20.25" outlineLevel="1" collapsed="1" x14ac:dyDescent="0.25">
      <c r="A389" s="7"/>
      <c r="B389" s="8" t="s">
        <v>294</v>
      </c>
      <c r="C389" s="9"/>
      <c r="D389" s="27">
        <f>D390+D391</f>
        <v>5269631.16</v>
      </c>
      <c r="E389" s="27">
        <f>E390+E391</f>
        <v>3747561</v>
      </c>
      <c r="F389" s="28">
        <f t="shared" si="5"/>
        <v>0.71116191745002511</v>
      </c>
      <c r="G389" s="14"/>
    </row>
    <row r="390" spans="1:7" ht="40.5" hidden="1" outlineLevel="2" x14ac:dyDescent="0.25">
      <c r="A390" s="7"/>
      <c r="B390" s="8" t="s">
        <v>9</v>
      </c>
      <c r="C390" s="7" t="s">
        <v>5</v>
      </c>
      <c r="D390" s="27">
        <v>5224983.1100000003</v>
      </c>
      <c r="E390" s="27">
        <v>3747561</v>
      </c>
      <c r="F390" s="28">
        <f t="shared" si="5"/>
        <v>0.71723887352432025</v>
      </c>
    </row>
    <row r="391" spans="1:7" ht="40.5" hidden="1" outlineLevel="2" x14ac:dyDescent="0.25">
      <c r="A391" s="7"/>
      <c r="B391" s="8" t="s">
        <v>9</v>
      </c>
      <c r="C391" s="7" t="s">
        <v>12</v>
      </c>
      <c r="D391" s="27">
        <v>44648.05</v>
      </c>
      <c r="E391" s="27">
        <v>0</v>
      </c>
      <c r="F391" s="28">
        <f t="shared" ref="F391:F453" si="6">E391/D391</f>
        <v>0</v>
      </c>
    </row>
    <row r="392" spans="1:7" ht="121.5" outlineLevel="1" x14ac:dyDescent="0.25">
      <c r="A392" s="38"/>
      <c r="B392" s="41" t="s">
        <v>164</v>
      </c>
      <c r="C392" s="38"/>
      <c r="D392" s="29">
        <v>4966486.42</v>
      </c>
      <c r="E392" s="29">
        <v>2757191.36</v>
      </c>
      <c r="F392" s="30">
        <f t="shared" si="6"/>
        <v>0.55515934744063988</v>
      </c>
    </row>
    <row r="393" spans="1:7" s="15" customFormat="1" ht="20.25" outlineLevel="1" x14ac:dyDescent="0.25">
      <c r="A393" s="7"/>
      <c r="B393" s="8" t="s">
        <v>293</v>
      </c>
      <c r="C393" s="9"/>
      <c r="D393" s="27"/>
      <c r="E393" s="27"/>
      <c r="F393" s="28"/>
      <c r="G393" s="14"/>
    </row>
    <row r="394" spans="1:7" s="15" customFormat="1" ht="20.25" outlineLevel="1" collapsed="1" x14ac:dyDescent="0.25">
      <c r="A394" s="7"/>
      <c r="B394" s="8" t="s">
        <v>294</v>
      </c>
      <c r="C394" s="9"/>
      <c r="D394" s="27">
        <f>D395</f>
        <v>4966486.42</v>
      </c>
      <c r="E394" s="27">
        <f>E395</f>
        <v>2757191.36</v>
      </c>
      <c r="F394" s="28">
        <f t="shared" si="6"/>
        <v>0.55515934744063988</v>
      </c>
      <c r="G394" s="14"/>
    </row>
    <row r="395" spans="1:7" ht="40.5" hidden="1" outlineLevel="2" x14ac:dyDescent="0.25">
      <c r="A395" s="7"/>
      <c r="B395" s="8" t="s">
        <v>9</v>
      </c>
      <c r="C395" s="7" t="s">
        <v>5</v>
      </c>
      <c r="D395" s="27">
        <v>4966486.42</v>
      </c>
      <c r="E395" s="27">
        <v>2757191.36</v>
      </c>
      <c r="F395" s="28">
        <f t="shared" si="6"/>
        <v>0.55515934744063988</v>
      </c>
    </row>
    <row r="396" spans="1:7" ht="81" outlineLevel="1" x14ac:dyDescent="0.25">
      <c r="A396" s="38"/>
      <c r="B396" s="39" t="s">
        <v>165</v>
      </c>
      <c r="C396" s="38"/>
      <c r="D396" s="29">
        <v>17949499.829999998</v>
      </c>
      <c r="E396" s="29">
        <v>173075.04</v>
      </c>
      <c r="F396" s="30">
        <f t="shared" si="6"/>
        <v>9.6423321897098242E-3</v>
      </c>
    </row>
    <row r="397" spans="1:7" s="15" customFormat="1" ht="20.25" outlineLevel="1" x14ac:dyDescent="0.25">
      <c r="A397" s="7"/>
      <c r="B397" s="8" t="s">
        <v>293</v>
      </c>
      <c r="C397" s="9"/>
      <c r="D397" s="27"/>
      <c r="E397" s="27"/>
      <c r="F397" s="28"/>
      <c r="G397" s="14"/>
    </row>
    <row r="398" spans="1:7" s="15" customFormat="1" ht="20.25" outlineLevel="1" collapsed="1" x14ac:dyDescent="0.25">
      <c r="A398" s="7"/>
      <c r="B398" s="8" t="s">
        <v>294</v>
      </c>
      <c r="C398" s="9"/>
      <c r="D398" s="27">
        <f>D399+D400</f>
        <v>17949499.829999998</v>
      </c>
      <c r="E398" s="27">
        <f>E399+E400</f>
        <v>173075.04</v>
      </c>
      <c r="F398" s="28">
        <f t="shared" si="6"/>
        <v>9.6423321897098242E-3</v>
      </c>
      <c r="G398" s="14"/>
    </row>
    <row r="399" spans="1:7" ht="40.5" hidden="1" outlineLevel="2" x14ac:dyDescent="0.25">
      <c r="A399" s="7"/>
      <c r="B399" s="8" t="s">
        <v>9</v>
      </c>
      <c r="C399" s="7" t="s">
        <v>5</v>
      </c>
      <c r="D399" s="27">
        <v>17693333.329999998</v>
      </c>
      <c r="E399" s="27">
        <v>0</v>
      </c>
      <c r="F399" s="26">
        <f t="shared" si="6"/>
        <v>0</v>
      </c>
    </row>
    <row r="400" spans="1:7" ht="40.5" hidden="1" outlineLevel="2" x14ac:dyDescent="0.25">
      <c r="A400" s="7"/>
      <c r="B400" s="8" t="s">
        <v>9</v>
      </c>
      <c r="C400" s="7" t="s">
        <v>12</v>
      </c>
      <c r="D400" s="27">
        <v>256166.5</v>
      </c>
      <c r="E400" s="27">
        <v>173075.04</v>
      </c>
      <c r="F400" s="26">
        <f t="shared" si="6"/>
        <v>0.675634948363662</v>
      </c>
    </row>
    <row r="401" spans="1:12" ht="40.5" x14ac:dyDescent="0.25">
      <c r="A401" s="36" t="s">
        <v>314</v>
      </c>
      <c r="B401" s="37" t="s">
        <v>166</v>
      </c>
      <c r="C401" s="36"/>
      <c r="D401" s="25">
        <v>81522159.370000005</v>
      </c>
      <c r="E401" s="25">
        <v>54157279.859999999</v>
      </c>
      <c r="F401" s="26">
        <f t="shared" si="6"/>
        <v>0.66432587505685936</v>
      </c>
      <c r="H401" s="19"/>
    </row>
    <row r="402" spans="1:12" s="15" customFormat="1" ht="20.25" outlineLevel="1" x14ac:dyDescent="0.25">
      <c r="A402" s="7"/>
      <c r="B402" s="8" t="s">
        <v>293</v>
      </c>
      <c r="C402" s="9"/>
      <c r="D402" s="27">
        <f>D405+D411+D416+D421+D425+D429+D433+D437+D441+D445+D449</f>
        <v>37255700</v>
      </c>
      <c r="E402" s="27">
        <f>E405+E411+E416+E421+E425+E429+E433+E437+E441+E445+E449</f>
        <v>24781719.600000001</v>
      </c>
      <c r="F402" s="28">
        <f t="shared" si="6"/>
        <v>0.66517927726495552</v>
      </c>
      <c r="G402" s="14"/>
    </row>
    <row r="403" spans="1:12" s="15" customFormat="1" ht="20.25" outlineLevel="1" collapsed="1" x14ac:dyDescent="0.25">
      <c r="A403" s="7"/>
      <c r="B403" s="8" t="s">
        <v>294</v>
      </c>
      <c r="C403" s="9"/>
      <c r="D403" s="27">
        <f>D406+D412+D417+D422+D426+D430+D434+D438+D442+D446+D450</f>
        <v>44266459.369999997</v>
      </c>
      <c r="E403" s="27">
        <f>E406+E412+E417+E422+E426+E430+E434+E438+E442+E446+E450</f>
        <v>29375560.260000002</v>
      </c>
      <c r="F403" s="28">
        <f t="shared" si="6"/>
        <v>0.66360763155835845</v>
      </c>
      <c r="G403" s="14"/>
    </row>
    <row r="404" spans="1:12" ht="40.5" outlineLevel="1" x14ac:dyDescent="0.25">
      <c r="A404" s="38"/>
      <c r="B404" s="39" t="s">
        <v>167</v>
      </c>
      <c r="C404" s="38"/>
      <c r="D404" s="29">
        <v>1262337.8899999999</v>
      </c>
      <c r="E404" s="29">
        <v>506417.81</v>
      </c>
      <c r="F404" s="30">
        <f t="shared" si="6"/>
        <v>0.4011745302202725</v>
      </c>
    </row>
    <row r="405" spans="1:12" s="15" customFormat="1" ht="20.25" outlineLevel="1" x14ac:dyDescent="0.25">
      <c r="A405" s="7"/>
      <c r="B405" s="8" t="s">
        <v>293</v>
      </c>
      <c r="C405" s="9"/>
      <c r="D405" s="27">
        <f>D408</f>
        <v>305000</v>
      </c>
      <c r="E405" s="27">
        <f>E408</f>
        <v>9900</v>
      </c>
      <c r="F405" s="28">
        <f t="shared" si="6"/>
        <v>3.2459016393442626E-2</v>
      </c>
      <c r="G405" s="14"/>
    </row>
    <row r="406" spans="1:12" s="15" customFormat="1" ht="20.25" outlineLevel="1" collapsed="1" x14ac:dyDescent="0.25">
      <c r="A406" s="7"/>
      <c r="B406" s="8" t="s">
        <v>294</v>
      </c>
      <c r="C406" s="9"/>
      <c r="D406" s="27">
        <f>D407+D409</f>
        <v>957337.89</v>
      </c>
      <c r="E406" s="27">
        <f>E407+E409</f>
        <v>496517.81</v>
      </c>
      <c r="F406" s="28">
        <f t="shared" si="6"/>
        <v>0.51864426884848358</v>
      </c>
      <c r="G406" s="14"/>
    </row>
    <row r="407" spans="1:12" ht="40.5" hidden="1" outlineLevel="2" x14ac:dyDescent="0.25">
      <c r="A407" s="7"/>
      <c r="B407" s="8" t="s">
        <v>9</v>
      </c>
      <c r="C407" s="7" t="s">
        <v>5</v>
      </c>
      <c r="D407" s="27">
        <v>652337.89</v>
      </c>
      <c r="E407" s="27">
        <v>486617.81</v>
      </c>
      <c r="F407" s="28">
        <f t="shared" si="6"/>
        <v>0.74595975101185674</v>
      </c>
    </row>
    <row r="408" spans="1:12" ht="101.25" hidden="1" outlineLevel="2" x14ac:dyDescent="0.25">
      <c r="A408" s="7"/>
      <c r="B408" s="8" t="s">
        <v>168</v>
      </c>
      <c r="C408" s="7" t="s">
        <v>169</v>
      </c>
      <c r="D408" s="27">
        <v>305000</v>
      </c>
      <c r="E408" s="27">
        <v>9900</v>
      </c>
      <c r="F408" s="28">
        <f t="shared" si="6"/>
        <v>3.2459016393442626E-2</v>
      </c>
    </row>
    <row r="409" spans="1:12" ht="101.25" hidden="1" outlineLevel="2" x14ac:dyDescent="0.25">
      <c r="A409" s="7"/>
      <c r="B409" s="40" t="s">
        <v>170</v>
      </c>
      <c r="C409" s="7" t="s">
        <v>5</v>
      </c>
      <c r="D409" s="27">
        <v>305000</v>
      </c>
      <c r="E409" s="27">
        <v>9900</v>
      </c>
      <c r="F409" s="28">
        <f t="shared" si="6"/>
        <v>3.2459016393442626E-2</v>
      </c>
    </row>
    <row r="410" spans="1:12" ht="162" outlineLevel="1" x14ac:dyDescent="0.25">
      <c r="A410" s="38"/>
      <c r="B410" s="41" t="s">
        <v>171</v>
      </c>
      <c r="C410" s="38"/>
      <c r="D410" s="29">
        <v>13883513.880000001</v>
      </c>
      <c r="E410" s="29">
        <v>10609028.32</v>
      </c>
      <c r="F410" s="30">
        <f t="shared" si="6"/>
        <v>0.76414576393969791</v>
      </c>
      <c r="I410" s="16"/>
      <c r="J410" s="19"/>
      <c r="K410" s="16"/>
      <c r="L410" s="16"/>
    </row>
    <row r="411" spans="1:12" s="15" customFormat="1" ht="20.25" outlineLevel="1" x14ac:dyDescent="0.25">
      <c r="A411" s="7"/>
      <c r="B411" s="8" t="s">
        <v>293</v>
      </c>
      <c r="C411" s="9"/>
      <c r="D411" s="27">
        <f>D413</f>
        <v>10253300</v>
      </c>
      <c r="E411" s="27">
        <f>E413</f>
        <v>7639554.3700000001</v>
      </c>
      <c r="F411" s="28">
        <f t="shared" si="6"/>
        <v>0.74508249734231902</v>
      </c>
      <c r="G411" s="14"/>
      <c r="I411" s="17"/>
      <c r="J411" s="17"/>
      <c r="K411" s="17"/>
      <c r="L411" s="17"/>
    </row>
    <row r="412" spans="1:12" s="15" customFormat="1" ht="20.25" outlineLevel="1" collapsed="1" x14ac:dyDescent="0.25">
      <c r="A412" s="7"/>
      <c r="B412" s="8" t="s">
        <v>294</v>
      </c>
      <c r="C412" s="9"/>
      <c r="D412" s="27">
        <f>D414</f>
        <v>3630213.88</v>
      </c>
      <c r="E412" s="27">
        <f>E414</f>
        <v>2969473.95</v>
      </c>
      <c r="F412" s="28">
        <f t="shared" si="6"/>
        <v>0.81798870484182062</v>
      </c>
      <c r="G412" s="14"/>
    </row>
    <row r="413" spans="1:12" ht="222.75" hidden="1" outlineLevel="2" x14ac:dyDescent="0.25">
      <c r="A413" s="7"/>
      <c r="B413" s="40" t="s">
        <v>172</v>
      </c>
      <c r="C413" s="7" t="s">
        <v>173</v>
      </c>
      <c r="D413" s="27">
        <v>10253300</v>
      </c>
      <c r="E413" s="27">
        <v>7639554.3700000001</v>
      </c>
      <c r="F413" s="28">
        <f t="shared" si="6"/>
        <v>0.74508249734231902</v>
      </c>
    </row>
    <row r="414" spans="1:12" ht="162" hidden="1" outlineLevel="2" x14ac:dyDescent="0.25">
      <c r="A414" s="7"/>
      <c r="B414" s="40" t="s">
        <v>174</v>
      </c>
      <c r="C414" s="7" t="s">
        <v>5</v>
      </c>
      <c r="D414" s="27">
        <v>3630213.88</v>
      </c>
      <c r="E414" s="27">
        <v>2969473.95</v>
      </c>
      <c r="F414" s="28">
        <f t="shared" si="6"/>
        <v>0.81798870484182062</v>
      </c>
    </row>
    <row r="415" spans="1:12" ht="81" outlineLevel="1" x14ac:dyDescent="0.25">
      <c r="A415" s="38"/>
      <c r="B415" s="39" t="s">
        <v>175</v>
      </c>
      <c r="C415" s="38"/>
      <c r="D415" s="29">
        <v>31823175.949999999</v>
      </c>
      <c r="E415" s="29">
        <v>23220167.48</v>
      </c>
      <c r="F415" s="30">
        <f t="shared" si="6"/>
        <v>0.72966216560167063</v>
      </c>
    </row>
    <row r="416" spans="1:12" s="15" customFormat="1" ht="20.25" outlineLevel="1" x14ac:dyDescent="0.25">
      <c r="A416" s="7"/>
      <c r="B416" s="8" t="s">
        <v>293</v>
      </c>
      <c r="C416" s="9"/>
      <c r="D416" s="27"/>
      <c r="E416" s="27"/>
      <c r="F416" s="28"/>
      <c r="G416" s="14"/>
    </row>
    <row r="417" spans="1:7" s="15" customFormat="1" ht="20.25" outlineLevel="1" collapsed="1" x14ac:dyDescent="0.25">
      <c r="A417" s="7"/>
      <c r="B417" s="8" t="s">
        <v>294</v>
      </c>
      <c r="C417" s="9"/>
      <c r="D417" s="27">
        <f>D418+D419</f>
        <v>31823175.949999999</v>
      </c>
      <c r="E417" s="27">
        <f>E418+E419</f>
        <v>23220167.48</v>
      </c>
      <c r="F417" s="28">
        <f t="shared" si="6"/>
        <v>0.72966216560167063</v>
      </c>
      <c r="G417" s="14"/>
    </row>
    <row r="418" spans="1:7" ht="40.5" hidden="1" outlineLevel="2" x14ac:dyDescent="0.25">
      <c r="A418" s="7"/>
      <c r="B418" s="8" t="s">
        <v>9</v>
      </c>
      <c r="C418" s="7" t="s">
        <v>5</v>
      </c>
      <c r="D418" s="27">
        <v>31763830.809999999</v>
      </c>
      <c r="E418" s="27">
        <v>23220167.48</v>
      </c>
      <c r="F418" s="28">
        <f t="shared" si="6"/>
        <v>0.73102541122620979</v>
      </c>
    </row>
    <row r="419" spans="1:7" ht="40.5" hidden="1" outlineLevel="2" x14ac:dyDescent="0.25">
      <c r="A419" s="7"/>
      <c r="B419" s="8" t="s">
        <v>9</v>
      </c>
      <c r="C419" s="7" t="s">
        <v>12</v>
      </c>
      <c r="D419" s="27">
        <v>59345.14</v>
      </c>
      <c r="E419" s="27">
        <v>0</v>
      </c>
      <c r="F419" s="28">
        <f t="shared" si="6"/>
        <v>0</v>
      </c>
    </row>
    <row r="420" spans="1:7" ht="81" outlineLevel="1" x14ac:dyDescent="0.25">
      <c r="A420" s="38"/>
      <c r="B420" s="39" t="s">
        <v>176</v>
      </c>
      <c r="C420" s="38"/>
      <c r="D420" s="29">
        <v>26697400</v>
      </c>
      <c r="E420" s="29">
        <v>17132265.23</v>
      </c>
      <c r="F420" s="30">
        <f t="shared" si="6"/>
        <v>0.64172036340617444</v>
      </c>
    </row>
    <row r="421" spans="1:7" s="15" customFormat="1" ht="20.25" outlineLevel="1" x14ac:dyDescent="0.25">
      <c r="A421" s="7"/>
      <c r="B421" s="8" t="s">
        <v>293</v>
      </c>
      <c r="C421" s="9"/>
      <c r="D421" s="27">
        <f>D423</f>
        <v>26697400</v>
      </c>
      <c r="E421" s="27">
        <f>E423</f>
        <v>17132265.23</v>
      </c>
      <c r="F421" s="28">
        <f t="shared" si="6"/>
        <v>0.64172036340617444</v>
      </c>
      <c r="G421" s="14"/>
    </row>
    <row r="422" spans="1:7" s="15" customFormat="1" ht="20.25" outlineLevel="1" collapsed="1" x14ac:dyDescent="0.25">
      <c r="A422" s="7"/>
      <c r="B422" s="8" t="s">
        <v>294</v>
      </c>
      <c r="C422" s="9"/>
      <c r="D422" s="27"/>
      <c r="E422" s="27"/>
      <c r="F422" s="28"/>
      <c r="G422" s="14"/>
    </row>
    <row r="423" spans="1:7" s="16" customFormat="1" ht="141.75" hidden="1" outlineLevel="2" x14ac:dyDescent="0.25">
      <c r="A423" s="32"/>
      <c r="B423" s="43" t="s">
        <v>177</v>
      </c>
      <c r="C423" s="32" t="s">
        <v>178</v>
      </c>
      <c r="D423" s="34">
        <v>26697400</v>
      </c>
      <c r="E423" s="34">
        <v>17132265.23</v>
      </c>
      <c r="F423" s="28">
        <f t="shared" si="6"/>
        <v>0.64172036340617444</v>
      </c>
    </row>
    <row r="424" spans="1:7" ht="60.75" outlineLevel="1" x14ac:dyDescent="0.25">
      <c r="A424" s="38"/>
      <c r="B424" s="39" t="s">
        <v>179</v>
      </c>
      <c r="C424" s="38"/>
      <c r="D424" s="29">
        <v>567766.4</v>
      </c>
      <c r="E424" s="29">
        <v>545966.4</v>
      </c>
      <c r="F424" s="30">
        <f t="shared" si="6"/>
        <v>0.96160392724895305</v>
      </c>
    </row>
    <row r="425" spans="1:7" s="15" customFormat="1" ht="20.25" outlineLevel="1" x14ac:dyDescent="0.25">
      <c r="A425" s="7"/>
      <c r="B425" s="8" t="s">
        <v>293</v>
      </c>
      <c r="C425" s="9"/>
      <c r="D425" s="27"/>
      <c r="E425" s="27"/>
      <c r="F425" s="28"/>
      <c r="G425" s="14"/>
    </row>
    <row r="426" spans="1:7" s="15" customFormat="1" ht="20.25" outlineLevel="1" collapsed="1" x14ac:dyDescent="0.25">
      <c r="A426" s="7"/>
      <c r="B426" s="8" t="s">
        <v>294</v>
      </c>
      <c r="C426" s="9"/>
      <c r="D426" s="27">
        <f>D427</f>
        <v>567766.4</v>
      </c>
      <c r="E426" s="27">
        <f>E427</f>
        <v>545966.4</v>
      </c>
      <c r="F426" s="28">
        <f t="shared" si="6"/>
        <v>0.96160392724895305</v>
      </c>
      <c r="G426" s="14"/>
    </row>
    <row r="427" spans="1:7" ht="40.5" hidden="1" outlineLevel="2" x14ac:dyDescent="0.25">
      <c r="A427" s="7"/>
      <c r="B427" s="8" t="s">
        <v>9</v>
      </c>
      <c r="C427" s="7" t="s">
        <v>5</v>
      </c>
      <c r="D427" s="27">
        <v>567766.4</v>
      </c>
      <c r="E427" s="27">
        <v>545966.4</v>
      </c>
      <c r="F427" s="28">
        <f t="shared" si="6"/>
        <v>0.96160392724895305</v>
      </c>
    </row>
    <row r="428" spans="1:7" ht="101.25" outlineLevel="1" x14ac:dyDescent="0.25">
      <c r="A428" s="38"/>
      <c r="B428" s="39" t="s">
        <v>180</v>
      </c>
      <c r="C428" s="38"/>
      <c r="D428" s="29">
        <v>189109.25</v>
      </c>
      <c r="E428" s="29">
        <v>141974.62</v>
      </c>
      <c r="F428" s="30">
        <f t="shared" si="6"/>
        <v>0.75075449773080905</v>
      </c>
    </row>
    <row r="429" spans="1:7" s="15" customFormat="1" ht="20.25" outlineLevel="1" x14ac:dyDescent="0.25">
      <c r="A429" s="7"/>
      <c r="B429" s="8" t="s">
        <v>293</v>
      </c>
      <c r="C429" s="9"/>
      <c r="D429" s="27"/>
      <c r="E429" s="27"/>
      <c r="F429" s="28"/>
      <c r="G429" s="14"/>
    </row>
    <row r="430" spans="1:7" s="15" customFormat="1" ht="20.25" outlineLevel="1" collapsed="1" x14ac:dyDescent="0.25">
      <c r="A430" s="7"/>
      <c r="B430" s="8" t="s">
        <v>294</v>
      </c>
      <c r="C430" s="9"/>
      <c r="D430" s="27">
        <f>D431</f>
        <v>189109.25</v>
      </c>
      <c r="E430" s="27">
        <f>E431</f>
        <v>141974.62</v>
      </c>
      <c r="F430" s="28">
        <f t="shared" si="6"/>
        <v>0.75075449773080905</v>
      </c>
      <c r="G430" s="14"/>
    </row>
    <row r="431" spans="1:7" ht="40.5" hidden="1" outlineLevel="2" x14ac:dyDescent="0.25">
      <c r="A431" s="7"/>
      <c r="B431" s="8" t="s">
        <v>9</v>
      </c>
      <c r="C431" s="7" t="s">
        <v>5</v>
      </c>
      <c r="D431" s="27">
        <v>189109.25</v>
      </c>
      <c r="E431" s="27">
        <v>141974.62</v>
      </c>
      <c r="F431" s="28">
        <f t="shared" si="6"/>
        <v>0.75075449773080905</v>
      </c>
    </row>
    <row r="432" spans="1:7" ht="101.25" outlineLevel="1" x14ac:dyDescent="0.25">
      <c r="A432" s="38"/>
      <c r="B432" s="39" t="s">
        <v>181</v>
      </c>
      <c r="C432" s="38"/>
      <c r="D432" s="29">
        <v>3588000</v>
      </c>
      <c r="E432" s="29">
        <v>2001460</v>
      </c>
      <c r="F432" s="30">
        <f t="shared" si="6"/>
        <v>0.55782051282051281</v>
      </c>
    </row>
    <row r="433" spans="1:7" s="15" customFormat="1" ht="20.25" outlineLevel="1" x14ac:dyDescent="0.25">
      <c r="A433" s="7"/>
      <c r="B433" s="8" t="s">
        <v>293</v>
      </c>
      <c r="C433" s="9"/>
      <c r="D433" s="27"/>
      <c r="E433" s="27"/>
      <c r="F433" s="28"/>
      <c r="G433" s="14"/>
    </row>
    <row r="434" spans="1:7" s="15" customFormat="1" ht="20.25" outlineLevel="1" collapsed="1" x14ac:dyDescent="0.25">
      <c r="A434" s="7"/>
      <c r="B434" s="8" t="s">
        <v>294</v>
      </c>
      <c r="C434" s="9"/>
      <c r="D434" s="27">
        <f>D435</f>
        <v>3588000</v>
      </c>
      <c r="E434" s="27">
        <f>E435</f>
        <v>2001460</v>
      </c>
      <c r="F434" s="28">
        <f t="shared" si="6"/>
        <v>0.55782051282051281</v>
      </c>
      <c r="G434" s="14"/>
    </row>
    <row r="435" spans="1:7" ht="40.5" hidden="1" outlineLevel="2" x14ac:dyDescent="0.25">
      <c r="A435" s="7"/>
      <c r="B435" s="8" t="s">
        <v>9</v>
      </c>
      <c r="C435" s="7" t="s">
        <v>5</v>
      </c>
      <c r="D435" s="27">
        <v>3588000</v>
      </c>
      <c r="E435" s="27">
        <v>2001460</v>
      </c>
      <c r="F435" s="28">
        <f t="shared" si="6"/>
        <v>0.55782051282051281</v>
      </c>
    </row>
    <row r="436" spans="1:7" ht="40.5" outlineLevel="1" x14ac:dyDescent="0.25">
      <c r="A436" s="38"/>
      <c r="B436" s="39" t="s">
        <v>182</v>
      </c>
      <c r="C436" s="38"/>
      <c r="D436" s="29">
        <v>15305</v>
      </c>
      <c r="E436" s="29">
        <v>0</v>
      </c>
      <c r="F436" s="30">
        <f t="shared" si="6"/>
        <v>0</v>
      </c>
    </row>
    <row r="437" spans="1:7" s="15" customFormat="1" ht="20.25" outlineLevel="1" x14ac:dyDescent="0.25">
      <c r="A437" s="7"/>
      <c r="B437" s="8" t="s">
        <v>293</v>
      </c>
      <c r="C437" s="9"/>
      <c r="D437" s="27"/>
      <c r="E437" s="27"/>
      <c r="F437" s="28"/>
      <c r="G437" s="14"/>
    </row>
    <row r="438" spans="1:7" s="15" customFormat="1" ht="20.25" outlineLevel="1" x14ac:dyDescent="0.25">
      <c r="A438" s="7"/>
      <c r="B438" s="8" t="s">
        <v>294</v>
      </c>
      <c r="C438" s="9"/>
      <c r="D438" s="27">
        <f>D439</f>
        <v>15305</v>
      </c>
      <c r="E438" s="27">
        <f>E439</f>
        <v>0</v>
      </c>
      <c r="F438" s="28">
        <f t="shared" si="6"/>
        <v>0</v>
      </c>
      <c r="G438" s="14"/>
    </row>
    <row r="439" spans="1:7" ht="40.5" outlineLevel="2" x14ac:dyDescent="0.25">
      <c r="A439" s="7"/>
      <c r="B439" s="8" t="s">
        <v>9</v>
      </c>
      <c r="C439" s="7" t="s">
        <v>5</v>
      </c>
      <c r="D439" s="27">
        <v>15305</v>
      </c>
      <c r="E439" s="27">
        <v>0</v>
      </c>
      <c r="F439" s="28">
        <f t="shared" si="6"/>
        <v>0</v>
      </c>
    </row>
    <row r="440" spans="1:7" ht="60.75" outlineLevel="1" x14ac:dyDescent="0.25">
      <c r="A440" s="38"/>
      <c r="B440" s="39" t="s">
        <v>183</v>
      </c>
      <c r="C440" s="38"/>
      <c r="D440" s="29">
        <v>101166</v>
      </c>
      <c r="E440" s="29">
        <v>0</v>
      </c>
      <c r="F440" s="30">
        <f t="shared" si="6"/>
        <v>0</v>
      </c>
    </row>
    <row r="441" spans="1:7" s="15" customFormat="1" ht="20.25" outlineLevel="1" x14ac:dyDescent="0.25">
      <c r="A441" s="7"/>
      <c r="B441" s="8" t="s">
        <v>293</v>
      </c>
      <c r="C441" s="9"/>
      <c r="D441" s="27"/>
      <c r="E441" s="27"/>
      <c r="F441" s="28"/>
      <c r="G441" s="14"/>
    </row>
    <row r="442" spans="1:7" s="15" customFormat="1" ht="20.25" outlineLevel="1" collapsed="1" x14ac:dyDescent="0.25">
      <c r="A442" s="7"/>
      <c r="B442" s="8" t="s">
        <v>294</v>
      </c>
      <c r="C442" s="9"/>
      <c r="D442" s="27">
        <f>D443</f>
        <v>101166</v>
      </c>
      <c r="E442" s="27">
        <f>E443</f>
        <v>0</v>
      </c>
      <c r="F442" s="28">
        <f t="shared" si="6"/>
        <v>0</v>
      </c>
      <c r="G442" s="14"/>
    </row>
    <row r="443" spans="1:7" ht="40.5" hidden="1" outlineLevel="2" x14ac:dyDescent="0.25">
      <c r="A443" s="7"/>
      <c r="B443" s="8" t="s">
        <v>9</v>
      </c>
      <c r="C443" s="7" t="s">
        <v>5</v>
      </c>
      <c r="D443" s="27">
        <v>101166</v>
      </c>
      <c r="E443" s="27">
        <v>0</v>
      </c>
      <c r="F443" s="28">
        <f t="shared" si="6"/>
        <v>0</v>
      </c>
    </row>
    <row r="444" spans="1:7" ht="101.25" outlineLevel="1" x14ac:dyDescent="0.25">
      <c r="A444" s="38"/>
      <c r="B444" s="39" t="s">
        <v>184</v>
      </c>
      <c r="C444" s="38"/>
      <c r="D444" s="29">
        <v>1394385</v>
      </c>
      <c r="E444" s="29">
        <v>0</v>
      </c>
      <c r="F444" s="30">
        <f t="shared" si="6"/>
        <v>0</v>
      </c>
    </row>
    <row r="445" spans="1:7" s="15" customFormat="1" ht="20.25" outlineLevel="1" x14ac:dyDescent="0.25">
      <c r="A445" s="7"/>
      <c r="B445" s="8" t="s">
        <v>293</v>
      </c>
      <c r="C445" s="9"/>
      <c r="D445" s="27"/>
      <c r="E445" s="27"/>
      <c r="F445" s="28"/>
      <c r="G445" s="14"/>
    </row>
    <row r="446" spans="1:7" s="15" customFormat="1" ht="20.25" outlineLevel="1" collapsed="1" x14ac:dyDescent="0.25">
      <c r="A446" s="7"/>
      <c r="B446" s="8" t="s">
        <v>294</v>
      </c>
      <c r="C446" s="9"/>
      <c r="D446" s="27">
        <f>D447</f>
        <v>1394385</v>
      </c>
      <c r="E446" s="27">
        <f>E447</f>
        <v>0</v>
      </c>
      <c r="F446" s="28">
        <f t="shared" si="6"/>
        <v>0</v>
      </c>
      <c r="G446" s="14"/>
    </row>
    <row r="447" spans="1:7" ht="40.5" hidden="1" outlineLevel="2" x14ac:dyDescent="0.25">
      <c r="A447" s="7"/>
      <c r="B447" s="8" t="s">
        <v>9</v>
      </c>
      <c r="C447" s="7" t="s">
        <v>5</v>
      </c>
      <c r="D447" s="27">
        <v>1394385</v>
      </c>
      <c r="E447" s="27">
        <v>0</v>
      </c>
      <c r="F447" s="28">
        <f t="shared" si="6"/>
        <v>0</v>
      </c>
    </row>
    <row r="448" spans="1:7" ht="121.5" outlineLevel="1" x14ac:dyDescent="0.25">
      <c r="A448" s="38"/>
      <c r="B448" s="39" t="s">
        <v>185</v>
      </c>
      <c r="C448" s="38"/>
      <c r="D448" s="29">
        <v>2000000</v>
      </c>
      <c r="E448" s="29">
        <v>0</v>
      </c>
      <c r="F448" s="30">
        <f t="shared" si="6"/>
        <v>0</v>
      </c>
    </row>
    <row r="449" spans="1:7" s="15" customFormat="1" ht="20.25" outlineLevel="1" x14ac:dyDescent="0.25">
      <c r="A449" s="7"/>
      <c r="B449" s="8" t="s">
        <v>293</v>
      </c>
      <c r="C449" s="9"/>
      <c r="D449" s="27"/>
      <c r="E449" s="27"/>
      <c r="F449" s="28"/>
      <c r="G449" s="14"/>
    </row>
    <row r="450" spans="1:7" s="15" customFormat="1" ht="20.25" outlineLevel="1" collapsed="1" x14ac:dyDescent="0.25">
      <c r="A450" s="7"/>
      <c r="B450" s="8" t="s">
        <v>294</v>
      </c>
      <c r="C450" s="9"/>
      <c r="D450" s="27">
        <f>D451</f>
        <v>2000000</v>
      </c>
      <c r="E450" s="27">
        <f>E451</f>
        <v>0</v>
      </c>
      <c r="F450" s="28">
        <f t="shared" si="6"/>
        <v>0</v>
      </c>
      <c r="G450" s="14"/>
    </row>
    <row r="451" spans="1:7" ht="40.5" hidden="1" outlineLevel="2" x14ac:dyDescent="0.25">
      <c r="A451" s="7"/>
      <c r="B451" s="8" t="s">
        <v>9</v>
      </c>
      <c r="C451" s="7" t="s">
        <v>5</v>
      </c>
      <c r="D451" s="27">
        <v>2000000</v>
      </c>
      <c r="E451" s="27">
        <v>0</v>
      </c>
      <c r="F451" s="26">
        <f t="shared" si="6"/>
        <v>0</v>
      </c>
    </row>
    <row r="452" spans="1:7" ht="60.75" x14ac:dyDescent="0.25">
      <c r="A452" s="36" t="s">
        <v>315</v>
      </c>
      <c r="B452" s="37" t="s">
        <v>186</v>
      </c>
      <c r="C452" s="36"/>
      <c r="D452" s="25">
        <v>7006000</v>
      </c>
      <c r="E452" s="25">
        <v>3339200</v>
      </c>
      <c r="F452" s="26">
        <f t="shared" si="6"/>
        <v>0.47662003996574365</v>
      </c>
    </row>
    <row r="453" spans="1:7" s="15" customFormat="1" ht="20.25" outlineLevel="1" x14ac:dyDescent="0.25">
      <c r="A453" s="7"/>
      <c r="B453" s="8" t="s">
        <v>293</v>
      </c>
      <c r="C453" s="9"/>
      <c r="D453" s="27">
        <f>D456+D460+D464</f>
        <v>7006000</v>
      </c>
      <c r="E453" s="27">
        <f>E456+E460+E464</f>
        <v>3339200</v>
      </c>
      <c r="F453" s="28">
        <f t="shared" si="6"/>
        <v>0.47662003996574365</v>
      </c>
      <c r="G453" s="14"/>
    </row>
    <row r="454" spans="1:7" s="15" customFormat="1" ht="20.25" outlineLevel="1" collapsed="1" x14ac:dyDescent="0.25">
      <c r="A454" s="7"/>
      <c r="B454" s="8" t="s">
        <v>294</v>
      </c>
      <c r="C454" s="9"/>
      <c r="D454" s="27">
        <f>D457+D461+D465</f>
        <v>0</v>
      </c>
      <c r="E454" s="27">
        <f>E457+E461+E465</f>
        <v>0</v>
      </c>
      <c r="F454" s="28"/>
      <c r="G454" s="14"/>
    </row>
    <row r="455" spans="1:7" ht="40.5" outlineLevel="1" x14ac:dyDescent="0.25">
      <c r="A455" s="38"/>
      <c r="B455" s="39" t="s">
        <v>187</v>
      </c>
      <c r="C455" s="38"/>
      <c r="D455" s="29">
        <v>43600</v>
      </c>
      <c r="E455" s="29">
        <v>1400</v>
      </c>
      <c r="F455" s="30">
        <f t="shared" ref="F455:F518" si="7">E455/D455</f>
        <v>3.2110091743119268E-2</v>
      </c>
    </row>
    <row r="456" spans="1:7" s="15" customFormat="1" ht="20.25" outlineLevel="1" x14ac:dyDescent="0.25">
      <c r="A456" s="7"/>
      <c r="B456" s="8" t="s">
        <v>293</v>
      </c>
      <c r="C456" s="9"/>
      <c r="D456" s="27">
        <f>D458</f>
        <v>43600</v>
      </c>
      <c r="E456" s="27">
        <f>E458</f>
        <v>1400</v>
      </c>
      <c r="F456" s="28">
        <f t="shared" si="7"/>
        <v>3.2110091743119268E-2</v>
      </c>
      <c r="G456" s="14"/>
    </row>
    <row r="457" spans="1:7" s="15" customFormat="1" ht="20.25" outlineLevel="1" collapsed="1" x14ac:dyDescent="0.25">
      <c r="A457" s="7"/>
      <c r="B457" s="8" t="s">
        <v>294</v>
      </c>
      <c r="C457" s="9"/>
      <c r="D457" s="27"/>
      <c r="E457" s="27"/>
      <c r="F457" s="28"/>
      <c r="G457" s="14"/>
    </row>
    <row r="458" spans="1:7" ht="81" hidden="1" outlineLevel="2" x14ac:dyDescent="0.25">
      <c r="A458" s="7"/>
      <c r="B458" s="8" t="s">
        <v>188</v>
      </c>
      <c r="C458" s="7" t="s">
        <v>189</v>
      </c>
      <c r="D458" s="27">
        <v>43600</v>
      </c>
      <c r="E458" s="27">
        <v>1400</v>
      </c>
      <c r="F458" s="28">
        <f t="shared" si="7"/>
        <v>3.2110091743119268E-2</v>
      </c>
    </row>
    <row r="459" spans="1:7" ht="40.5" outlineLevel="1" x14ac:dyDescent="0.25">
      <c r="A459" s="38"/>
      <c r="B459" s="39" t="s">
        <v>190</v>
      </c>
      <c r="C459" s="38"/>
      <c r="D459" s="29">
        <v>4409400</v>
      </c>
      <c r="E459" s="29">
        <v>3337800</v>
      </c>
      <c r="F459" s="30">
        <f t="shared" si="7"/>
        <v>0.75697373792352696</v>
      </c>
    </row>
    <row r="460" spans="1:7" s="15" customFormat="1" ht="20.25" outlineLevel="1" x14ac:dyDescent="0.25">
      <c r="A460" s="7"/>
      <c r="B460" s="8" t="s">
        <v>293</v>
      </c>
      <c r="C460" s="9"/>
      <c r="D460" s="27">
        <f>D462</f>
        <v>4409400</v>
      </c>
      <c r="E460" s="27">
        <f>E462</f>
        <v>3337800</v>
      </c>
      <c r="F460" s="28">
        <f t="shared" si="7"/>
        <v>0.75697373792352696</v>
      </c>
      <c r="G460" s="14"/>
    </row>
    <row r="461" spans="1:7" s="15" customFormat="1" ht="20.25" outlineLevel="1" collapsed="1" x14ac:dyDescent="0.25">
      <c r="A461" s="7"/>
      <c r="B461" s="8" t="s">
        <v>294</v>
      </c>
      <c r="C461" s="9"/>
      <c r="D461" s="27"/>
      <c r="E461" s="27"/>
      <c r="F461" s="28"/>
      <c r="G461" s="14"/>
    </row>
    <row r="462" spans="1:7" ht="101.25" hidden="1" outlineLevel="2" x14ac:dyDescent="0.25">
      <c r="A462" s="7"/>
      <c r="B462" s="8" t="s">
        <v>191</v>
      </c>
      <c r="C462" s="7" t="s">
        <v>192</v>
      </c>
      <c r="D462" s="27">
        <v>4409400</v>
      </c>
      <c r="E462" s="27">
        <v>3337800</v>
      </c>
      <c r="F462" s="28">
        <f t="shared" si="7"/>
        <v>0.75697373792352696</v>
      </c>
    </row>
    <row r="463" spans="1:7" ht="81" outlineLevel="1" x14ac:dyDescent="0.25">
      <c r="A463" s="38"/>
      <c r="B463" s="39" t="s">
        <v>193</v>
      </c>
      <c r="C463" s="38"/>
      <c r="D463" s="29">
        <v>2553000</v>
      </c>
      <c r="E463" s="29">
        <v>0</v>
      </c>
      <c r="F463" s="30">
        <f t="shared" si="7"/>
        <v>0</v>
      </c>
    </row>
    <row r="464" spans="1:7" s="15" customFormat="1" ht="20.25" outlineLevel="1" x14ac:dyDescent="0.25">
      <c r="A464" s="7"/>
      <c r="B464" s="8" t="s">
        <v>293</v>
      </c>
      <c r="C464" s="9"/>
      <c r="D464" s="27">
        <f>D466</f>
        <v>2553000</v>
      </c>
      <c r="E464" s="27">
        <f>E466</f>
        <v>0</v>
      </c>
      <c r="F464" s="28">
        <f t="shared" si="7"/>
        <v>0</v>
      </c>
      <c r="G464" s="14"/>
    </row>
    <row r="465" spans="1:9" s="15" customFormat="1" ht="20.25" outlineLevel="1" collapsed="1" x14ac:dyDescent="0.25">
      <c r="A465" s="7"/>
      <c r="B465" s="8" t="s">
        <v>294</v>
      </c>
      <c r="C465" s="9"/>
      <c r="D465" s="27"/>
      <c r="E465" s="27"/>
      <c r="F465" s="28"/>
      <c r="G465" s="14"/>
    </row>
    <row r="466" spans="1:9" ht="101.25" hidden="1" outlineLevel="2" x14ac:dyDescent="0.25">
      <c r="A466" s="7"/>
      <c r="B466" s="8" t="s">
        <v>194</v>
      </c>
      <c r="C466" s="7" t="s">
        <v>195</v>
      </c>
      <c r="D466" s="27">
        <v>2553000</v>
      </c>
      <c r="E466" s="27">
        <v>0</v>
      </c>
      <c r="F466" s="26">
        <f t="shared" si="7"/>
        <v>0</v>
      </c>
    </row>
    <row r="467" spans="1:9" ht="40.5" x14ac:dyDescent="0.25">
      <c r="A467" s="36" t="s">
        <v>316</v>
      </c>
      <c r="B467" s="37" t="s">
        <v>196</v>
      </c>
      <c r="C467" s="36"/>
      <c r="D467" s="25">
        <v>3540000</v>
      </c>
      <c r="E467" s="25">
        <v>1205851.94</v>
      </c>
      <c r="F467" s="26">
        <f t="shared" si="7"/>
        <v>0.34063614124293784</v>
      </c>
      <c r="I467" s="19"/>
    </row>
    <row r="468" spans="1:9" s="15" customFormat="1" ht="20.25" outlineLevel="1" x14ac:dyDescent="0.25">
      <c r="A468" s="7"/>
      <c r="B468" s="8" t="s">
        <v>293</v>
      </c>
      <c r="C468" s="9"/>
      <c r="D468" s="27">
        <f>D471+D475</f>
        <v>0</v>
      </c>
      <c r="E468" s="27">
        <f>E471+E475</f>
        <v>0</v>
      </c>
      <c r="F468" s="28"/>
      <c r="G468" s="14"/>
    </row>
    <row r="469" spans="1:9" s="15" customFormat="1" ht="20.25" outlineLevel="1" collapsed="1" x14ac:dyDescent="0.25">
      <c r="A469" s="7"/>
      <c r="B469" s="8" t="s">
        <v>294</v>
      </c>
      <c r="C469" s="9"/>
      <c r="D469" s="27">
        <f>D472+D476</f>
        <v>3540000</v>
      </c>
      <c r="E469" s="27">
        <f>E472+E476</f>
        <v>1205851.94</v>
      </c>
      <c r="F469" s="28">
        <f t="shared" si="7"/>
        <v>0.34063614124293784</v>
      </c>
      <c r="G469" s="14"/>
    </row>
    <row r="470" spans="1:9" ht="60.75" outlineLevel="1" x14ac:dyDescent="0.25">
      <c r="A470" s="38"/>
      <c r="B470" s="39" t="s">
        <v>197</v>
      </c>
      <c r="C470" s="38"/>
      <c r="D470" s="29">
        <v>30000</v>
      </c>
      <c r="E470" s="29">
        <v>30000</v>
      </c>
      <c r="F470" s="30">
        <f t="shared" si="7"/>
        <v>1</v>
      </c>
    </row>
    <row r="471" spans="1:9" s="15" customFormat="1" ht="20.25" outlineLevel="1" x14ac:dyDescent="0.25">
      <c r="A471" s="7"/>
      <c r="B471" s="8" t="s">
        <v>293</v>
      </c>
      <c r="C471" s="9"/>
      <c r="D471" s="27"/>
      <c r="E471" s="27"/>
      <c r="F471" s="28"/>
      <c r="G471" s="14"/>
    </row>
    <row r="472" spans="1:9" s="15" customFormat="1" ht="20.25" outlineLevel="1" collapsed="1" x14ac:dyDescent="0.25">
      <c r="A472" s="7"/>
      <c r="B472" s="8" t="s">
        <v>294</v>
      </c>
      <c r="C472" s="9"/>
      <c r="D472" s="27">
        <f>D473</f>
        <v>30000</v>
      </c>
      <c r="E472" s="27">
        <f>E473</f>
        <v>30000</v>
      </c>
      <c r="F472" s="28">
        <f t="shared" si="7"/>
        <v>1</v>
      </c>
      <c r="G472" s="14"/>
    </row>
    <row r="473" spans="1:9" ht="40.5" hidden="1" outlineLevel="2" x14ac:dyDescent="0.25">
      <c r="A473" s="7"/>
      <c r="B473" s="8" t="s">
        <v>9</v>
      </c>
      <c r="C473" s="7" t="s">
        <v>5</v>
      </c>
      <c r="D473" s="27">
        <v>30000</v>
      </c>
      <c r="E473" s="27">
        <v>30000</v>
      </c>
      <c r="F473" s="28">
        <f t="shared" si="7"/>
        <v>1</v>
      </c>
    </row>
    <row r="474" spans="1:9" ht="81" outlineLevel="1" x14ac:dyDescent="0.25">
      <c r="A474" s="38"/>
      <c r="B474" s="39" t="s">
        <v>198</v>
      </c>
      <c r="C474" s="38"/>
      <c r="D474" s="29">
        <v>3510000</v>
      </c>
      <c r="E474" s="29">
        <v>1175851.94</v>
      </c>
      <c r="F474" s="30">
        <f t="shared" si="7"/>
        <v>0.33500055270655271</v>
      </c>
    </row>
    <row r="475" spans="1:9" s="15" customFormat="1" ht="20.25" outlineLevel="1" x14ac:dyDescent="0.25">
      <c r="A475" s="7"/>
      <c r="B475" s="8" t="s">
        <v>293</v>
      </c>
      <c r="C475" s="9"/>
      <c r="D475" s="27"/>
      <c r="E475" s="27"/>
      <c r="F475" s="28"/>
      <c r="G475" s="14"/>
    </row>
    <row r="476" spans="1:9" s="15" customFormat="1" ht="20.25" outlineLevel="1" collapsed="1" x14ac:dyDescent="0.25">
      <c r="A476" s="7"/>
      <c r="B476" s="8" t="s">
        <v>294</v>
      </c>
      <c r="C476" s="9"/>
      <c r="D476" s="27">
        <f>D477+D478</f>
        <v>3510000</v>
      </c>
      <c r="E476" s="27">
        <f>E477+E478</f>
        <v>1175851.94</v>
      </c>
      <c r="F476" s="28">
        <f t="shared" si="7"/>
        <v>0.33500055270655271</v>
      </c>
      <c r="G476" s="14"/>
      <c r="H476" s="18"/>
    </row>
    <row r="477" spans="1:9" ht="40.5" hidden="1" outlineLevel="2" x14ac:dyDescent="0.25">
      <c r="A477" s="7"/>
      <c r="B477" s="8" t="s">
        <v>4</v>
      </c>
      <c r="C477" s="7" t="s">
        <v>5</v>
      </c>
      <c r="D477" s="27">
        <v>680000</v>
      </c>
      <c r="E477" s="27">
        <v>364833</v>
      </c>
      <c r="F477" s="26">
        <f t="shared" si="7"/>
        <v>0.53651911764705884</v>
      </c>
    </row>
    <row r="478" spans="1:9" ht="40.5" hidden="1" outlineLevel="2" x14ac:dyDescent="0.25">
      <c r="A478" s="7"/>
      <c r="B478" s="8" t="s">
        <v>9</v>
      </c>
      <c r="C478" s="7" t="s">
        <v>5</v>
      </c>
      <c r="D478" s="27">
        <v>2830000</v>
      </c>
      <c r="E478" s="27">
        <v>811018.94</v>
      </c>
      <c r="F478" s="26">
        <f t="shared" si="7"/>
        <v>0.28657913074204944</v>
      </c>
    </row>
    <row r="479" spans="1:9" ht="40.5" x14ac:dyDescent="0.25">
      <c r="A479" s="36" t="s">
        <v>317</v>
      </c>
      <c r="B479" s="37" t="s">
        <v>199</v>
      </c>
      <c r="C479" s="36"/>
      <c r="D479" s="25">
        <v>133295715.14</v>
      </c>
      <c r="E479" s="25">
        <v>78846803.280000001</v>
      </c>
      <c r="F479" s="26">
        <f t="shared" si="7"/>
        <v>0.59151791336418802</v>
      </c>
    </row>
    <row r="480" spans="1:9" s="15" customFormat="1" ht="20.25" outlineLevel="1" x14ac:dyDescent="0.25">
      <c r="A480" s="7"/>
      <c r="B480" s="8" t="s">
        <v>293</v>
      </c>
      <c r="C480" s="9"/>
      <c r="D480" s="27">
        <f>D483+D495+D500</f>
        <v>943200</v>
      </c>
      <c r="E480" s="27">
        <f>E483+E495+E500</f>
        <v>49347.3</v>
      </c>
      <c r="F480" s="28">
        <f t="shared" si="7"/>
        <v>5.2319020356234099E-2</v>
      </c>
      <c r="G480" s="14"/>
    </row>
    <row r="481" spans="1:7" s="15" customFormat="1" ht="20.25" outlineLevel="1" collapsed="1" x14ac:dyDescent="0.25">
      <c r="A481" s="7"/>
      <c r="B481" s="8" t="s">
        <v>294</v>
      </c>
      <c r="C481" s="9"/>
      <c r="D481" s="27">
        <f>D484+D496+D501</f>
        <v>132352515.13999999</v>
      </c>
      <c r="E481" s="27">
        <f>E484+E496+E501</f>
        <v>78797455.979999989</v>
      </c>
      <c r="F481" s="28">
        <f t="shared" si="7"/>
        <v>0.59536047272429637</v>
      </c>
      <c r="G481" s="14"/>
    </row>
    <row r="482" spans="1:7" ht="60.75" outlineLevel="1" x14ac:dyDescent="0.25">
      <c r="A482" s="38"/>
      <c r="B482" s="39" t="s">
        <v>200</v>
      </c>
      <c r="C482" s="38"/>
      <c r="D482" s="29">
        <v>76423448.769999996</v>
      </c>
      <c r="E482" s="29">
        <v>50085106.670000002</v>
      </c>
      <c r="F482" s="30">
        <f t="shared" si="7"/>
        <v>0.65536307868980781</v>
      </c>
    </row>
    <row r="483" spans="1:7" s="15" customFormat="1" ht="20.25" outlineLevel="1" x14ac:dyDescent="0.25">
      <c r="A483" s="7"/>
      <c r="B483" s="8" t="s">
        <v>293</v>
      </c>
      <c r="C483" s="9"/>
      <c r="D483" s="27">
        <f>D491+D492</f>
        <v>879000</v>
      </c>
      <c r="E483" s="27">
        <f>E491+E492</f>
        <v>0</v>
      </c>
      <c r="F483" s="28">
        <f t="shared" si="7"/>
        <v>0</v>
      </c>
      <c r="G483" s="14"/>
    </row>
    <row r="484" spans="1:7" s="15" customFormat="1" ht="20.25" outlineLevel="1" collapsed="1" x14ac:dyDescent="0.25">
      <c r="A484" s="7"/>
      <c r="B484" s="8" t="s">
        <v>294</v>
      </c>
      <c r="C484" s="9"/>
      <c r="D484" s="27">
        <f>D485+D486+D487+D488+D489+D490+D493</f>
        <v>75544448.769999996</v>
      </c>
      <c r="E484" s="27">
        <f>E485+E486+E487+E488+E489+E490+E493</f>
        <v>50085106.669999994</v>
      </c>
      <c r="F484" s="28">
        <f t="shared" si="7"/>
        <v>0.66298857805538258</v>
      </c>
      <c r="G484" s="14"/>
    </row>
    <row r="485" spans="1:7" ht="60.75" hidden="1" outlineLevel="2" x14ac:dyDescent="0.25">
      <c r="A485" s="7"/>
      <c r="B485" s="8" t="s">
        <v>17</v>
      </c>
      <c r="C485" s="7" t="s">
        <v>5</v>
      </c>
      <c r="D485" s="27">
        <v>55735037.890000001</v>
      </c>
      <c r="E485" s="27">
        <v>37808746.579999998</v>
      </c>
      <c r="F485" s="28">
        <f t="shared" si="7"/>
        <v>0.67836585407226679</v>
      </c>
    </row>
    <row r="486" spans="1:7" ht="40.5" hidden="1" outlineLevel="2" x14ac:dyDescent="0.25">
      <c r="A486" s="7"/>
      <c r="B486" s="8" t="s">
        <v>9</v>
      </c>
      <c r="C486" s="7" t="s">
        <v>5</v>
      </c>
      <c r="D486" s="27">
        <v>87003</v>
      </c>
      <c r="E486" s="27">
        <v>0</v>
      </c>
      <c r="F486" s="28">
        <f t="shared" si="7"/>
        <v>0</v>
      </c>
    </row>
    <row r="487" spans="1:7" ht="40.5" hidden="1" outlineLevel="2" x14ac:dyDescent="0.25">
      <c r="A487" s="7"/>
      <c r="B487" s="8" t="s">
        <v>9</v>
      </c>
      <c r="C487" s="7" t="s">
        <v>5</v>
      </c>
      <c r="D487" s="27">
        <v>200000</v>
      </c>
      <c r="E487" s="27">
        <v>200000</v>
      </c>
      <c r="F487" s="28">
        <f t="shared" si="7"/>
        <v>1</v>
      </c>
    </row>
    <row r="488" spans="1:7" ht="40.5" hidden="1" outlineLevel="2" x14ac:dyDescent="0.25">
      <c r="A488" s="7"/>
      <c r="B488" s="8" t="s">
        <v>9</v>
      </c>
      <c r="C488" s="7" t="s">
        <v>5</v>
      </c>
      <c r="D488" s="27">
        <v>2544020.88</v>
      </c>
      <c r="E488" s="27">
        <v>2002182.3</v>
      </c>
      <c r="F488" s="28">
        <f t="shared" si="7"/>
        <v>0.78701488487783167</v>
      </c>
    </row>
    <row r="489" spans="1:7" ht="40.5" hidden="1" outlineLevel="2" x14ac:dyDescent="0.25">
      <c r="A489" s="7"/>
      <c r="B489" s="8" t="s">
        <v>9</v>
      </c>
      <c r="C489" s="7" t="s">
        <v>5</v>
      </c>
      <c r="D489" s="27">
        <v>489872.3</v>
      </c>
      <c r="E489" s="27">
        <v>341886.46</v>
      </c>
      <c r="F489" s="28">
        <f t="shared" si="7"/>
        <v>0.69790935311100466</v>
      </c>
    </row>
    <row r="490" spans="1:7" ht="40.5" hidden="1" outlineLevel="2" x14ac:dyDescent="0.25">
      <c r="A490" s="7"/>
      <c r="B490" s="8" t="s">
        <v>9</v>
      </c>
      <c r="C490" s="7" t="s">
        <v>5</v>
      </c>
      <c r="D490" s="27">
        <v>16486575.310000001</v>
      </c>
      <c r="E490" s="27">
        <v>9732291.3300000001</v>
      </c>
      <c r="F490" s="28">
        <f t="shared" si="7"/>
        <v>0.59031612976024428</v>
      </c>
    </row>
    <row r="491" spans="1:7" ht="81" hidden="1" outlineLevel="2" x14ac:dyDescent="0.25">
      <c r="A491" s="7"/>
      <c r="B491" s="8" t="s">
        <v>21</v>
      </c>
      <c r="C491" s="7" t="s">
        <v>81</v>
      </c>
      <c r="D491" s="27">
        <v>687000</v>
      </c>
      <c r="E491" s="27">
        <v>0</v>
      </c>
      <c r="F491" s="28">
        <f t="shared" si="7"/>
        <v>0</v>
      </c>
    </row>
    <row r="492" spans="1:7" ht="243" hidden="1" outlineLevel="2" x14ac:dyDescent="0.25">
      <c r="A492" s="7"/>
      <c r="B492" s="40" t="s">
        <v>201</v>
      </c>
      <c r="C492" s="7" t="s">
        <v>202</v>
      </c>
      <c r="D492" s="27">
        <v>192000</v>
      </c>
      <c r="E492" s="27">
        <v>0</v>
      </c>
      <c r="F492" s="28">
        <f t="shared" si="7"/>
        <v>0</v>
      </c>
    </row>
    <row r="493" spans="1:7" ht="243" hidden="1" outlineLevel="2" x14ac:dyDescent="0.25">
      <c r="A493" s="7"/>
      <c r="B493" s="40" t="s">
        <v>203</v>
      </c>
      <c r="C493" s="7" t="s">
        <v>5</v>
      </c>
      <c r="D493" s="27">
        <v>1939.39</v>
      </c>
      <c r="E493" s="27">
        <v>0</v>
      </c>
      <c r="F493" s="28">
        <f t="shared" si="7"/>
        <v>0</v>
      </c>
    </row>
    <row r="494" spans="1:7" ht="60.75" outlineLevel="1" x14ac:dyDescent="0.25">
      <c r="A494" s="38"/>
      <c r="B494" s="39" t="s">
        <v>204</v>
      </c>
      <c r="C494" s="38"/>
      <c r="D494" s="29">
        <v>51868617.369999997</v>
      </c>
      <c r="E494" s="29">
        <v>27412686.09</v>
      </c>
      <c r="F494" s="30">
        <f t="shared" si="7"/>
        <v>0.52850234843265886</v>
      </c>
    </row>
    <row r="495" spans="1:7" s="15" customFormat="1" ht="20.25" outlineLevel="1" x14ac:dyDescent="0.25">
      <c r="A495" s="7"/>
      <c r="B495" s="8" t="s">
        <v>293</v>
      </c>
      <c r="C495" s="9"/>
      <c r="D495" s="27">
        <f>D498</f>
        <v>64200</v>
      </c>
      <c r="E495" s="27">
        <f>E498</f>
        <v>49347.3</v>
      </c>
      <c r="F495" s="28">
        <f t="shared" si="7"/>
        <v>0.76864953271028047</v>
      </c>
      <c r="G495" s="14"/>
    </row>
    <row r="496" spans="1:7" s="15" customFormat="1" ht="20.25" outlineLevel="1" collapsed="1" x14ac:dyDescent="0.25">
      <c r="A496" s="7"/>
      <c r="B496" s="8" t="s">
        <v>294</v>
      </c>
      <c r="C496" s="9"/>
      <c r="D496" s="27">
        <f>D497</f>
        <v>51804417.369999997</v>
      </c>
      <c r="E496" s="27">
        <f>E497</f>
        <v>27363338.789999999</v>
      </c>
      <c r="F496" s="28">
        <f t="shared" si="7"/>
        <v>0.52820473965693404</v>
      </c>
      <c r="G496" s="14"/>
    </row>
    <row r="497" spans="1:10" ht="40.5" hidden="1" outlineLevel="2" x14ac:dyDescent="0.25">
      <c r="A497" s="7"/>
      <c r="B497" s="8" t="s">
        <v>9</v>
      </c>
      <c r="C497" s="7" t="s">
        <v>5</v>
      </c>
      <c r="D497" s="27">
        <v>51804417.369999997</v>
      </c>
      <c r="E497" s="27">
        <v>27363338.789999999</v>
      </c>
      <c r="F497" s="28">
        <f t="shared" si="7"/>
        <v>0.52820473965693404</v>
      </c>
    </row>
    <row r="498" spans="1:10" ht="141.75" hidden="1" outlineLevel="2" x14ac:dyDescent="0.25">
      <c r="A498" s="7"/>
      <c r="B498" s="40" t="s">
        <v>205</v>
      </c>
      <c r="C498" s="7" t="s">
        <v>206</v>
      </c>
      <c r="D498" s="27">
        <v>64200</v>
      </c>
      <c r="E498" s="27">
        <v>49347.3</v>
      </c>
      <c r="F498" s="28">
        <f t="shared" si="7"/>
        <v>0.76864953271028047</v>
      </c>
    </row>
    <row r="499" spans="1:10" ht="40.5" outlineLevel="1" x14ac:dyDescent="0.25">
      <c r="A499" s="38"/>
      <c r="B499" s="39" t="s">
        <v>207</v>
      </c>
      <c r="C499" s="38"/>
      <c r="D499" s="29">
        <v>5003649</v>
      </c>
      <c r="E499" s="29">
        <v>1349010.52</v>
      </c>
      <c r="F499" s="30">
        <f t="shared" si="7"/>
        <v>0.26960534601847574</v>
      </c>
    </row>
    <row r="500" spans="1:10" s="15" customFormat="1" ht="20.25" outlineLevel="1" x14ac:dyDescent="0.25">
      <c r="A500" s="7"/>
      <c r="B500" s="8" t="s">
        <v>293</v>
      </c>
      <c r="C500" s="9"/>
      <c r="D500" s="27"/>
      <c r="E500" s="27"/>
      <c r="F500" s="28"/>
      <c r="G500" s="14"/>
      <c r="I500" s="18"/>
    </row>
    <row r="501" spans="1:10" s="15" customFormat="1" ht="20.25" outlineLevel="1" collapsed="1" x14ac:dyDescent="0.25">
      <c r="A501" s="7"/>
      <c r="B501" s="8" t="s">
        <v>294</v>
      </c>
      <c r="C501" s="9"/>
      <c r="D501" s="27">
        <f>D502+D503</f>
        <v>5003649</v>
      </c>
      <c r="E501" s="27">
        <f>E502+E503</f>
        <v>1349010.52</v>
      </c>
      <c r="F501" s="28">
        <f t="shared" si="7"/>
        <v>0.26960534601847574</v>
      </c>
      <c r="G501" s="14"/>
    </row>
    <row r="502" spans="1:10" ht="40.5" hidden="1" outlineLevel="2" x14ac:dyDescent="0.25">
      <c r="A502" s="7"/>
      <c r="B502" s="8" t="s">
        <v>9</v>
      </c>
      <c r="C502" s="7" t="s">
        <v>5</v>
      </c>
      <c r="D502" s="27">
        <v>4343649</v>
      </c>
      <c r="E502" s="27">
        <v>1259010.52</v>
      </c>
      <c r="F502" s="26">
        <f t="shared" si="7"/>
        <v>0.28985088804367021</v>
      </c>
    </row>
    <row r="503" spans="1:10" ht="40.5" hidden="1" outlineLevel="2" x14ac:dyDescent="0.25">
      <c r="A503" s="7"/>
      <c r="B503" s="8" t="s">
        <v>9</v>
      </c>
      <c r="C503" s="7" t="s">
        <v>5</v>
      </c>
      <c r="D503" s="27">
        <v>660000</v>
      </c>
      <c r="E503" s="27">
        <v>90000</v>
      </c>
      <c r="F503" s="26">
        <f t="shared" si="7"/>
        <v>0.13636363636363635</v>
      </c>
    </row>
    <row r="504" spans="1:10" ht="40.5" x14ac:dyDescent="0.25">
      <c r="A504" s="36" t="s">
        <v>318</v>
      </c>
      <c r="B504" s="37" t="s">
        <v>208</v>
      </c>
      <c r="C504" s="36"/>
      <c r="D504" s="25">
        <v>232921675.63999999</v>
      </c>
      <c r="E504" s="25">
        <v>169089461.71000001</v>
      </c>
      <c r="F504" s="26">
        <f t="shared" si="7"/>
        <v>0.72594987669306477</v>
      </c>
    </row>
    <row r="505" spans="1:10" s="15" customFormat="1" ht="20.25" outlineLevel="1" x14ac:dyDescent="0.25">
      <c r="A505" s="7"/>
      <c r="B505" s="8" t="s">
        <v>293</v>
      </c>
      <c r="C505" s="9"/>
      <c r="D505" s="27">
        <f>D508+D512</f>
        <v>700000</v>
      </c>
      <c r="E505" s="27">
        <f>E508+E512</f>
        <v>0</v>
      </c>
      <c r="F505" s="28">
        <f t="shared" si="7"/>
        <v>0</v>
      </c>
      <c r="G505" s="14"/>
    </row>
    <row r="506" spans="1:10" s="15" customFormat="1" ht="20.25" outlineLevel="1" collapsed="1" x14ac:dyDescent="0.25">
      <c r="A506" s="7"/>
      <c r="B506" s="8" t="s">
        <v>294</v>
      </c>
      <c r="C506" s="9"/>
      <c r="D506" s="27">
        <f>D509+D513</f>
        <v>232221675.64000002</v>
      </c>
      <c r="E506" s="27">
        <f>E509+E513</f>
        <v>169089461.71000001</v>
      </c>
      <c r="F506" s="28">
        <f t="shared" si="7"/>
        <v>0.7281381518068526</v>
      </c>
      <c r="G506" s="14"/>
    </row>
    <row r="507" spans="1:10" ht="40.5" outlineLevel="1" x14ac:dyDescent="0.25">
      <c r="A507" s="38"/>
      <c r="B507" s="39" t="s">
        <v>209</v>
      </c>
      <c r="C507" s="38"/>
      <c r="D507" s="29">
        <v>119601096.54000001</v>
      </c>
      <c r="E507" s="29">
        <v>81788964.25</v>
      </c>
      <c r="F507" s="30">
        <f t="shared" si="7"/>
        <v>0.68384794634927182</v>
      </c>
      <c r="J507" s="19"/>
    </row>
    <row r="508" spans="1:10" s="15" customFormat="1" ht="20.25" outlineLevel="1" x14ac:dyDescent="0.25">
      <c r="A508" s="7"/>
      <c r="B508" s="8" t="s">
        <v>293</v>
      </c>
      <c r="C508" s="9"/>
      <c r="D508" s="27"/>
      <c r="E508" s="27"/>
      <c r="F508" s="28"/>
      <c r="G508" s="14"/>
    </row>
    <row r="509" spans="1:10" s="15" customFormat="1" ht="20.25" outlineLevel="1" collapsed="1" x14ac:dyDescent="0.25">
      <c r="A509" s="7"/>
      <c r="B509" s="8" t="s">
        <v>294</v>
      </c>
      <c r="C509" s="9"/>
      <c r="D509" s="27">
        <f>D510</f>
        <v>119601096.54000001</v>
      </c>
      <c r="E509" s="27">
        <f>E510</f>
        <v>81788964.25</v>
      </c>
      <c r="F509" s="28">
        <f t="shared" si="7"/>
        <v>0.68384794634927182</v>
      </c>
      <c r="G509" s="14"/>
    </row>
    <row r="510" spans="1:10" ht="60.75" hidden="1" outlineLevel="2" x14ac:dyDescent="0.25">
      <c r="A510" s="7"/>
      <c r="B510" s="8" t="s">
        <v>17</v>
      </c>
      <c r="C510" s="7" t="s">
        <v>5</v>
      </c>
      <c r="D510" s="27">
        <v>119601096.54000001</v>
      </c>
      <c r="E510" s="27">
        <v>81788964.25</v>
      </c>
      <c r="F510" s="28">
        <f t="shared" si="7"/>
        <v>0.68384794634927182</v>
      </c>
    </row>
    <row r="511" spans="1:10" ht="81" outlineLevel="1" x14ac:dyDescent="0.25">
      <c r="A511" s="38"/>
      <c r="B511" s="39" t="s">
        <v>210</v>
      </c>
      <c r="C511" s="38"/>
      <c r="D511" s="29">
        <v>113320579.09999999</v>
      </c>
      <c r="E511" s="29">
        <v>87300497.459999993</v>
      </c>
      <c r="F511" s="30">
        <f t="shared" si="7"/>
        <v>0.77038520411161571</v>
      </c>
    </row>
    <row r="512" spans="1:10" s="15" customFormat="1" ht="20.25" outlineLevel="1" x14ac:dyDescent="0.25">
      <c r="A512" s="7"/>
      <c r="B512" s="8" t="s">
        <v>293</v>
      </c>
      <c r="C512" s="9"/>
      <c r="D512" s="27">
        <f>D515</f>
        <v>700000</v>
      </c>
      <c r="E512" s="27">
        <f>E515</f>
        <v>0</v>
      </c>
      <c r="F512" s="28">
        <f t="shared" si="7"/>
        <v>0</v>
      </c>
      <c r="G512" s="14"/>
    </row>
    <row r="513" spans="1:7" s="15" customFormat="1" ht="20.25" outlineLevel="1" collapsed="1" x14ac:dyDescent="0.25">
      <c r="A513" s="7"/>
      <c r="B513" s="8" t="s">
        <v>294</v>
      </c>
      <c r="C513" s="9"/>
      <c r="D513" s="27">
        <f>D514+D516+D517+D518+D519+D520</f>
        <v>112620579.10000001</v>
      </c>
      <c r="E513" s="27">
        <f>E514+E516+E517+E518+E519+E520</f>
        <v>87300497.460000008</v>
      </c>
      <c r="F513" s="28">
        <f t="shared" si="7"/>
        <v>0.77517357979914703</v>
      </c>
      <c r="G513" s="14"/>
    </row>
    <row r="514" spans="1:7" ht="81" hidden="1" outlineLevel="2" x14ac:dyDescent="0.25">
      <c r="A514" s="7"/>
      <c r="B514" s="8" t="s">
        <v>14</v>
      </c>
      <c r="C514" s="7" t="s">
        <v>5</v>
      </c>
      <c r="D514" s="27">
        <v>22677104</v>
      </c>
      <c r="E514" s="27">
        <v>15087420.93</v>
      </c>
      <c r="F514" s="28">
        <f t="shared" si="7"/>
        <v>0.66531515355752657</v>
      </c>
    </row>
    <row r="515" spans="1:7" ht="121.5" hidden="1" outlineLevel="2" x14ac:dyDescent="0.25">
      <c r="A515" s="7"/>
      <c r="B515" s="40" t="s">
        <v>211</v>
      </c>
      <c r="C515" s="7" t="s">
        <v>212</v>
      </c>
      <c r="D515" s="27">
        <v>700000</v>
      </c>
      <c r="E515" s="27">
        <v>0</v>
      </c>
      <c r="F515" s="28">
        <f t="shared" si="7"/>
        <v>0</v>
      </c>
    </row>
    <row r="516" spans="1:7" ht="81" hidden="1" outlineLevel="2" x14ac:dyDescent="0.25">
      <c r="A516" s="7"/>
      <c r="B516" s="8" t="s">
        <v>14</v>
      </c>
      <c r="C516" s="7" t="s">
        <v>5</v>
      </c>
      <c r="D516" s="27">
        <v>1282770.3600000001</v>
      </c>
      <c r="E516" s="27">
        <v>640000</v>
      </c>
      <c r="F516" s="28">
        <f t="shared" si="7"/>
        <v>0.49892016525857358</v>
      </c>
    </row>
    <row r="517" spans="1:7" ht="81" hidden="1" outlineLevel="2" x14ac:dyDescent="0.25">
      <c r="A517" s="7"/>
      <c r="B517" s="8" t="s">
        <v>14</v>
      </c>
      <c r="C517" s="7" t="s">
        <v>5</v>
      </c>
      <c r="D517" s="27">
        <v>31810592.600000001</v>
      </c>
      <c r="E517" s="27">
        <v>23211825.02</v>
      </c>
      <c r="F517" s="28">
        <f t="shared" si="7"/>
        <v>0.72968854468935607</v>
      </c>
    </row>
    <row r="518" spans="1:7" ht="81" hidden="1" outlineLevel="2" x14ac:dyDescent="0.25">
      <c r="A518" s="7"/>
      <c r="B518" s="8" t="s">
        <v>14</v>
      </c>
      <c r="C518" s="7" t="s">
        <v>5</v>
      </c>
      <c r="D518" s="27">
        <v>8976816.3000000007</v>
      </c>
      <c r="E518" s="27">
        <v>5593972.5700000003</v>
      </c>
      <c r="F518" s="28">
        <f t="shared" si="7"/>
        <v>0.62315774134756441</v>
      </c>
    </row>
    <row r="519" spans="1:7" ht="81" hidden="1" outlineLevel="2" x14ac:dyDescent="0.25">
      <c r="A519" s="7"/>
      <c r="B519" s="8" t="s">
        <v>14</v>
      </c>
      <c r="C519" s="7" t="s">
        <v>5</v>
      </c>
      <c r="D519" s="27">
        <v>22412997.289999999</v>
      </c>
      <c r="E519" s="27">
        <v>17306980.390000001</v>
      </c>
      <c r="F519" s="28">
        <f t="shared" ref="F519:F582" si="8">E519/D519</f>
        <v>0.77218500346322938</v>
      </c>
    </row>
    <row r="520" spans="1:7" ht="60.75" hidden="1" outlineLevel="2" x14ac:dyDescent="0.25">
      <c r="A520" s="7"/>
      <c r="B520" s="8" t="s">
        <v>17</v>
      </c>
      <c r="C520" s="7" t="s">
        <v>5</v>
      </c>
      <c r="D520" s="27">
        <v>25460298.550000001</v>
      </c>
      <c r="E520" s="27">
        <v>25460298.550000001</v>
      </c>
      <c r="F520" s="28">
        <f t="shared" si="8"/>
        <v>1</v>
      </c>
    </row>
    <row r="521" spans="1:7" ht="40.5" x14ac:dyDescent="0.25">
      <c r="A521" s="36" t="s">
        <v>319</v>
      </c>
      <c r="B521" s="37" t="s">
        <v>213</v>
      </c>
      <c r="C521" s="36"/>
      <c r="D521" s="25">
        <v>15152346.289999999</v>
      </c>
      <c r="E521" s="25">
        <v>8163797.4699999997</v>
      </c>
      <c r="F521" s="26">
        <f t="shared" si="8"/>
        <v>0.53878107810853104</v>
      </c>
    </row>
    <row r="522" spans="1:7" s="15" customFormat="1" ht="20.25" outlineLevel="1" x14ac:dyDescent="0.25">
      <c r="A522" s="7"/>
      <c r="B522" s="8" t="s">
        <v>293</v>
      </c>
      <c r="C522" s="9"/>
      <c r="D522" s="27">
        <f>D525+D529</f>
        <v>8133200</v>
      </c>
      <c r="E522" s="27">
        <f>E525+E529</f>
        <v>5572204.8899999997</v>
      </c>
      <c r="F522" s="28">
        <f t="shared" si="8"/>
        <v>0.68511839005557462</v>
      </c>
      <c r="G522" s="14"/>
    </row>
    <row r="523" spans="1:7" s="15" customFormat="1" ht="20.25" outlineLevel="1" collapsed="1" x14ac:dyDescent="0.25">
      <c r="A523" s="7"/>
      <c r="B523" s="8" t="s">
        <v>294</v>
      </c>
      <c r="C523" s="9"/>
      <c r="D523" s="27">
        <f>D526+D530</f>
        <v>7019146.29</v>
      </c>
      <c r="E523" s="27">
        <f>E526+E530</f>
        <v>2591592.58</v>
      </c>
      <c r="F523" s="28">
        <f t="shared" si="8"/>
        <v>0.36921763316034267</v>
      </c>
      <c r="G523" s="14"/>
    </row>
    <row r="524" spans="1:7" ht="60.75" outlineLevel="1" x14ac:dyDescent="0.25">
      <c r="A524" s="38"/>
      <c r="B524" s="39" t="s">
        <v>214</v>
      </c>
      <c r="C524" s="38"/>
      <c r="D524" s="29">
        <v>8133200</v>
      </c>
      <c r="E524" s="29">
        <v>5572204.8899999997</v>
      </c>
      <c r="F524" s="30">
        <f t="shared" si="8"/>
        <v>0.68511839005557462</v>
      </c>
    </row>
    <row r="525" spans="1:7" s="15" customFormat="1" ht="20.25" outlineLevel="1" x14ac:dyDescent="0.25">
      <c r="A525" s="7"/>
      <c r="B525" s="8" t="s">
        <v>293</v>
      </c>
      <c r="C525" s="9"/>
      <c r="D525" s="27">
        <f>D527</f>
        <v>8133200</v>
      </c>
      <c r="E525" s="27">
        <f>E527</f>
        <v>5572204.8899999997</v>
      </c>
      <c r="F525" s="28">
        <f t="shared" si="8"/>
        <v>0.68511839005557462</v>
      </c>
      <c r="G525" s="14"/>
    </row>
    <row r="526" spans="1:7" s="15" customFormat="1" ht="20.25" outlineLevel="1" collapsed="1" x14ac:dyDescent="0.25">
      <c r="A526" s="7"/>
      <c r="B526" s="8" t="s">
        <v>294</v>
      </c>
      <c r="C526" s="9"/>
      <c r="D526" s="27"/>
      <c r="E526" s="27"/>
      <c r="F526" s="28"/>
      <c r="G526" s="14"/>
    </row>
    <row r="527" spans="1:7" ht="141.75" hidden="1" outlineLevel="2" x14ac:dyDescent="0.25">
      <c r="A527" s="7"/>
      <c r="B527" s="40" t="s">
        <v>215</v>
      </c>
      <c r="C527" s="7" t="s">
        <v>216</v>
      </c>
      <c r="D527" s="27">
        <v>8133200</v>
      </c>
      <c r="E527" s="27">
        <v>5572204.8899999997</v>
      </c>
      <c r="F527" s="28">
        <f t="shared" si="8"/>
        <v>0.68511839005557462</v>
      </c>
    </row>
    <row r="528" spans="1:7" ht="60.75" outlineLevel="1" x14ac:dyDescent="0.25">
      <c r="A528" s="38"/>
      <c r="B528" s="39" t="s">
        <v>217</v>
      </c>
      <c r="C528" s="38"/>
      <c r="D528" s="29">
        <v>7019146.29</v>
      </c>
      <c r="E528" s="29">
        <v>2591592.58</v>
      </c>
      <c r="F528" s="30">
        <f t="shared" si="8"/>
        <v>0.36921763316034267</v>
      </c>
    </row>
    <row r="529" spans="1:7" s="15" customFormat="1" ht="20.25" outlineLevel="1" x14ac:dyDescent="0.25">
      <c r="A529" s="7"/>
      <c r="B529" s="8" t="s">
        <v>293</v>
      </c>
      <c r="C529" s="9"/>
      <c r="D529" s="27"/>
      <c r="E529" s="27"/>
      <c r="F529" s="28"/>
      <c r="G529" s="14"/>
    </row>
    <row r="530" spans="1:7" s="15" customFormat="1" ht="20.25" outlineLevel="1" collapsed="1" x14ac:dyDescent="0.25">
      <c r="A530" s="7"/>
      <c r="B530" s="8" t="s">
        <v>294</v>
      </c>
      <c r="C530" s="9"/>
      <c r="D530" s="27">
        <f>D531+D532</f>
        <v>7019146.29</v>
      </c>
      <c r="E530" s="27">
        <f>E531+E532</f>
        <v>2591592.58</v>
      </c>
      <c r="F530" s="28">
        <f t="shared" si="8"/>
        <v>0.36921763316034267</v>
      </c>
      <c r="G530" s="14"/>
    </row>
    <row r="531" spans="1:7" ht="40.5" hidden="1" outlineLevel="2" x14ac:dyDescent="0.25">
      <c r="A531" s="7"/>
      <c r="B531" s="8" t="s">
        <v>4</v>
      </c>
      <c r="C531" s="7" t="s">
        <v>5</v>
      </c>
      <c r="D531" s="27">
        <v>25000</v>
      </c>
      <c r="E531" s="27">
        <v>25000</v>
      </c>
      <c r="F531" s="28">
        <f t="shared" si="8"/>
        <v>1</v>
      </c>
    </row>
    <row r="532" spans="1:7" ht="40.5" hidden="1" outlineLevel="2" x14ac:dyDescent="0.25">
      <c r="A532" s="7"/>
      <c r="B532" s="8" t="s">
        <v>9</v>
      </c>
      <c r="C532" s="7" t="s">
        <v>5</v>
      </c>
      <c r="D532" s="27">
        <v>6994146.29</v>
      </c>
      <c r="E532" s="27">
        <v>2566592.58</v>
      </c>
      <c r="F532" s="28">
        <f t="shared" si="8"/>
        <v>0.36696295353010128</v>
      </c>
    </row>
    <row r="533" spans="1:7" ht="60.75" x14ac:dyDescent="0.25">
      <c r="A533" s="36" t="s">
        <v>320</v>
      </c>
      <c r="B533" s="37" t="s">
        <v>218</v>
      </c>
      <c r="C533" s="36"/>
      <c r="D533" s="25">
        <v>33021149.93</v>
      </c>
      <c r="E533" s="25">
        <v>18413644.02</v>
      </c>
      <c r="F533" s="26">
        <f t="shared" si="8"/>
        <v>0.55763182260563993</v>
      </c>
    </row>
    <row r="534" spans="1:7" s="15" customFormat="1" ht="20.25" outlineLevel="1" x14ac:dyDescent="0.25">
      <c r="A534" s="7"/>
      <c r="B534" s="8" t="s">
        <v>293</v>
      </c>
      <c r="C534" s="9"/>
      <c r="D534" s="27">
        <f>D537+D541+D545+D549+D553+D559</f>
        <v>13241300</v>
      </c>
      <c r="E534" s="27">
        <f>E537+E541+E545+E549+E553+E559</f>
        <v>12342909.99</v>
      </c>
      <c r="F534" s="28">
        <f t="shared" si="8"/>
        <v>0.93215243140779225</v>
      </c>
      <c r="G534" s="14"/>
    </row>
    <row r="535" spans="1:7" s="15" customFormat="1" ht="20.25" outlineLevel="1" collapsed="1" x14ac:dyDescent="0.25">
      <c r="A535" s="7"/>
      <c r="B535" s="8" t="s">
        <v>294</v>
      </c>
      <c r="C535" s="9"/>
      <c r="D535" s="27">
        <f>D538+D542+D546+D550+D554+D560</f>
        <v>19779849.93</v>
      </c>
      <c r="E535" s="27">
        <f>E538+E542+E546+E550+E554+E560</f>
        <v>6070734.0299999993</v>
      </c>
      <c r="F535" s="28">
        <f t="shared" si="8"/>
        <v>0.30691507020953418</v>
      </c>
      <c r="G535" s="14"/>
    </row>
    <row r="536" spans="1:7" ht="40.5" outlineLevel="1" x14ac:dyDescent="0.25">
      <c r="A536" s="38"/>
      <c r="B536" s="39" t="s">
        <v>219</v>
      </c>
      <c r="C536" s="38"/>
      <c r="D536" s="29">
        <v>1850000</v>
      </c>
      <c r="E536" s="29">
        <v>245000</v>
      </c>
      <c r="F536" s="30">
        <f t="shared" si="8"/>
        <v>0.13243243243243244</v>
      </c>
    </row>
    <row r="537" spans="1:7" s="15" customFormat="1" ht="20.25" outlineLevel="1" x14ac:dyDescent="0.25">
      <c r="A537" s="7"/>
      <c r="B537" s="8" t="s">
        <v>293</v>
      </c>
      <c r="C537" s="9"/>
      <c r="D537" s="27"/>
      <c r="E537" s="27"/>
      <c r="F537" s="28"/>
      <c r="G537" s="14"/>
    </row>
    <row r="538" spans="1:7" s="15" customFormat="1" ht="20.25" outlineLevel="1" collapsed="1" x14ac:dyDescent="0.25">
      <c r="A538" s="7"/>
      <c r="B538" s="8" t="s">
        <v>294</v>
      </c>
      <c r="C538" s="9"/>
      <c r="D538" s="27">
        <f>D539</f>
        <v>1850000</v>
      </c>
      <c r="E538" s="27">
        <f>E539</f>
        <v>245000</v>
      </c>
      <c r="F538" s="28">
        <f t="shared" si="8"/>
        <v>0.13243243243243244</v>
      </c>
      <c r="G538" s="14"/>
    </row>
    <row r="539" spans="1:7" ht="40.5" hidden="1" outlineLevel="2" x14ac:dyDescent="0.25">
      <c r="A539" s="7"/>
      <c r="B539" s="8" t="s">
        <v>9</v>
      </c>
      <c r="C539" s="7" t="s">
        <v>5</v>
      </c>
      <c r="D539" s="27">
        <v>1850000</v>
      </c>
      <c r="E539" s="27">
        <v>245000</v>
      </c>
      <c r="F539" s="28">
        <f t="shared" si="8"/>
        <v>0.13243243243243244</v>
      </c>
    </row>
    <row r="540" spans="1:7" ht="40.5" outlineLevel="1" x14ac:dyDescent="0.25">
      <c r="A540" s="38"/>
      <c r="B540" s="39" t="s">
        <v>220</v>
      </c>
      <c r="C540" s="38"/>
      <c r="D540" s="29">
        <v>1854294.8</v>
      </c>
      <c r="E540" s="29">
        <v>550000</v>
      </c>
      <c r="F540" s="30">
        <f t="shared" si="8"/>
        <v>0.29660871615451867</v>
      </c>
    </row>
    <row r="541" spans="1:7" s="15" customFormat="1" ht="20.25" outlineLevel="1" x14ac:dyDescent="0.25">
      <c r="A541" s="7"/>
      <c r="B541" s="8" t="s">
        <v>293</v>
      </c>
      <c r="C541" s="9"/>
      <c r="D541" s="27"/>
      <c r="E541" s="27"/>
      <c r="F541" s="28"/>
      <c r="G541" s="14"/>
    </row>
    <row r="542" spans="1:7" s="15" customFormat="1" ht="20.25" outlineLevel="1" collapsed="1" x14ac:dyDescent="0.25">
      <c r="A542" s="7"/>
      <c r="B542" s="8" t="s">
        <v>294</v>
      </c>
      <c r="C542" s="9"/>
      <c r="D542" s="27">
        <f>D543</f>
        <v>1854294.8</v>
      </c>
      <c r="E542" s="27">
        <f>E543</f>
        <v>550000</v>
      </c>
      <c r="F542" s="28">
        <f t="shared" si="8"/>
        <v>0.29660871615451867</v>
      </c>
      <c r="G542" s="14"/>
    </row>
    <row r="543" spans="1:7" ht="40.5" hidden="1" outlineLevel="2" x14ac:dyDescent="0.25">
      <c r="A543" s="7"/>
      <c r="B543" s="8" t="s">
        <v>9</v>
      </c>
      <c r="C543" s="7" t="s">
        <v>5</v>
      </c>
      <c r="D543" s="27">
        <v>1854294.8</v>
      </c>
      <c r="E543" s="27">
        <v>550000</v>
      </c>
      <c r="F543" s="28">
        <f t="shared" si="8"/>
        <v>0.29660871615451867</v>
      </c>
    </row>
    <row r="544" spans="1:7" ht="81" outlineLevel="1" x14ac:dyDescent="0.25">
      <c r="A544" s="38"/>
      <c r="B544" s="39" t="s">
        <v>221</v>
      </c>
      <c r="C544" s="38"/>
      <c r="D544" s="29">
        <v>1100000</v>
      </c>
      <c r="E544" s="29">
        <v>0</v>
      </c>
      <c r="F544" s="30">
        <f t="shared" si="8"/>
        <v>0</v>
      </c>
    </row>
    <row r="545" spans="1:7" s="15" customFormat="1" ht="20.25" outlineLevel="1" x14ac:dyDescent="0.25">
      <c r="A545" s="7"/>
      <c r="B545" s="8" t="s">
        <v>293</v>
      </c>
      <c r="C545" s="9"/>
      <c r="D545" s="27"/>
      <c r="E545" s="27"/>
      <c r="F545" s="28"/>
      <c r="G545" s="14"/>
    </row>
    <row r="546" spans="1:7" s="15" customFormat="1" ht="20.25" outlineLevel="1" collapsed="1" x14ac:dyDescent="0.25">
      <c r="A546" s="7"/>
      <c r="B546" s="8" t="s">
        <v>294</v>
      </c>
      <c r="C546" s="9"/>
      <c r="D546" s="27">
        <f>D547</f>
        <v>1100000</v>
      </c>
      <c r="E546" s="27">
        <f>E547</f>
        <v>0</v>
      </c>
      <c r="F546" s="28">
        <f t="shared" si="8"/>
        <v>0</v>
      </c>
      <c r="G546" s="14"/>
    </row>
    <row r="547" spans="1:7" ht="40.5" hidden="1" outlineLevel="2" x14ac:dyDescent="0.25">
      <c r="A547" s="7"/>
      <c r="B547" s="8" t="s">
        <v>9</v>
      </c>
      <c r="C547" s="7" t="s">
        <v>5</v>
      </c>
      <c r="D547" s="27">
        <v>1100000</v>
      </c>
      <c r="E547" s="27">
        <v>0</v>
      </c>
      <c r="F547" s="28">
        <f t="shared" si="8"/>
        <v>0</v>
      </c>
    </row>
    <row r="548" spans="1:7" ht="40.5" outlineLevel="1" x14ac:dyDescent="0.25">
      <c r="A548" s="38"/>
      <c r="B548" s="39" t="s">
        <v>222</v>
      </c>
      <c r="C548" s="38"/>
      <c r="D548" s="29">
        <v>600000</v>
      </c>
      <c r="E548" s="29">
        <v>0</v>
      </c>
      <c r="F548" s="30">
        <f t="shared" si="8"/>
        <v>0</v>
      </c>
    </row>
    <row r="549" spans="1:7" s="15" customFormat="1" ht="20.25" outlineLevel="1" x14ac:dyDescent="0.25">
      <c r="A549" s="7"/>
      <c r="B549" s="8" t="s">
        <v>293</v>
      </c>
      <c r="C549" s="9"/>
      <c r="D549" s="27"/>
      <c r="E549" s="27"/>
      <c r="F549" s="28"/>
      <c r="G549" s="14"/>
    </row>
    <row r="550" spans="1:7" s="15" customFormat="1" ht="20.25" outlineLevel="1" collapsed="1" x14ac:dyDescent="0.25">
      <c r="A550" s="7"/>
      <c r="B550" s="8" t="s">
        <v>294</v>
      </c>
      <c r="C550" s="9"/>
      <c r="D550" s="27">
        <f>D551</f>
        <v>600000</v>
      </c>
      <c r="E550" s="27">
        <f>E551</f>
        <v>0</v>
      </c>
      <c r="F550" s="28">
        <f t="shared" si="8"/>
        <v>0</v>
      </c>
      <c r="G550" s="14"/>
    </row>
    <row r="551" spans="1:7" ht="40.5" hidden="1" outlineLevel="2" x14ac:dyDescent="0.25">
      <c r="A551" s="7"/>
      <c r="B551" s="8" t="s">
        <v>9</v>
      </c>
      <c r="C551" s="7" t="s">
        <v>5</v>
      </c>
      <c r="D551" s="27">
        <v>600000</v>
      </c>
      <c r="E551" s="27">
        <v>0</v>
      </c>
      <c r="F551" s="28">
        <f t="shared" si="8"/>
        <v>0</v>
      </c>
    </row>
    <row r="552" spans="1:7" ht="60.75" outlineLevel="1" x14ac:dyDescent="0.25">
      <c r="A552" s="38"/>
      <c r="B552" s="39" t="s">
        <v>223</v>
      </c>
      <c r="C552" s="38"/>
      <c r="D552" s="29">
        <v>4111111.11</v>
      </c>
      <c r="E552" s="29">
        <v>112900.06</v>
      </c>
      <c r="F552" s="30">
        <f t="shared" si="8"/>
        <v>2.7462176764178968E-2</v>
      </c>
    </row>
    <row r="553" spans="1:7" s="15" customFormat="1" ht="20.25" outlineLevel="1" x14ac:dyDescent="0.25">
      <c r="A553" s="7"/>
      <c r="B553" s="8" t="s">
        <v>293</v>
      </c>
      <c r="C553" s="9"/>
      <c r="D553" s="27">
        <f>D555</f>
        <v>1000000</v>
      </c>
      <c r="E553" s="27">
        <f>E555</f>
        <v>101610.05</v>
      </c>
      <c r="F553" s="28">
        <f t="shared" si="8"/>
        <v>0.10161005000000001</v>
      </c>
      <c r="G553" s="14"/>
    </row>
    <row r="554" spans="1:7" s="15" customFormat="1" ht="20.25" outlineLevel="1" collapsed="1" x14ac:dyDescent="0.25">
      <c r="A554" s="7"/>
      <c r="B554" s="8" t="s">
        <v>294</v>
      </c>
      <c r="C554" s="9"/>
      <c r="D554" s="27">
        <f>D556+D557</f>
        <v>3111111.11</v>
      </c>
      <c r="E554" s="27">
        <f>E556+E557</f>
        <v>11290.01</v>
      </c>
      <c r="F554" s="28">
        <f t="shared" si="8"/>
        <v>3.6289317870103329E-3</v>
      </c>
      <c r="G554" s="14"/>
    </row>
    <row r="555" spans="1:7" ht="101.25" hidden="1" outlineLevel="2" x14ac:dyDescent="0.25">
      <c r="A555" s="7"/>
      <c r="B555" s="8" t="s">
        <v>224</v>
      </c>
      <c r="C555" s="7" t="s">
        <v>225</v>
      </c>
      <c r="D555" s="27">
        <v>1000000</v>
      </c>
      <c r="E555" s="27">
        <v>101610.05</v>
      </c>
      <c r="F555" s="28">
        <f t="shared" si="8"/>
        <v>0.10161005000000001</v>
      </c>
    </row>
    <row r="556" spans="1:7" ht="101.25" hidden="1" outlineLevel="2" x14ac:dyDescent="0.25">
      <c r="A556" s="7"/>
      <c r="B556" s="8" t="s">
        <v>226</v>
      </c>
      <c r="C556" s="7" t="s">
        <v>5</v>
      </c>
      <c r="D556" s="27">
        <v>111111.11</v>
      </c>
      <c r="E556" s="27">
        <v>11290.01</v>
      </c>
      <c r="F556" s="28">
        <f t="shared" si="8"/>
        <v>0.10161009101610091</v>
      </c>
    </row>
    <row r="557" spans="1:7" ht="121.5" hidden="1" outlineLevel="2" x14ac:dyDescent="0.25">
      <c r="A557" s="7"/>
      <c r="B557" s="40" t="s">
        <v>227</v>
      </c>
      <c r="C557" s="7" t="s">
        <v>5</v>
      </c>
      <c r="D557" s="27">
        <v>3000000</v>
      </c>
      <c r="E557" s="27">
        <v>0</v>
      </c>
      <c r="F557" s="28">
        <f t="shared" si="8"/>
        <v>0</v>
      </c>
    </row>
    <row r="558" spans="1:7" ht="60.75" outlineLevel="1" x14ac:dyDescent="0.25">
      <c r="A558" s="38"/>
      <c r="B558" s="39" t="s">
        <v>228</v>
      </c>
      <c r="C558" s="38"/>
      <c r="D558" s="29">
        <v>23505744.02</v>
      </c>
      <c r="E558" s="29">
        <v>17505743.960000001</v>
      </c>
      <c r="F558" s="30">
        <f t="shared" si="8"/>
        <v>0.7447432399972167</v>
      </c>
    </row>
    <row r="559" spans="1:7" s="15" customFormat="1" ht="20.25" outlineLevel="1" x14ac:dyDescent="0.25">
      <c r="A559" s="7"/>
      <c r="B559" s="8" t="s">
        <v>293</v>
      </c>
      <c r="C559" s="9"/>
      <c r="D559" s="27">
        <f>D561</f>
        <v>12241300</v>
      </c>
      <c r="E559" s="27">
        <f>E561</f>
        <v>12241299.939999999</v>
      </c>
      <c r="F559" s="28">
        <f t="shared" si="8"/>
        <v>0.99999999509855975</v>
      </c>
      <c r="G559" s="14"/>
    </row>
    <row r="560" spans="1:7" s="15" customFormat="1" ht="20.25" outlineLevel="1" collapsed="1" x14ac:dyDescent="0.25">
      <c r="A560" s="7"/>
      <c r="B560" s="8" t="s">
        <v>294</v>
      </c>
      <c r="C560" s="9"/>
      <c r="D560" s="27">
        <f>D562+D563</f>
        <v>11264444.02</v>
      </c>
      <c r="E560" s="27">
        <f>E562+E563</f>
        <v>5264444.0199999996</v>
      </c>
      <c r="F560" s="28">
        <f t="shared" si="8"/>
        <v>0.46735054217083322</v>
      </c>
      <c r="G560" s="14"/>
    </row>
    <row r="561" spans="1:7" ht="101.25" hidden="1" outlineLevel="2" x14ac:dyDescent="0.25">
      <c r="A561" s="7"/>
      <c r="B561" s="8" t="s">
        <v>224</v>
      </c>
      <c r="C561" s="7" t="s">
        <v>225</v>
      </c>
      <c r="D561" s="27">
        <v>12241300</v>
      </c>
      <c r="E561" s="27">
        <v>12241299.939999999</v>
      </c>
      <c r="F561" s="28">
        <f t="shared" si="8"/>
        <v>0.99999999509855975</v>
      </c>
    </row>
    <row r="562" spans="1:7" ht="101.25" hidden="1" outlineLevel="2" x14ac:dyDescent="0.25">
      <c r="A562" s="7"/>
      <c r="B562" s="8" t="s">
        <v>226</v>
      </c>
      <c r="C562" s="7" t="s">
        <v>5</v>
      </c>
      <c r="D562" s="27">
        <v>1360144.44</v>
      </c>
      <c r="E562" s="27">
        <v>1360144.44</v>
      </c>
      <c r="F562" s="28">
        <f t="shared" si="8"/>
        <v>1</v>
      </c>
    </row>
    <row r="563" spans="1:7" ht="121.5" hidden="1" outlineLevel="2" x14ac:dyDescent="0.25">
      <c r="A563" s="7"/>
      <c r="B563" s="40" t="s">
        <v>227</v>
      </c>
      <c r="C563" s="7" t="s">
        <v>5</v>
      </c>
      <c r="D563" s="27">
        <v>9904299.5800000001</v>
      </c>
      <c r="E563" s="27">
        <v>3904299.58</v>
      </c>
      <c r="F563" s="28">
        <f t="shared" si="8"/>
        <v>0.39420249240885746</v>
      </c>
    </row>
    <row r="564" spans="1:7" ht="40.5" x14ac:dyDescent="0.25">
      <c r="A564" s="36" t="s">
        <v>321</v>
      </c>
      <c r="B564" s="37" t="s">
        <v>229</v>
      </c>
      <c r="C564" s="36"/>
      <c r="D564" s="25">
        <v>781229867.33000004</v>
      </c>
      <c r="E564" s="25">
        <v>306618939.51999998</v>
      </c>
      <c r="F564" s="26">
        <f t="shared" si="8"/>
        <v>0.39248235678434551</v>
      </c>
    </row>
    <row r="565" spans="1:7" s="15" customFormat="1" ht="20.25" outlineLevel="1" x14ac:dyDescent="0.25">
      <c r="A565" s="7"/>
      <c r="B565" s="8" t="s">
        <v>293</v>
      </c>
      <c r="C565" s="9"/>
      <c r="D565" s="27">
        <f>D568+D583+D591+D597+D602</f>
        <v>212587372.13</v>
      </c>
      <c r="E565" s="27">
        <f>E568+E583+E591+E597+E602</f>
        <v>51054171.709999993</v>
      </c>
      <c r="F565" s="28">
        <f t="shared" si="8"/>
        <v>0.2401561823661835</v>
      </c>
      <c r="G565" s="14"/>
    </row>
    <row r="566" spans="1:7" s="15" customFormat="1" ht="20.25" outlineLevel="1" collapsed="1" x14ac:dyDescent="0.25">
      <c r="A566" s="7"/>
      <c r="B566" s="8" t="s">
        <v>294</v>
      </c>
      <c r="C566" s="9"/>
      <c r="D566" s="27">
        <f>D569+D584+D592+D598+D603</f>
        <v>568642495.19999993</v>
      </c>
      <c r="E566" s="27">
        <f>E569+E584+E592+E598+E603</f>
        <v>255564767.81000003</v>
      </c>
      <c r="F566" s="28">
        <f t="shared" si="8"/>
        <v>0.44942959762462731</v>
      </c>
      <c r="G566" s="14"/>
    </row>
    <row r="567" spans="1:7" ht="40.5" outlineLevel="1" x14ac:dyDescent="0.25">
      <c r="A567" s="38"/>
      <c r="B567" s="39" t="s">
        <v>230</v>
      </c>
      <c r="C567" s="38"/>
      <c r="D567" s="29">
        <v>462756907.97000003</v>
      </c>
      <c r="E567" s="29">
        <v>222459086.28999999</v>
      </c>
      <c r="F567" s="30">
        <f t="shared" si="8"/>
        <v>0.48072558714654939</v>
      </c>
    </row>
    <row r="568" spans="1:7" s="15" customFormat="1" ht="20.25" outlineLevel="1" x14ac:dyDescent="0.25">
      <c r="A568" s="7"/>
      <c r="B568" s="8" t="s">
        <v>293</v>
      </c>
      <c r="C568" s="9"/>
      <c r="D568" s="27">
        <f>D572+D575+D579+D580</f>
        <v>93775372.129999995</v>
      </c>
      <c r="E568" s="27">
        <f>E572+E575+E579+E580</f>
        <v>44460875.689999998</v>
      </c>
      <c r="F568" s="28">
        <f t="shared" si="8"/>
        <v>0.47412102644993259</v>
      </c>
      <c r="G568" s="14"/>
    </row>
    <row r="569" spans="1:7" s="15" customFormat="1" ht="20.25" outlineLevel="1" collapsed="1" x14ac:dyDescent="0.25">
      <c r="A569" s="7"/>
      <c r="B569" s="8" t="s">
        <v>294</v>
      </c>
      <c r="C569" s="9"/>
      <c r="D569" s="27">
        <f>D570+D571+D573+D574+D576+D577+D578+D581</f>
        <v>368981535.83999997</v>
      </c>
      <c r="E569" s="27">
        <f>E570+E571+E573+E574+E576+E577+E578+E581</f>
        <v>177998210.60000002</v>
      </c>
      <c r="F569" s="28">
        <f t="shared" si="8"/>
        <v>0.48240411324317511</v>
      </c>
      <c r="G569" s="14"/>
    </row>
    <row r="570" spans="1:7" ht="40.5" hidden="1" outlineLevel="2" x14ac:dyDescent="0.25">
      <c r="A570" s="7"/>
      <c r="B570" s="8" t="s">
        <v>9</v>
      </c>
      <c r="C570" s="7" t="s">
        <v>5</v>
      </c>
      <c r="D570" s="27">
        <v>9891969.0700000003</v>
      </c>
      <c r="E570" s="27">
        <v>0</v>
      </c>
      <c r="F570" s="28">
        <f t="shared" si="8"/>
        <v>0</v>
      </c>
    </row>
    <row r="571" spans="1:7" ht="40.5" hidden="1" outlineLevel="2" x14ac:dyDescent="0.25">
      <c r="A571" s="7"/>
      <c r="B571" s="8" t="s">
        <v>9</v>
      </c>
      <c r="C571" s="7" t="s">
        <v>5</v>
      </c>
      <c r="D571" s="27">
        <v>257288703.69999999</v>
      </c>
      <c r="E571" s="27">
        <v>147447303.88</v>
      </c>
      <c r="F571" s="28">
        <f t="shared" si="8"/>
        <v>0.57308114098909035</v>
      </c>
    </row>
    <row r="572" spans="1:7" ht="121.5" hidden="1" outlineLevel="2" x14ac:dyDescent="0.25">
      <c r="A572" s="7"/>
      <c r="B572" s="40" t="s">
        <v>231</v>
      </c>
      <c r="C572" s="7" t="s">
        <v>232</v>
      </c>
      <c r="D572" s="27">
        <v>3157952.9</v>
      </c>
      <c r="E572" s="27">
        <v>1482692.7</v>
      </c>
      <c r="F572" s="28">
        <f t="shared" si="8"/>
        <v>0.46951070739528761</v>
      </c>
    </row>
    <row r="573" spans="1:7" ht="40.5" hidden="1" outlineLevel="2" x14ac:dyDescent="0.25">
      <c r="A573" s="7"/>
      <c r="B573" s="8" t="s">
        <v>9</v>
      </c>
      <c r="C573" s="7" t="s">
        <v>5</v>
      </c>
      <c r="D573" s="27">
        <v>5313585.4800000004</v>
      </c>
      <c r="E573" s="27">
        <v>2936639.64</v>
      </c>
      <c r="F573" s="28">
        <f t="shared" si="8"/>
        <v>0.55266630245308479</v>
      </c>
    </row>
    <row r="574" spans="1:7" ht="40.5" hidden="1" outlineLevel="2" x14ac:dyDescent="0.25">
      <c r="A574" s="7"/>
      <c r="B574" s="8" t="s">
        <v>91</v>
      </c>
      <c r="C574" s="7" t="s">
        <v>5</v>
      </c>
      <c r="D574" s="27">
        <v>742886.25</v>
      </c>
      <c r="E574" s="27">
        <v>134820</v>
      </c>
      <c r="F574" s="28">
        <f t="shared" si="8"/>
        <v>0.18148135061054099</v>
      </c>
    </row>
    <row r="575" spans="1:7" ht="121.5" hidden="1" outlineLevel="2" x14ac:dyDescent="0.25">
      <c r="A575" s="7"/>
      <c r="B575" s="40" t="s">
        <v>233</v>
      </c>
      <c r="C575" s="7" t="s">
        <v>234</v>
      </c>
      <c r="D575" s="27">
        <v>2486650</v>
      </c>
      <c r="E575" s="27">
        <v>221572.3</v>
      </c>
      <c r="F575" s="28">
        <f t="shared" si="8"/>
        <v>8.9104739307904204E-2</v>
      </c>
    </row>
    <row r="576" spans="1:7" ht="121.5" hidden="1" outlineLevel="2" x14ac:dyDescent="0.25">
      <c r="A576" s="7"/>
      <c r="B576" s="40" t="s">
        <v>235</v>
      </c>
      <c r="C576" s="7" t="s">
        <v>5</v>
      </c>
      <c r="D576" s="27">
        <v>2511869.88</v>
      </c>
      <c r="E576" s="27">
        <v>547816.57999999996</v>
      </c>
      <c r="F576" s="28">
        <f t="shared" si="8"/>
        <v>0.21809114570855079</v>
      </c>
    </row>
    <row r="577" spans="1:7" ht="40.5" hidden="1" outlineLevel="2" x14ac:dyDescent="0.25">
      <c r="A577" s="7"/>
      <c r="B577" s="8" t="s">
        <v>9</v>
      </c>
      <c r="C577" s="7" t="s">
        <v>5</v>
      </c>
      <c r="D577" s="27">
        <v>7982306.7000000002</v>
      </c>
      <c r="E577" s="27">
        <v>649781.86</v>
      </c>
      <c r="F577" s="28">
        <f t="shared" si="8"/>
        <v>8.1402767949269594E-2</v>
      </c>
    </row>
    <row r="578" spans="1:7" ht="81" hidden="1" outlineLevel="2" x14ac:dyDescent="0.25">
      <c r="A578" s="7"/>
      <c r="B578" s="8" t="s">
        <v>236</v>
      </c>
      <c r="C578" s="7" t="s">
        <v>5</v>
      </c>
      <c r="D578" s="27">
        <v>36228116.859999999</v>
      </c>
      <c r="E578" s="27">
        <v>11517623.75</v>
      </c>
      <c r="F578" s="28">
        <f t="shared" si="8"/>
        <v>0.31791947107018359</v>
      </c>
    </row>
    <row r="579" spans="1:7" ht="81" hidden="1" outlineLevel="2" x14ac:dyDescent="0.25">
      <c r="A579" s="7"/>
      <c r="B579" s="8" t="s">
        <v>236</v>
      </c>
      <c r="C579" s="7" t="s">
        <v>237</v>
      </c>
      <c r="D579" s="27">
        <v>53759769.229999997</v>
      </c>
      <c r="E579" s="27">
        <v>26081532.52</v>
      </c>
      <c r="F579" s="28">
        <f t="shared" si="8"/>
        <v>0.48514963686721913</v>
      </c>
    </row>
    <row r="580" spans="1:7" ht="81" hidden="1" outlineLevel="2" x14ac:dyDescent="0.25">
      <c r="A580" s="7"/>
      <c r="B580" s="8" t="s">
        <v>236</v>
      </c>
      <c r="C580" s="7" t="s">
        <v>238</v>
      </c>
      <c r="D580" s="27">
        <v>34371000</v>
      </c>
      <c r="E580" s="27">
        <v>16675078.17</v>
      </c>
      <c r="F580" s="28">
        <f t="shared" si="8"/>
        <v>0.48514963690320329</v>
      </c>
    </row>
    <row r="581" spans="1:7" ht="40.5" hidden="1" outlineLevel="2" x14ac:dyDescent="0.25">
      <c r="A581" s="7"/>
      <c r="B581" s="8" t="s">
        <v>239</v>
      </c>
      <c r="C581" s="7" t="s">
        <v>5</v>
      </c>
      <c r="D581" s="27">
        <v>49022097.899999999</v>
      </c>
      <c r="E581" s="27">
        <v>14764224.890000001</v>
      </c>
      <c r="F581" s="28">
        <f t="shared" si="8"/>
        <v>0.30117488892697919</v>
      </c>
    </row>
    <row r="582" spans="1:7" ht="40.5" outlineLevel="1" x14ac:dyDescent="0.25">
      <c r="A582" s="38"/>
      <c r="B582" s="39" t="s">
        <v>240</v>
      </c>
      <c r="C582" s="38"/>
      <c r="D582" s="29">
        <v>200680757.75999999</v>
      </c>
      <c r="E582" s="29">
        <v>59345993.100000001</v>
      </c>
      <c r="F582" s="30">
        <f t="shared" si="8"/>
        <v>0.29572338555235883</v>
      </c>
    </row>
    <row r="583" spans="1:7" s="15" customFormat="1" ht="20.25" outlineLevel="1" x14ac:dyDescent="0.25">
      <c r="A583" s="7"/>
      <c r="B583" s="8" t="s">
        <v>293</v>
      </c>
      <c r="C583" s="9"/>
      <c r="D583" s="27">
        <f>D587</f>
        <v>91417000</v>
      </c>
      <c r="E583" s="27">
        <f>E587</f>
        <v>6593296.0199999996</v>
      </c>
      <c r="F583" s="28">
        <f t="shared" ref="F583:F646" si="9">E583/D583</f>
        <v>7.2123303324326982E-2</v>
      </c>
      <c r="G583" s="14"/>
    </row>
    <row r="584" spans="1:7" s="15" customFormat="1" ht="20.25" outlineLevel="1" collapsed="1" x14ac:dyDescent="0.25">
      <c r="A584" s="7"/>
      <c r="B584" s="8" t="s">
        <v>294</v>
      </c>
      <c r="C584" s="9"/>
      <c r="D584" s="27">
        <f>D585+D586+D588+D589</f>
        <v>109263757.76000001</v>
      </c>
      <c r="E584" s="27">
        <f>E585+E586+E588+E589</f>
        <v>52752697.080000006</v>
      </c>
      <c r="F584" s="28">
        <f t="shared" si="9"/>
        <v>0.48280141706156898</v>
      </c>
      <c r="G584" s="14"/>
    </row>
    <row r="585" spans="1:7" ht="40.5" hidden="1" outlineLevel="2" x14ac:dyDescent="0.25">
      <c r="A585" s="7"/>
      <c r="B585" s="8" t="s">
        <v>9</v>
      </c>
      <c r="C585" s="7" t="s">
        <v>5</v>
      </c>
      <c r="D585" s="27">
        <v>80762648.810000002</v>
      </c>
      <c r="E585" s="27">
        <v>49915676.030000001</v>
      </c>
      <c r="F585" s="28">
        <f t="shared" si="9"/>
        <v>0.61805397377976368</v>
      </c>
    </row>
    <row r="586" spans="1:7" ht="40.5" hidden="1" outlineLevel="2" x14ac:dyDescent="0.25">
      <c r="A586" s="7"/>
      <c r="B586" s="8" t="s">
        <v>9</v>
      </c>
      <c r="C586" s="7" t="s">
        <v>5</v>
      </c>
      <c r="D586" s="27">
        <v>5461124.0599999996</v>
      </c>
      <c r="E586" s="27">
        <v>572989.56000000006</v>
      </c>
      <c r="F586" s="28">
        <f t="shared" si="9"/>
        <v>0.10492154247087368</v>
      </c>
    </row>
    <row r="587" spans="1:7" ht="40.5" hidden="1" outlineLevel="2" x14ac:dyDescent="0.25">
      <c r="A587" s="7"/>
      <c r="B587" s="8" t="s">
        <v>241</v>
      </c>
      <c r="C587" s="7" t="s">
        <v>242</v>
      </c>
      <c r="D587" s="27">
        <v>91417000</v>
      </c>
      <c r="E587" s="27">
        <v>6593296.0199999996</v>
      </c>
      <c r="F587" s="28">
        <f t="shared" si="9"/>
        <v>7.2123303324326982E-2</v>
      </c>
    </row>
    <row r="588" spans="1:7" ht="40.5" hidden="1" outlineLevel="2" x14ac:dyDescent="0.25">
      <c r="A588" s="7"/>
      <c r="B588" s="8" t="s">
        <v>243</v>
      </c>
      <c r="C588" s="7" t="s">
        <v>5</v>
      </c>
      <c r="D588" s="27">
        <v>22854250</v>
      </c>
      <c r="E588" s="27">
        <v>2264031.4900000002</v>
      </c>
      <c r="F588" s="28">
        <f t="shared" si="9"/>
        <v>9.9063915464300961E-2</v>
      </c>
    </row>
    <row r="589" spans="1:7" ht="121.5" hidden="1" outlineLevel="2" x14ac:dyDescent="0.25">
      <c r="A589" s="7"/>
      <c r="B589" s="40" t="s">
        <v>244</v>
      </c>
      <c r="C589" s="7" t="s">
        <v>5</v>
      </c>
      <c r="D589" s="27">
        <v>185734.89</v>
      </c>
      <c r="E589" s="27">
        <v>0</v>
      </c>
      <c r="F589" s="28">
        <f t="shared" si="9"/>
        <v>0</v>
      </c>
    </row>
    <row r="590" spans="1:7" ht="20.25" outlineLevel="1" x14ac:dyDescent="0.25">
      <c r="A590" s="38"/>
      <c r="B590" s="39" t="s">
        <v>245</v>
      </c>
      <c r="C590" s="38"/>
      <c r="D590" s="29">
        <v>41321768.829999998</v>
      </c>
      <c r="E590" s="29">
        <v>2695685.26</v>
      </c>
      <c r="F590" s="30">
        <f t="shared" si="9"/>
        <v>6.5236444042126931E-2</v>
      </c>
    </row>
    <row r="591" spans="1:7" s="15" customFormat="1" ht="20.25" outlineLevel="1" x14ac:dyDescent="0.25">
      <c r="A591" s="7"/>
      <c r="B591" s="8" t="s">
        <v>293</v>
      </c>
      <c r="C591" s="9"/>
      <c r="D591" s="27">
        <f>D595</f>
        <v>27395000</v>
      </c>
      <c r="E591" s="27">
        <f>E595</f>
        <v>0</v>
      </c>
      <c r="F591" s="28">
        <f t="shared" si="9"/>
        <v>0</v>
      </c>
      <c r="G591" s="14"/>
    </row>
    <row r="592" spans="1:7" s="15" customFormat="1" ht="20.25" outlineLevel="1" collapsed="1" x14ac:dyDescent="0.25">
      <c r="A592" s="7"/>
      <c r="B592" s="8" t="s">
        <v>294</v>
      </c>
      <c r="C592" s="9"/>
      <c r="D592" s="27">
        <f>D593+D594</f>
        <v>13926768.83</v>
      </c>
      <c r="E592" s="27">
        <f>E593+E594</f>
        <v>2695685.26</v>
      </c>
      <c r="F592" s="28">
        <f t="shared" si="9"/>
        <v>0.1935614278448535</v>
      </c>
      <c r="G592" s="14"/>
    </row>
    <row r="593" spans="1:7" ht="40.5" hidden="1" outlineLevel="2" x14ac:dyDescent="0.25">
      <c r="A593" s="7"/>
      <c r="B593" s="8" t="s">
        <v>9</v>
      </c>
      <c r="C593" s="7" t="s">
        <v>5</v>
      </c>
      <c r="D593" s="27">
        <v>5926768.8300000001</v>
      </c>
      <c r="E593" s="27">
        <v>2695685.26</v>
      </c>
      <c r="F593" s="28">
        <f t="shared" si="9"/>
        <v>0.45483219226554511</v>
      </c>
    </row>
    <row r="594" spans="1:7" ht="40.5" hidden="1" outlineLevel="2" x14ac:dyDescent="0.25">
      <c r="A594" s="7"/>
      <c r="B594" s="8" t="s">
        <v>9</v>
      </c>
      <c r="C594" s="7" t="s">
        <v>5</v>
      </c>
      <c r="D594" s="27">
        <v>8000000</v>
      </c>
      <c r="E594" s="27">
        <v>0</v>
      </c>
      <c r="F594" s="28">
        <f t="shared" si="9"/>
        <v>0</v>
      </c>
    </row>
    <row r="595" spans="1:7" ht="81" hidden="1" outlineLevel="2" x14ac:dyDescent="0.25">
      <c r="A595" s="7"/>
      <c r="B595" s="8" t="s">
        <v>246</v>
      </c>
      <c r="C595" s="7" t="s">
        <v>247</v>
      </c>
      <c r="D595" s="27">
        <v>27395000</v>
      </c>
      <c r="E595" s="27">
        <v>0</v>
      </c>
      <c r="F595" s="28">
        <f t="shared" si="9"/>
        <v>0</v>
      </c>
    </row>
    <row r="596" spans="1:7" ht="40.5" outlineLevel="1" x14ac:dyDescent="0.25">
      <c r="A596" s="38"/>
      <c r="B596" s="39" t="s">
        <v>248</v>
      </c>
      <c r="C596" s="38"/>
      <c r="D596" s="29">
        <v>14165022.6</v>
      </c>
      <c r="E596" s="29">
        <v>7830603.7699999996</v>
      </c>
      <c r="F596" s="30">
        <f t="shared" si="9"/>
        <v>0.55281265629607956</v>
      </c>
    </row>
    <row r="597" spans="1:7" s="15" customFormat="1" ht="20.25" outlineLevel="1" x14ac:dyDescent="0.25">
      <c r="A597" s="7"/>
      <c r="B597" s="8" t="s">
        <v>293</v>
      </c>
      <c r="C597" s="9"/>
      <c r="D597" s="27"/>
      <c r="E597" s="27"/>
      <c r="F597" s="28"/>
      <c r="G597" s="14"/>
    </row>
    <row r="598" spans="1:7" s="15" customFormat="1" ht="20.25" outlineLevel="1" collapsed="1" x14ac:dyDescent="0.25">
      <c r="A598" s="7"/>
      <c r="B598" s="8" t="s">
        <v>294</v>
      </c>
      <c r="C598" s="9"/>
      <c r="D598" s="27">
        <f>D599+D600</f>
        <v>14165022.6</v>
      </c>
      <c r="E598" s="27">
        <f>E599+E600</f>
        <v>7830603.7699999996</v>
      </c>
      <c r="F598" s="28">
        <f t="shared" si="9"/>
        <v>0.55281265629607956</v>
      </c>
      <c r="G598" s="14"/>
    </row>
    <row r="599" spans="1:7" ht="40.5" hidden="1" outlineLevel="2" x14ac:dyDescent="0.25">
      <c r="A599" s="7"/>
      <c r="B599" s="8" t="s">
        <v>9</v>
      </c>
      <c r="C599" s="7" t="s">
        <v>5</v>
      </c>
      <c r="D599" s="27">
        <v>13515161.98</v>
      </c>
      <c r="E599" s="27">
        <v>7830603.7699999996</v>
      </c>
      <c r="F599" s="28">
        <f t="shared" si="9"/>
        <v>0.57939400072214298</v>
      </c>
    </row>
    <row r="600" spans="1:7" ht="40.5" hidden="1" outlineLevel="2" x14ac:dyDescent="0.25">
      <c r="A600" s="7"/>
      <c r="B600" s="8" t="s">
        <v>9</v>
      </c>
      <c r="C600" s="7" t="s">
        <v>5</v>
      </c>
      <c r="D600" s="27">
        <v>649860.62</v>
      </c>
      <c r="E600" s="27">
        <v>0</v>
      </c>
      <c r="F600" s="28">
        <f t="shared" si="9"/>
        <v>0</v>
      </c>
    </row>
    <row r="601" spans="1:7" ht="40.5" outlineLevel="1" x14ac:dyDescent="0.25">
      <c r="A601" s="38"/>
      <c r="B601" s="39" t="s">
        <v>249</v>
      </c>
      <c r="C601" s="38"/>
      <c r="D601" s="29">
        <v>62305410.170000002</v>
      </c>
      <c r="E601" s="29">
        <v>14287571.1</v>
      </c>
      <c r="F601" s="30">
        <f t="shared" si="9"/>
        <v>0.22931509576803094</v>
      </c>
    </row>
    <row r="602" spans="1:7" s="15" customFormat="1" ht="20.25" outlineLevel="1" x14ac:dyDescent="0.25">
      <c r="A602" s="7"/>
      <c r="B602" s="8" t="s">
        <v>293</v>
      </c>
      <c r="C602" s="9"/>
      <c r="D602" s="27"/>
      <c r="E602" s="27"/>
      <c r="F602" s="28"/>
      <c r="G602" s="14"/>
    </row>
    <row r="603" spans="1:7" s="15" customFormat="1" ht="20.25" outlineLevel="1" collapsed="1" x14ac:dyDescent="0.25">
      <c r="A603" s="7"/>
      <c r="B603" s="8" t="s">
        <v>294</v>
      </c>
      <c r="C603" s="9"/>
      <c r="D603" s="27">
        <f>D604+D605+D606+D607</f>
        <v>62305410.170000002</v>
      </c>
      <c r="E603" s="27">
        <f>E604+E605+E606+E607</f>
        <v>14287571.1</v>
      </c>
      <c r="F603" s="28">
        <f t="shared" si="9"/>
        <v>0.22931509576803094</v>
      </c>
      <c r="G603" s="14"/>
    </row>
    <row r="604" spans="1:7" ht="40.5" hidden="1" outlineLevel="2" x14ac:dyDescent="0.25">
      <c r="A604" s="7"/>
      <c r="B604" s="8" t="s">
        <v>9</v>
      </c>
      <c r="C604" s="7" t="s">
        <v>5</v>
      </c>
      <c r="D604" s="27">
        <v>7044310.8200000003</v>
      </c>
      <c r="E604" s="27">
        <v>0</v>
      </c>
      <c r="F604" s="28">
        <f t="shared" si="9"/>
        <v>0</v>
      </c>
    </row>
    <row r="605" spans="1:7" ht="40.5" hidden="1" outlineLevel="2" x14ac:dyDescent="0.25">
      <c r="A605" s="7"/>
      <c r="B605" s="8" t="s">
        <v>9</v>
      </c>
      <c r="C605" s="7" t="s">
        <v>5</v>
      </c>
      <c r="D605" s="27">
        <v>32056446.350000001</v>
      </c>
      <c r="E605" s="27">
        <v>14287571.1</v>
      </c>
      <c r="F605" s="28">
        <f t="shared" si="9"/>
        <v>0.44570040434316571</v>
      </c>
    </row>
    <row r="606" spans="1:7" ht="40.5" hidden="1" outlineLevel="2" x14ac:dyDescent="0.25">
      <c r="A606" s="7"/>
      <c r="B606" s="8" t="s">
        <v>9</v>
      </c>
      <c r="C606" s="7" t="s">
        <v>5</v>
      </c>
      <c r="D606" s="27">
        <v>425000</v>
      </c>
      <c r="E606" s="27">
        <v>0</v>
      </c>
      <c r="F606" s="28">
        <f t="shared" si="9"/>
        <v>0</v>
      </c>
    </row>
    <row r="607" spans="1:7" ht="40.5" hidden="1" outlineLevel="2" x14ac:dyDescent="0.25">
      <c r="A607" s="7"/>
      <c r="B607" s="8" t="s">
        <v>9</v>
      </c>
      <c r="C607" s="7" t="s">
        <v>5</v>
      </c>
      <c r="D607" s="27">
        <v>22779653</v>
      </c>
      <c r="E607" s="27">
        <v>0</v>
      </c>
      <c r="F607" s="28">
        <f t="shared" si="9"/>
        <v>0</v>
      </c>
    </row>
    <row r="608" spans="1:7" ht="162" x14ac:dyDescent="0.25">
      <c r="A608" s="36" t="s">
        <v>322</v>
      </c>
      <c r="B608" s="44" t="s">
        <v>250</v>
      </c>
      <c r="C608" s="36"/>
      <c r="D608" s="25">
        <v>30998365.600000001</v>
      </c>
      <c r="E608" s="25">
        <v>14956559.84</v>
      </c>
      <c r="F608" s="26">
        <f t="shared" si="9"/>
        <v>0.48249511064544637</v>
      </c>
    </row>
    <row r="609" spans="1:7" s="15" customFormat="1" ht="20.25" outlineLevel="1" x14ac:dyDescent="0.25">
      <c r="A609" s="7"/>
      <c r="B609" s="8" t="s">
        <v>293</v>
      </c>
      <c r="C609" s="9"/>
      <c r="D609" s="27">
        <f>D612+D633</f>
        <v>106700</v>
      </c>
      <c r="E609" s="27">
        <f>E612+E633</f>
        <v>106700</v>
      </c>
      <c r="F609" s="28">
        <f t="shared" si="9"/>
        <v>1</v>
      </c>
      <c r="G609" s="14"/>
    </row>
    <row r="610" spans="1:7" s="15" customFormat="1" ht="20.25" outlineLevel="1" collapsed="1" x14ac:dyDescent="0.25">
      <c r="A610" s="7"/>
      <c r="B610" s="8" t="s">
        <v>294</v>
      </c>
      <c r="C610" s="9"/>
      <c r="D610" s="27">
        <f>D613+D634</f>
        <v>30891665.600000001</v>
      </c>
      <c r="E610" s="27">
        <f>E613+E634</f>
        <v>14849859.84</v>
      </c>
      <c r="F610" s="28">
        <f t="shared" si="9"/>
        <v>0.48070764562465029</v>
      </c>
      <c r="G610" s="14"/>
    </row>
    <row r="611" spans="1:7" ht="141.75" outlineLevel="1" x14ac:dyDescent="0.25">
      <c r="A611" s="38"/>
      <c r="B611" s="41" t="s">
        <v>251</v>
      </c>
      <c r="C611" s="38"/>
      <c r="D611" s="29">
        <v>28967500.93</v>
      </c>
      <c r="E611" s="29">
        <v>13274436.84</v>
      </c>
      <c r="F611" s="30">
        <f t="shared" si="9"/>
        <v>0.45825274579528597</v>
      </c>
    </row>
    <row r="612" spans="1:7" s="15" customFormat="1" ht="20.25" outlineLevel="1" x14ac:dyDescent="0.25">
      <c r="A612" s="7"/>
      <c r="B612" s="8" t="s">
        <v>293</v>
      </c>
      <c r="C612" s="9"/>
      <c r="D612" s="27">
        <f>D617</f>
        <v>106700</v>
      </c>
      <c r="E612" s="27">
        <f>E617</f>
        <v>106700</v>
      </c>
      <c r="F612" s="28">
        <f t="shared" si="9"/>
        <v>1</v>
      </c>
      <c r="G612" s="14"/>
    </row>
    <row r="613" spans="1:7" s="15" customFormat="1" ht="20.25" outlineLevel="1" collapsed="1" x14ac:dyDescent="0.25">
      <c r="A613" s="7"/>
      <c r="B613" s="8" t="s">
        <v>294</v>
      </c>
      <c r="C613" s="9"/>
      <c r="D613" s="27">
        <f>D614+D615+D616+D618+D619+D620+D621+D622+D623+D624+D625+D626+D627+D628+D629+D630+D631</f>
        <v>28860800.93</v>
      </c>
      <c r="E613" s="27">
        <f>E614+E615+E616+E618+E619+E620+E621+E622+E623+E624+E625+E626+E627+E628+E629+E630+E631</f>
        <v>13167736.84</v>
      </c>
      <c r="F613" s="28">
        <f t="shared" si="9"/>
        <v>0.4562498758068943</v>
      </c>
      <c r="G613" s="14"/>
    </row>
    <row r="614" spans="1:7" ht="40.5" hidden="1" outlineLevel="2" x14ac:dyDescent="0.25">
      <c r="A614" s="7"/>
      <c r="B614" s="8" t="s">
        <v>9</v>
      </c>
      <c r="C614" s="7" t="s">
        <v>5</v>
      </c>
      <c r="D614" s="27">
        <v>5378000</v>
      </c>
      <c r="E614" s="27">
        <v>774992</v>
      </c>
      <c r="F614" s="28">
        <f t="shared" si="9"/>
        <v>0.144104127928598</v>
      </c>
    </row>
    <row r="615" spans="1:7" ht="40.5" hidden="1" outlineLevel="2" x14ac:dyDescent="0.25">
      <c r="A615" s="7"/>
      <c r="B615" s="8" t="s">
        <v>9</v>
      </c>
      <c r="C615" s="7" t="s">
        <v>5</v>
      </c>
      <c r="D615" s="27">
        <v>3930525.7</v>
      </c>
      <c r="E615" s="27">
        <v>3394686.45</v>
      </c>
      <c r="F615" s="28">
        <f t="shared" si="9"/>
        <v>0.86367237084851012</v>
      </c>
    </row>
    <row r="616" spans="1:7" ht="40.5" hidden="1" outlineLevel="2" x14ac:dyDescent="0.25">
      <c r="A616" s="7"/>
      <c r="B616" s="8" t="s">
        <v>9</v>
      </c>
      <c r="C616" s="7" t="s">
        <v>5</v>
      </c>
      <c r="D616" s="27">
        <v>5285688.2300000004</v>
      </c>
      <c r="E616" s="27">
        <v>3011010.19</v>
      </c>
      <c r="F616" s="28">
        <f t="shared" si="9"/>
        <v>0.56965338456975156</v>
      </c>
    </row>
    <row r="617" spans="1:7" ht="182.25" hidden="1" outlineLevel="2" x14ac:dyDescent="0.25">
      <c r="A617" s="7"/>
      <c r="B617" s="40" t="s">
        <v>252</v>
      </c>
      <c r="C617" s="7" t="s">
        <v>253</v>
      </c>
      <c r="D617" s="27">
        <v>106700</v>
      </c>
      <c r="E617" s="27">
        <v>106700</v>
      </c>
      <c r="F617" s="28">
        <f t="shared" si="9"/>
        <v>1</v>
      </c>
    </row>
    <row r="618" spans="1:7" ht="182.25" hidden="1" outlineLevel="2" x14ac:dyDescent="0.25">
      <c r="A618" s="7"/>
      <c r="B618" s="40" t="s">
        <v>254</v>
      </c>
      <c r="C618" s="7" t="s">
        <v>5</v>
      </c>
      <c r="D618" s="27">
        <v>248966.67</v>
      </c>
      <c r="E618" s="27">
        <v>248966.67</v>
      </c>
      <c r="F618" s="28">
        <f t="shared" si="9"/>
        <v>1</v>
      </c>
    </row>
    <row r="619" spans="1:7" ht="40.5" hidden="1" outlineLevel="2" x14ac:dyDescent="0.25">
      <c r="A619" s="7"/>
      <c r="B619" s="8" t="s">
        <v>9</v>
      </c>
      <c r="C619" s="7" t="s">
        <v>5</v>
      </c>
      <c r="D619" s="27">
        <v>1049300.07</v>
      </c>
      <c r="E619" s="27">
        <v>913010.27</v>
      </c>
      <c r="F619" s="28">
        <f t="shared" si="9"/>
        <v>0.87011360820742145</v>
      </c>
    </row>
    <row r="620" spans="1:7" ht="40.5" hidden="1" outlineLevel="2" x14ac:dyDescent="0.25">
      <c r="A620" s="7"/>
      <c r="B620" s="8" t="s">
        <v>9</v>
      </c>
      <c r="C620" s="7" t="s">
        <v>5</v>
      </c>
      <c r="D620" s="27">
        <v>150000</v>
      </c>
      <c r="E620" s="27">
        <v>16000</v>
      </c>
      <c r="F620" s="28">
        <f t="shared" si="9"/>
        <v>0.10666666666666667</v>
      </c>
    </row>
    <row r="621" spans="1:7" ht="40.5" hidden="1" outlineLevel="2" x14ac:dyDescent="0.25">
      <c r="A621" s="7"/>
      <c r="B621" s="8" t="s">
        <v>9</v>
      </c>
      <c r="C621" s="7" t="s">
        <v>5</v>
      </c>
      <c r="D621" s="27">
        <v>381525.76000000001</v>
      </c>
      <c r="E621" s="27">
        <v>365825.76</v>
      </c>
      <c r="F621" s="28">
        <f t="shared" si="9"/>
        <v>0.95884943653608079</v>
      </c>
    </row>
    <row r="622" spans="1:7" ht="40.5" hidden="1" outlineLevel="2" x14ac:dyDescent="0.25">
      <c r="A622" s="7"/>
      <c r="B622" s="8" t="s">
        <v>9</v>
      </c>
      <c r="C622" s="7" t="s">
        <v>5</v>
      </c>
      <c r="D622" s="27">
        <v>600000</v>
      </c>
      <c r="E622" s="27">
        <v>0</v>
      </c>
      <c r="F622" s="28">
        <f t="shared" si="9"/>
        <v>0</v>
      </c>
    </row>
    <row r="623" spans="1:7" ht="40.5" hidden="1" outlineLevel="2" x14ac:dyDescent="0.25">
      <c r="A623" s="7"/>
      <c r="B623" s="8" t="s">
        <v>9</v>
      </c>
      <c r="C623" s="7" t="s">
        <v>5</v>
      </c>
      <c r="D623" s="27">
        <v>425000</v>
      </c>
      <c r="E623" s="27">
        <v>425000</v>
      </c>
      <c r="F623" s="28">
        <f t="shared" si="9"/>
        <v>1</v>
      </c>
    </row>
    <row r="624" spans="1:7" ht="40.5" hidden="1" outlineLevel="2" x14ac:dyDescent="0.25">
      <c r="A624" s="7"/>
      <c r="B624" s="8" t="s">
        <v>9</v>
      </c>
      <c r="C624" s="7" t="s">
        <v>5</v>
      </c>
      <c r="D624" s="27">
        <v>6216229.5</v>
      </c>
      <c r="E624" s="27">
        <v>2976573.61</v>
      </c>
      <c r="F624" s="28">
        <f t="shared" si="9"/>
        <v>0.47883907921996766</v>
      </c>
    </row>
    <row r="625" spans="1:7" ht="40.5" hidden="1" outlineLevel="2" x14ac:dyDescent="0.25">
      <c r="A625" s="7"/>
      <c r="B625" s="8" t="s">
        <v>9</v>
      </c>
      <c r="C625" s="7" t="s">
        <v>5</v>
      </c>
      <c r="D625" s="27">
        <v>2300000</v>
      </c>
      <c r="E625" s="27">
        <v>0</v>
      </c>
      <c r="F625" s="28">
        <f t="shared" si="9"/>
        <v>0</v>
      </c>
    </row>
    <row r="626" spans="1:7" ht="40.5" hidden="1" outlineLevel="2" x14ac:dyDescent="0.25">
      <c r="A626" s="7"/>
      <c r="B626" s="8" t="s">
        <v>9</v>
      </c>
      <c r="C626" s="7" t="s">
        <v>5</v>
      </c>
      <c r="D626" s="27">
        <v>290000</v>
      </c>
      <c r="E626" s="27">
        <v>0</v>
      </c>
      <c r="F626" s="28">
        <f t="shared" si="9"/>
        <v>0</v>
      </c>
    </row>
    <row r="627" spans="1:7" ht="40.5" hidden="1" outlineLevel="2" x14ac:dyDescent="0.25">
      <c r="A627" s="7"/>
      <c r="B627" s="8" t="s">
        <v>9</v>
      </c>
      <c r="C627" s="7" t="s">
        <v>5</v>
      </c>
      <c r="D627" s="27">
        <v>1445715</v>
      </c>
      <c r="E627" s="27">
        <v>219176</v>
      </c>
      <c r="F627" s="28">
        <f t="shared" si="9"/>
        <v>0.15160387766606834</v>
      </c>
    </row>
    <row r="628" spans="1:7" ht="40.5" hidden="1" outlineLevel="2" x14ac:dyDescent="0.25">
      <c r="A628" s="7"/>
      <c r="B628" s="8" t="s">
        <v>9</v>
      </c>
      <c r="C628" s="7" t="s">
        <v>5</v>
      </c>
      <c r="D628" s="27">
        <v>100000</v>
      </c>
      <c r="E628" s="27">
        <v>0</v>
      </c>
      <c r="F628" s="28">
        <f t="shared" si="9"/>
        <v>0</v>
      </c>
    </row>
    <row r="629" spans="1:7" ht="40.5" hidden="1" outlineLevel="2" x14ac:dyDescent="0.25">
      <c r="A629" s="7"/>
      <c r="B629" s="8" t="s">
        <v>9</v>
      </c>
      <c r="C629" s="7" t="s">
        <v>5</v>
      </c>
      <c r="D629" s="27">
        <v>139500</v>
      </c>
      <c r="E629" s="27">
        <v>69500</v>
      </c>
      <c r="F629" s="28">
        <f t="shared" si="9"/>
        <v>0.49820788530465948</v>
      </c>
    </row>
    <row r="630" spans="1:7" ht="40.5" hidden="1" outlineLevel="2" x14ac:dyDescent="0.25">
      <c r="A630" s="7"/>
      <c r="B630" s="8" t="s">
        <v>9</v>
      </c>
      <c r="C630" s="7" t="s">
        <v>5</v>
      </c>
      <c r="D630" s="27">
        <v>380350</v>
      </c>
      <c r="E630" s="27">
        <v>212995.89</v>
      </c>
      <c r="F630" s="28">
        <f t="shared" si="9"/>
        <v>0.55999971079269095</v>
      </c>
    </row>
    <row r="631" spans="1:7" ht="40.5" hidden="1" outlineLevel="2" x14ac:dyDescent="0.25">
      <c r="A631" s="7"/>
      <c r="B631" s="8" t="s">
        <v>9</v>
      </c>
      <c r="C631" s="7" t="s">
        <v>5</v>
      </c>
      <c r="D631" s="27">
        <v>540000</v>
      </c>
      <c r="E631" s="27">
        <v>540000</v>
      </c>
      <c r="F631" s="28">
        <f t="shared" si="9"/>
        <v>1</v>
      </c>
    </row>
    <row r="632" spans="1:7" ht="60.75" outlineLevel="1" x14ac:dyDescent="0.25">
      <c r="A632" s="38"/>
      <c r="B632" s="39" t="s">
        <v>255</v>
      </c>
      <c r="C632" s="38"/>
      <c r="D632" s="29">
        <v>2030864.67</v>
      </c>
      <c r="E632" s="29">
        <v>1682123</v>
      </c>
      <c r="F632" s="30">
        <f t="shared" si="9"/>
        <v>0.82827921763984402</v>
      </c>
    </row>
    <row r="633" spans="1:7" s="15" customFormat="1" ht="20.25" outlineLevel="1" x14ac:dyDescent="0.25">
      <c r="A633" s="7"/>
      <c r="B633" s="8" t="s">
        <v>293</v>
      </c>
      <c r="C633" s="9"/>
      <c r="D633" s="27"/>
      <c r="E633" s="27"/>
      <c r="F633" s="28"/>
      <c r="G633" s="14"/>
    </row>
    <row r="634" spans="1:7" s="15" customFormat="1" ht="20.25" outlineLevel="1" collapsed="1" x14ac:dyDescent="0.25">
      <c r="A634" s="7"/>
      <c r="B634" s="8" t="s">
        <v>294</v>
      </c>
      <c r="C634" s="9"/>
      <c r="D634" s="27">
        <f>D635+D636+D637</f>
        <v>2030864.67</v>
      </c>
      <c r="E634" s="27">
        <f>E635+E636+E637</f>
        <v>1682123</v>
      </c>
      <c r="F634" s="28">
        <f t="shared" si="9"/>
        <v>0.82827921763984402</v>
      </c>
      <c r="G634" s="14"/>
    </row>
    <row r="635" spans="1:7" ht="40.5" hidden="1" outlineLevel="2" x14ac:dyDescent="0.25">
      <c r="A635" s="7"/>
      <c r="B635" s="8" t="s">
        <v>9</v>
      </c>
      <c r="C635" s="7" t="s">
        <v>5</v>
      </c>
      <c r="D635" s="27">
        <v>100000</v>
      </c>
      <c r="E635" s="27">
        <v>0</v>
      </c>
      <c r="F635" s="28">
        <f t="shared" si="9"/>
        <v>0</v>
      </c>
    </row>
    <row r="636" spans="1:7" ht="40.5" hidden="1" outlineLevel="2" x14ac:dyDescent="0.25">
      <c r="A636" s="7"/>
      <c r="B636" s="8" t="s">
        <v>9</v>
      </c>
      <c r="C636" s="7" t="s">
        <v>5</v>
      </c>
      <c r="D636" s="27">
        <v>134563</v>
      </c>
      <c r="E636" s="27">
        <v>134563</v>
      </c>
      <c r="F636" s="28">
        <f t="shared" si="9"/>
        <v>1</v>
      </c>
    </row>
    <row r="637" spans="1:7" ht="81" hidden="1" outlineLevel="2" x14ac:dyDescent="0.25">
      <c r="A637" s="7"/>
      <c r="B637" s="8" t="s">
        <v>14</v>
      </c>
      <c r="C637" s="7" t="s">
        <v>5</v>
      </c>
      <c r="D637" s="27">
        <v>1796301.67</v>
      </c>
      <c r="E637" s="27">
        <v>1547560</v>
      </c>
      <c r="F637" s="28">
        <f t="shared" si="9"/>
        <v>0.86152567012867054</v>
      </c>
    </row>
    <row r="638" spans="1:7" ht="40.5" x14ac:dyDescent="0.25">
      <c r="A638" s="36" t="s">
        <v>323</v>
      </c>
      <c r="B638" s="37" t="s">
        <v>256</v>
      </c>
      <c r="C638" s="36"/>
      <c r="D638" s="25">
        <v>2988307305.2600002</v>
      </c>
      <c r="E638" s="25">
        <v>1387891363.1600001</v>
      </c>
      <c r="F638" s="26">
        <f t="shared" si="9"/>
        <v>0.46444064193700635</v>
      </c>
    </row>
    <row r="639" spans="1:7" s="15" customFormat="1" ht="20.25" outlineLevel="1" x14ac:dyDescent="0.25">
      <c r="A639" s="7"/>
      <c r="B639" s="8" t="s">
        <v>293</v>
      </c>
      <c r="C639" s="9"/>
      <c r="D639" s="27">
        <f>D642+D648+D661+D673</f>
        <v>2441172590</v>
      </c>
      <c r="E639" s="27">
        <f>E642+E648+E661+E673</f>
        <v>1182740688.0799999</v>
      </c>
      <c r="F639" s="28">
        <f t="shared" si="9"/>
        <v>0.4844969556535943</v>
      </c>
      <c r="G639" s="14"/>
    </row>
    <row r="640" spans="1:7" s="15" customFormat="1" ht="20.25" outlineLevel="1" collapsed="1" x14ac:dyDescent="0.25">
      <c r="A640" s="7"/>
      <c r="B640" s="8" t="s">
        <v>294</v>
      </c>
      <c r="C640" s="9"/>
      <c r="D640" s="27">
        <f>D643+D649+D662+D674</f>
        <v>547134715.25999999</v>
      </c>
      <c r="E640" s="27">
        <f>E643+E649+E662+E674</f>
        <v>205150675.08000001</v>
      </c>
      <c r="F640" s="28">
        <f t="shared" si="9"/>
        <v>0.37495459410304793</v>
      </c>
      <c r="G640" s="14"/>
    </row>
    <row r="641" spans="1:7" ht="40.5" outlineLevel="1" x14ac:dyDescent="0.25">
      <c r="A641" s="38"/>
      <c r="B641" s="39" t="s">
        <v>257</v>
      </c>
      <c r="C641" s="38"/>
      <c r="D641" s="29">
        <v>4363070.0999999996</v>
      </c>
      <c r="E641" s="29">
        <v>119145.12</v>
      </c>
      <c r="F641" s="30">
        <f t="shared" si="9"/>
        <v>2.7307633677487786E-2</v>
      </c>
    </row>
    <row r="642" spans="1:7" s="15" customFormat="1" ht="20.25" outlineLevel="1" x14ac:dyDescent="0.25">
      <c r="A642" s="7"/>
      <c r="B642" s="8" t="s">
        <v>293</v>
      </c>
      <c r="C642" s="9"/>
      <c r="D642" s="27">
        <f>D645</f>
        <v>514824.87</v>
      </c>
      <c r="E642" s="27">
        <f>E645</f>
        <v>0</v>
      </c>
      <c r="F642" s="28">
        <f t="shared" si="9"/>
        <v>0</v>
      </c>
      <c r="G642" s="14"/>
    </row>
    <row r="643" spans="1:7" s="15" customFormat="1" ht="20.25" outlineLevel="1" collapsed="1" x14ac:dyDescent="0.25">
      <c r="A643" s="7"/>
      <c r="B643" s="8" t="s">
        <v>294</v>
      </c>
      <c r="C643" s="9"/>
      <c r="D643" s="27">
        <f>D644+D646</f>
        <v>3848245.23</v>
      </c>
      <c r="E643" s="27">
        <f>E644+E646</f>
        <v>119145.12</v>
      </c>
      <c r="F643" s="28">
        <f t="shared" si="9"/>
        <v>3.0960895909432466E-2</v>
      </c>
      <c r="G643" s="14"/>
    </row>
    <row r="644" spans="1:7" ht="40.5" hidden="1" outlineLevel="2" x14ac:dyDescent="0.25">
      <c r="A644" s="7"/>
      <c r="B644" s="8" t="s">
        <v>9</v>
      </c>
      <c r="C644" s="7" t="s">
        <v>5</v>
      </c>
      <c r="D644" s="27">
        <v>2397290.29</v>
      </c>
      <c r="E644" s="27">
        <v>119145.12</v>
      </c>
      <c r="F644" s="28">
        <f t="shared" si="9"/>
        <v>4.969991348023188E-2</v>
      </c>
    </row>
    <row r="645" spans="1:7" ht="101.25" hidden="1" outlineLevel="2" x14ac:dyDescent="0.25">
      <c r="A645" s="7"/>
      <c r="B645" s="8" t="s">
        <v>258</v>
      </c>
      <c r="C645" s="7" t="s">
        <v>259</v>
      </c>
      <c r="D645" s="27">
        <v>514824.87</v>
      </c>
      <c r="E645" s="27">
        <v>0</v>
      </c>
      <c r="F645" s="28">
        <f t="shared" si="9"/>
        <v>0</v>
      </c>
    </row>
    <row r="646" spans="1:7" ht="101.25" hidden="1" outlineLevel="2" x14ac:dyDescent="0.25">
      <c r="A646" s="7"/>
      <c r="B646" s="8" t="s">
        <v>260</v>
      </c>
      <c r="C646" s="7" t="s">
        <v>5</v>
      </c>
      <c r="D646" s="27">
        <v>1450954.94</v>
      </c>
      <c r="E646" s="27">
        <v>0</v>
      </c>
      <c r="F646" s="28">
        <f t="shared" si="9"/>
        <v>0</v>
      </c>
    </row>
    <row r="647" spans="1:7" ht="40.5" outlineLevel="1" x14ac:dyDescent="0.25">
      <c r="A647" s="38"/>
      <c r="B647" s="39" t="s">
        <v>261</v>
      </c>
      <c r="C647" s="38"/>
      <c r="D647" s="29">
        <v>193132481.84</v>
      </c>
      <c r="E647" s="29">
        <v>58433229.719999999</v>
      </c>
      <c r="F647" s="30">
        <f t="shared" ref="F647:F674" si="10">E647/D647</f>
        <v>0.3025551640164228</v>
      </c>
    </row>
    <row r="648" spans="1:7" s="15" customFormat="1" ht="20.25" outlineLevel="1" x14ac:dyDescent="0.25">
      <c r="A648" s="7"/>
      <c r="B648" s="8" t="s">
        <v>293</v>
      </c>
      <c r="C648" s="9"/>
      <c r="D648" s="27">
        <f>D651+D652</f>
        <v>5206475.13</v>
      </c>
      <c r="E648" s="27">
        <f>E651+E652</f>
        <v>3249750.69</v>
      </c>
      <c r="F648" s="28">
        <f t="shared" si="10"/>
        <v>0.62417482247725631</v>
      </c>
      <c r="G648" s="14"/>
    </row>
    <row r="649" spans="1:7" s="15" customFormat="1" ht="20.25" outlineLevel="1" collapsed="1" x14ac:dyDescent="0.25">
      <c r="A649" s="7"/>
      <c r="B649" s="8" t="s">
        <v>294</v>
      </c>
      <c r="C649" s="9"/>
      <c r="D649" s="27">
        <f>D650+D653+D654+D655+D656+D657+D658+D659</f>
        <v>187926006.70999998</v>
      </c>
      <c r="E649" s="27">
        <f>E650+E653+E654+E655+E656+E657+E658+E659</f>
        <v>55183479.030000001</v>
      </c>
      <c r="F649" s="28">
        <f t="shared" si="10"/>
        <v>0.29364471685474047</v>
      </c>
      <c r="G649" s="14"/>
    </row>
    <row r="650" spans="1:7" ht="40.5" hidden="1" outlineLevel="2" x14ac:dyDescent="0.25">
      <c r="A650" s="7"/>
      <c r="B650" s="8" t="s">
        <v>9</v>
      </c>
      <c r="C650" s="7" t="s">
        <v>5</v>
      </c>
      <c r="D650" s="27">
        <v>118006731.26000001</v>
      </c>
      <c r="E650" s="27">
        <v>48696494.670000002</v>
      </c>
      <c r="F650" s="28">
        <f t="shared" si="10"/>
        <v>0.41265861828431427</v>
      </c>
    </row>
    <row r="651" spans="1:7" ht="222.75" hidden="1" outlineLevel="2" x14ac:dyDescent="0.25">
      <c r="A651" s="7"/>
      <c r="B651" s="40" t="s">
        <v>262</v>
      </c>
      <c r="C651" s="7" t="s">
        <v>259</v>
      </c>
      <c r="D651" s="27">
        <v>1066724.45</v>
      </c>
      <c r="E651" s="27">
        <v>0</v>
      </c>
      <c r="F651" s="28">
        <f t="shared" si="10"/>
        <v>0</v>
      </c>
    </row>
    <row r="652" spans="1:7" ht="141.75" hidden="1" outlineLevel="2" x14ac:dyDescent="0.25">
      <c r="A652" s="7"/>
      <c r="B652" s="40" t="s">
        <v>263</v>
      </c>
      <c r="C652" s="7" t="s">
        <v>259</v>
      </c>
      <c r="D652" s="27">
        <v>4139750.68</v>
      </c>
      <c r="E652" s="27">
        <v>3249750.69</v>
      </c>
      <c r="F652" s="28">
        <f t="shared" si="10"/>
        <v>0.78501120990213835</v>
      </c>
    </row>
    <row r="653" spans="1:7" ht="222.75" hidden="1" outlineLevel="2" x14ac:dyDescent="0.25">
      <c r="A653" s="7"/>
      <c r="B653" s="40" t="s">
        <v>264</v>
      </c>
      <c r="C653" s="7" t="s">
        <v>5</v>
      </c>
      <c r="D653" s="27">
        <v>13891414.039999999</v>
      </c>
      <c r="E653" s="27">
        <v>0</v>
      </c>
      <c r="F653" s="28">
        <f t="shared" si="10"/>
        <v>0</v>
      </c>
    </row>
    <row r="654" spans="1:7" ht="141.75" hidden="1" outlineLevel="2" x14ac:dyDescent="0.25">
      <c r="A654" s="7"/>
      <c r="B654" s="40" t="s">
        <v>265</v>
      </c>
      <c r="C654" s="7" t="s">
        <v>5</v>
      </c>
      <c r="D654" s="27">
        <v>2124762.5499999998</v>
      </c>
      <c r="E654" s="27">
        <v>511654.59</v>
      </c>
      <c r="F654" s="28">
        <f t="shared" si="10"/>
        <v>0.24080553848240599</v>
      </c>
    </row>
    <row r="655" spans="1:7" ht="243" hidden="1" outlineLevel="2" x14ac:dyDescent="0.25">
      <c r="A655" s="7"/>
      <c r="B655" s="40" t="s">
        <v>266</v>
      </c>
      <c r="C655" s="7" t="s">
        <v>5</v>
      </c>
      <c r="D655" s="27">
        <v>5306204.4000000004</v>
      </c>
      <c r="E655" s="27">
        <v>0</v>
      </c>
      <c r="F655" s="28">
        <f t="shared" si="10"/>
        <v>0</v>
      </c>
    </row>
    <row r="656" spans="1:7" ht="40.5" hidden="1" outlineLevel="2" x14ac:dyDescent="0.25">
      <c r="A656" s="7"/>
      <c r="B656" s="8" t="s">
        <v>9</v>
      </c>
      <c r="C656" s="7" t="s">
        <v>5</v>
      </c>
      <c r="D656" s="27">
        <v>418525.6</v>
      </c>
      <c r="E656" s="27">
        <v>378100</v>
      </c>
      <c r="F656" s="28">
        <f t="shared" si="10"/>
        <v>0.9034094927526537</v>
      </c>
    </row>
    <row r="657" spans="1:7" ht="40.5" hidden="1" outlineLevel="2" x14ac:dyDescent="0.25">
      <c r="A657" s="7"/>
      <c r="B657" s="8" t="s">
        <v>9</v>
      </c>
      <c r="C657" s="7" t="s">
        <v>5</v>
      </c>
      <c r="D657" s="27">
        <v>38005785.340000004</v>
      </c>
      <c r="E657" s="27">
        <v>0</v>
      </c>
      <c r="F657" s="28">
        <f t="shared" si="10"/>
        <v>0</v>
      </c>
    </row>
    <row r="658" spans="1:7" ht="40.5" hidden="1" outlineLevel="2" x14ac:dyDescent="0.25">
      <c r="A658" s="7"/>
      <c r="B658" s="8" t="s">
        <v>9</v>
      </c>
      <c r="C658" s="7" t="s">
        <v>5</v>
      </c>
      <c r="D658" s="27">
        <v>8943380.0399999991</v>
      </c>
      <c r="E658" s="27">
        <v>5597229.7699999996</v>
      </c>
      <c r="F658" s="28">
        <f t="shared" si="10"/>
        <v>0.62585171880943569</v>
      </c>
    </row>
    <row r="659" spans="1:7" ht="40.5" hidden="1" outlineLevel="2" x14ac:dyDescent="0.25">
      <c r="A659" s="7"/>
      <c r="B659" s="8" t="s">
        <v>9</v>
      </c>
      <c r="C659" s="7" t="s">
        <v>5</v>
      </c>
      <c r="D659" s="27">
        <v>1229203.48</v>
      </c>
      <c r="E659" s="27">
        <v>0</v>
      </c>
      <c r="F659" s="28">
        <f t="shared" si="10"/>
        <v>0</v>
      </c>
    </row>
    <row r="660" spans="1:7" ht="60.75" outlineLevel="1" x14ac:dyDescent="0.25">
      <c r="A660" s="38"/>
      <c r="B660" s="39" t="s">
        <v>267</v>
      </c>
      <c r="C660" s="38"/>
      <c r="D660" s="29">
        <v>422678952.47000003</v>
      </c>
      <c r="E660" s="29">
        <v>16885942.800000001</v>
      </c>
      <c r="F660" s="30">
        <f t="shared" si="10"/>
        <v>3.9949807534356688E-2</v>
      </c>
    </row>
    <row r="661" spans="1:7" s="15" customFormat="1" ht="20.25" outlineLevel="1" x14ac:dyDescent="0.25">
      <c r="A661" s="7"/>
      <c r="B661" s="8" t="s">
        <v>293</v>
      </c>
      <c r="C661" s="9"/>
      <c r="D661" s="27">
        <f>D664+D665+D666+D667+D668+D669+D670</f>
        <v>327940890</v>
      </c>
      <c r="E661" s="27">
        <f>E664+E665+E666+E667+E668+E669+E670</f>
        <v>11535519.73</v>
      </c>
      <c r="F661" s="28">
        <f t="shared" si="10"/>
        <v>3.5175606585686831E-2</v>
      </c>
      <c r="G661" s="14"/>
    </row>
    <row r="662" spans="1:7" s="15" customFormat="1" ht="20.25" outlineLevel="1" collapsed="1" x14ac:dyDescent="0.25">
      <c r="A662" s="7"/>
      <c r="B662" s="8" t="s">
        <v>294</v>
      </c>
      <c r="C662" s="9"/>
      <c r="D662" s="27">
        <f>D663+D671</f>
        <v>94738062.469999999</v>
      </c>
      <c r="E662" s="27">
        <f>E663+E671</f>
        <v>5350423.07</v>
      </c>
      <c r="F662" s="28">
        <f t="shared" si="10"/>
        <v>5.6475960458810093E-2</v>
      </c>
      <c r="G662" s="14"/>
    </row>
    <row r="663" spans="1:7" ht="81" hidden="1" outlineLevel="2" x14ac:dyDescent="0.25">
      <c r="A663" s="7"/>
      <c r="B663" s="8" t="s">
        <v>268</v>
      </c>
      <c r="C663" s="7" t="s">
        <v>5</v>
      </c>
      <c r="D663" s="27">
        <v>611899.47</v>
      </c>
      <c r="E663" s="27">
        <v>308705.87</v>
      </c>
      <c r="F663" s="28">
        <f t="shared" si="10"/>
        <v>0.5045042284478527</v>
      </c>
    </row>
    <row r="664" spans="1:7" ht="81" hidden="1" outlineLevel="2" x14ac:dyDescent="0.25">
      <c r="A664" s="7"/>
      <c r="B664" s="8" t="s">
        <v>268</v>
      </c>
      <c r="C664" s="7" t="s">
        <v>269</v>
      </c>
      <c r="D664" s="27">
        <v>11173620</v>
      </c>
      <c r="E664" s="27">
        <v>5637141.3399999999</v>
      </c>
      <c r="F664" s="28">
        <f t="shared" si="10"/>
        <v>0.50450447930035203</v>
      </c>
    </row>
    <row r="665" spans="1:7" ht="81" hidden="1" outlineLevel="2" x14ac:dyDescent="0.25">
      <c r="A665" s="7"/>
      <c r="B665" s="8" t="s">
        <v>268</v>
      </c>
      <c r="C665" s="7" t="s">
        <v>270</v>
      </c>
      <c r="D665" s="27">
        <v>452470</v>
      </c>
      <c r="E665" s="27">
        <v>228270.39</v>
      </c>
      <c r="F665" s="28">
        <f t="shared" si="10"/>
        <v>0.50449839768382432</v>
      </c>
    </row>
    <row r="666" spans="1:7" ht="141.75" hidden="1" outlineLevel="2" x14ac:dyDescent="0.25">
      <c r="A666" s="7"/>
      <c r="B666" s="40" t="s">
        <v>271</v>
      </c>
      <c r="C666" s="7" t="s">
        <v>272</v>
      </c>
      <c r="D666" s="27">
        <v>49141100</v>
      </c>
      <c r="E666" s="27">
        <v>4725090</v>
      </c>
      <c r="F666" s="28">
        <f t="shared" si="10"/>
        <v>9.6153525256862382E-2</v>
      </c>
    </row>
    <row r="667" spans="1:7" ht="162" hidden="1" outlineLevel="2" x14ac:dyDescent="0.25">
      <c r="A667" s="7"/>
      <c r="B667" s="40" t="s">
        <v>273</v>
      </c>
      <c r="C667" s="7" t="s">
        <v>274</v>
      </c>
      <c r="D667" s="27">
        <v>5830700</v>
      </c>
      <c r="E667" s="27">
        <v>945018</v>
      </c>
      <c r="F667" s="28">
        <f t="shared" si="10"/>
        <v>0.1620762515649922</v>
      </c>
    </row>
    <row r="668" spans="1:7" ht="222.75" hidden="1" outlineLevel="2" x14ac:dyDescent="0.25">
      <c r="A668" s="7"/>
      <c r="B668" s="40" t="s">
        <v>275</v>
      </c>
      <c r="C668" s="7" t="s">
        <v>276</v>
      </c>
      <c r="D668" s="27">
        <v>1918500</v>
      </c>
      <c r="E668" s="27">
        <v>0</v>
      </c>
      <c r="F668" s="28">
        <f t="shared" si="10"/>
        <v>0</v>
      </c>
    </row>
    <row r="669" spans="1:7" ht="202.5" hidden="1" outlineLevel="2" x14ac:dyDescent="0.25">
      <c r="A669" s="7"/>
      <c r="B669" s="40" t="s">
        <v>277</v>
      </c>
      <c r="C669" s="7" t="s">
        <v>278</v>
      </c>
      <c r="D669" s="27">
        <v>577600</v>
      </c>
      <c r="E669" s="27">
        <v>0</v>
      </c>
      <c r="F669" s="28">
        <f t="shared" si="10"/>
        <v>0</v>
      </c>
    </row>
    <row r="670" spans="1:7" ht="141.75" hidden="1" outlineLevel="2" x14ac:dyDescent="0.25">
      <c r="A670" s="7"/>
      <c r="B670" s="40" t="s">
        <v>279</v>
      </c>
      <c r="C670" s="7" t="s">
        <v>280</v>
      </c>
      <c r="D670" s="27">
        <v>258846900</v>
      </c>
      <c r="E670" s="27">
        <v>0</v>
      </c>
      <c r="F670" s="28">
        <f t="shared" si="10"/>
        <v>0</v>
      </c>
    </row>
    <row r="671" spans="1:7" ht="141.75" hidden="1" outlineLevel="2" x14ac:dyDescent="0.25">
      <c r="A671" s="7"/>
      <c r="B671" s="40" t="s">
        <v>281</v>
      </c>
      <c r="C671" s="7" t="s">
        <v>5</v>
      </c>
      <c r="D671" s="27">
        <v>94126163</v>
      </c>
      <c r="E671" s="27">
        <v>5041717.2</v>
      </c>
      <c r="F671" s="28">
        <f t="shared" si="10"/>
        <v>5.3563398733251243E-2</v>
      </c>
    </row>
    <row r="672" spans="1:7" ht="60.75" outlineLevel="1" x14ac:dyDescent="0.25">
      <c r="A672" s="38"/>
      <c r="B672" s="39" t="s">
        <v>282</v>
      </c>
      <c r="C672" s="38"/>
      <c r="D672" s="29">
        <v>2368132800.8499999</v>
      </c>
      <c r="E672" s="29">
        <v>1312453045.52</v>
      </c>
      <c r="F672" s="30">
        <f t="shared" si="10"/>
        <v>0.55421429281707424</v>
      </c>
    </row>
    <row r="673" spans="1:7" s="15" customFormat="1" ht="20.25" outlineLevel="1" x14ac:dyDescent="0.25">
      <c r="A673" s="7"/>
      <c r="B673" s="8" t="s">
        <v>293</v>
      </c>
      <c r="C673" s="9"/>
      <c r="D673" s="27">
        <f>D676+D677+D678</f>
        <v>2107510400</v>
      </c>
      <c r="E673" s="27">
        <f>E676+E677+E678</f>
        <v>1167955417.6599998</v>
      </c>
      <c r="F673" s="28">
        <f t="shared" si="10"/>
        <v>0.55418726173783051</v>
      </c>
      <c r="G673" s="14"/>
    </row>
    <row r="674" spans="1:7" s="15" customFormat="1" ht="20.25" outlineLevel="1" collapsed="1" x14ac:dyDescent="0.25">
      <c r="A674" s="7"/>
      <c r="B674" s="8" t="s">
        <v>294</v>
      </c>
      <c r="C674" s="9"/>
      <c r="D674" s="27">
        <f>D675+D679</f>
        <v>260622400.85000002</v>
      </c>
      <c r="E674" s="27">
        <f>E675+E679</f>
        <v>144497627.86000001</v>
      </c>
      <c r="F674" s="28">
        <f t="shared" si="10"/>
        <v>0.55443287832792598</v>
      </c>
      <c r="G674" s="14"/>
    </row>
    <row r="675" spans="1:7" ht="31.5" hidden="1" outlineLevel="2" x14ac:dyDescent="0.25">
      <c r="A675" s="3" t="s">
        <v>283</v>
      </c>
      <c r="B675" s="4" t="s">
        <v>9</v>
      </c>
      <c r="C675" s="3" t="s">
        <v>5</v>
      </c>
      <c r="D675" s="5">
        <v>143587.35999999999</v>
      </c>
      <c r="E675" s="5">
        <v>143587.35999999999</v>
      </c>
      <c r="F675" s="5"/>
    </row>
    <row r="676" spans="1:7" ht="78.75" hidden="1" outlineLevel="2" x14ac:dyDescent="0.25">
      <c r="A676" s="3" t="s">
        <v>284</v>
      </c>
      <c r="B676" s="6" t="s">
        <v>285</v>
      </c>
      <c r="C676" s="3" t="s">
        <v>286</v>
      </c>
      <c r="D676" s="5">
        <v>763638900</v>
      </c>
      <c r="E676" s="5">
        <v>437577966.20999998</v>
      </c>
      <c r="F676" s="5"/>
    </row>
    <row r="677" spans="1:7" ht="78.75" hidden="1" outlineLevel="2" x14ac:dyDescent="0.25">
      <c r="A677" s="3" t="s">
        <v>284</v>
      </c>
      <c r="B677" s="6" t="s">
        <v>285</v>
      </c>
      <c r="C677" s="3" t="s">
        <v>287</v>
      </c>
      <c r="D677" s="5">
        <v>24471800</v>
      </c>
      <c r="E677" s="5">
        <v>17924645.899999999</v>
      </c>
      <c r="F677" s="5"/>
    </row>
    <row r="678" spans="1:7" ht="63" hidden="1" outlineLevel="2" x14ac:dyDescent="0.25">
      <c r="A678" s="3" t="s">
        <v>288</v>
      </c>
      <c r="B678" s="6" t="s">
        <v>289</v>
      </c>
      <c r="C678" s="3" t="s">
        <v>290</v>
      </c>
      <c r="D678" s="5">
        <v>1319399700</v>
      </c>
      <c r="E678" s="5">
        <v>712452805.54999995</v>
      </c>
      <c r="F678" s="5"/>
    </row>
    <row r="679" spans="1:7" ht="63" hidden="1" outlineLevel="2" x14ac:dyDescent="0.25">
      <c r="A679" s="3" t="s">
        <v>291</v>
      </c>
      <c r="B679" s="6" t="s">
        <v>292</v>
      </c>
      <c r="C679" s="3" t="s">
        <v>5</v>
      </c>
      <c r="D679" s="5">
        <v>260478813.49000001</v>
      </c>
      <c r="E679" s="5">
        <v>144354040.5</v>
      </c>
      <c r="F679" s="5"/>
    </row>
  </sheetData>
  <autoFilter ref="A5:L679"/>
  <mergeCells count="3">
    <mergeCell ref="A1:H1"/>
    <mergeCell ref="A2:F2"/>
    <mergeCell ref="A3:H3"/>
  </mergeCells>
  <pageMargins left="1.1811023622047245" right="0.39370078740157483" top="0.78740157480314965" bottom="0.78740157480314965" header="0.51181102362204722" footer="0.51181102362204722"/>
  <pageSetup paperSize="9" scale="49" orientation="portrait" r:id="rId1"/>
  <headerFooter alignWithMargins="0"/>
  <colBreaks count="1" manualBreakCount="1">
    <brk id="6" max="6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Бюджет</vt:lpstr>
      <vt:lpstr>Бюджет!APPT</vt:lpstr>
      <vt:lpstr>Бюджет!FIO</vt:lpstr>
      <vt:lpstr>Бюджет!LAST_CELL</vt:lpstr>
      <vt:lpstr>Бюджет!SIGN</vt:lpstr>
      <vt:lpstr>Бюджет!Заголовки_для_печати</vt:lpstr>
      <vt:lpstr>Бюджет!Область_печати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rep:2.54.0.32</dc:description>
  <cp:lastModifiedBy>Вершинина Мария Игоревна</cp:lastModifiedBy>
  <cp:lastPrinted>2021-10-12T11:22:04Z</cp:lastPrinted>
  <dcterms:created xsi:type="dcterms:W3CDTF">2021-10-12T05:52:03Z</dcterms:created>
  <dcterms:modified xsi:type="dcterms:W3CDTF">2021-10-18T10:21:43Z</dcterms:modified>
</cp:coreProperties>
</file>