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5.xml" ContentType="application/vnd.openxmlformats-officedocument.spreadsheetml.revisionLog+xml"/>
  <Override PartName="/xl/revisions/revisionLog13.xml" ContentType="application/vnd.openxmlformats-officedocument.spreadsheetml.revisionLog+xml"/>
  <Override PartName="/xl/revisions/revisionLog17.xml" ContentType="application/vnd.openxmlformats-officedocument.spreadsheetml.revisionLog+xml"/>
  <Override PartName="/xl/revisions/revisionLog35.xml" ContentType="application/vnd.openxmlformats-officedocument.spreadsheetml.revisionLog+xml"/>
  <Override PartName="/xl/revisions/revisionLog2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59.xml" ContentType="application/vnd.openxmlformats-officedocument.spreadsheetml.revisionLog+xml"/>
  <Override PartName="/xl/revisions/revisionLog64.xml" ContentType="application/vnd.openxmlformats-officedocument.spreadsheetml.revisionLog+xml"/>
  <Override PartName="/xl/revisions/revisionLog32.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67.xml" ContentType="application/vnd.openxmlformats-officedocument.spreadsheetml.revisionLog+xml"/>
  <Override PartName="/xl/revisions/revisionLog15.xml" ContentType="application/vnd.openxmlformats-officedocument.spreadsheetml.revisionLog+xml"/>
  <Override PartName="/xl/revisions/revisionLog2.xml" ContentType="application/vnd.openxmlformats-officedocument.spreadsheetml.revisionLog+xml"/>
  <Override PartName="/xl/revisions/revisionLog28.xml" ContentType="application/vnd.openxmlformats-officedocument.spreadsheetml.revisionLog+xml"/>
  <Override PartName="/xl/revisions/revisionLog1111.xml" ContentType="application/vnd.openxmlformats-officedocument.spreadsheetml.revisionLog+xml"/>
  <Override PartName="/xl/revisions/revisionLog31.xml" ContentType="application/vnd.openxmlformats-officedocument.spreadsheetml.revisionLog+xml"/>
  <Override PartName="/xl/revisions/revisionLog33.xml" ContentType="application/vnd.openxmlformats-officedocument.spreadsheetml.revisionLog+xml"/>
  <Override PartName="/xl/revisions/revisionLog49.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23.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1.xml" ContentType="application/vnd.openxmlformats-officedocument.spreadsheetml.revisionLog+xml"/>
  <Override PartName="/xl/revisions/revisionLog5.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18.xml" ContentType="application/vnd.openxmlformats-officedocument.spreadsheetml.revisionLog+xml"/>
  <Override PartName="/xl/revisions/revisionLog141.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29.xml" ContentType="application/vnd.openxmlformats-officedocument.spreadsheetml.revisionLog+xml"/>
  <Override PartName="/xl/revisions/revisionLog110.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79.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1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19.xml" ContentType="application/vnd.openxmlformats-officedocument.spreadsheetml.revisionLog+xml"/>
  <Override PartName="/xl/revisions/revisionLog37.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14.xml" ContentType="application/vnd.openxmlformats-officedocument.spreadsheetml.revisionLog+xml"/>
  <Override PartName="/xl/revisions/revisionLog82.xml" ContentType="application/vnd.openxmlformats-officedocument.spreadsheetml.revisionLog+xml"/>
  <Override PartName="/xl/revisions/revisionLog111.xml" ContentType="application/vnd.openxmlformats-officedocument.spreadsheetml.revisionLog+xml"/>
  <Override PartName="/xl/revisions/revisionLog6.xml" ContentType="application/vnd.openxmlformats-officedocument.spreadsheetml.revisionLog+xml"/>
  <Override PartName="/xl/revisions/revisionLog142.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112.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10.xml" ContentType="application/vnd.openxmlformats-officedocument.spreadsheetml.revisionLog+xml"/>
  <Override PartName="/xl/revisions/revisionLog30.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9.xml" ContentType="application/vnd.openxmlformats-officedocument.spreadsheetml.revisionLog+xml"/>
  <Override PartName="/xl/revisions/revisionLog74.xml" ContentType="application/vnd.openxmlformats-officedocument.spreadsheetml.revisionLog+xml"/>
  <Override PartName="/xl/revisions/revisionLog77.xml" ContentType="application/vnd.openxmlformats-officedocument.spreadsheetml.revisionLog+xml"/>
  <Override PartName="/xl/revisions/revisionLog8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0" yWindow="10680" windowWidth="1980" windowHeight="1170" tabRatio="518"/>
  </bookViews>
  <sheets>
    <sheet name="на 01.11.2016" sheetId="1" r:id="rId1"/>
  </sheets>
  <definedNames>
    <definedName name="_xlnm._FilterDatabase" localSheetId="0" hidden="1">'на 01.11.2016'!$A$7:$P$398</definedName>
    <definedName name="Z_0217F586_7BE2_4803_B88F_1646729DF76E_.wvu.FilterData" localSheetId="0" hidden="1">'на 01.11.2016'!$A$7:$P$398</definedName>
    <definedName name="Z_040F7A53_882C_426B_A971_3BA4E7F819F6_.wvu.FilterData" localSheetId="0" hidden="1">'на 01.11.2016'!$A$7:$K$140</definedName>
    <definedName name="Z_05C1E2BB_B583_44DD_A8AC_FBF87A053735_.wvu.FilterData" localSheetId="0" hidden="1">'на 01.11.2016'!$A$7:$K$140</definedName>
    <definedName name="Z_05C9DD0B_EBEE_40E7_A642_8B2CDCC810BA_.wvu.FilterData" localSheetId="0" hidden="1">'на 01.11.2016'!$A$7:$K$140</definedName>
    <definedName name="Z_0623BA59_06E0_47C4_A9E0_EFF8949456C2_.wvu.FilterData" localSheetId="0" hidden="1">'на 01.11.2016'!$A$7:$K$140</definedName>
    <definedName name="Z_0644E522_2545_474C_824A_2ED6C2798897_.wvu.FilterData" localSheetId="0" hidden="1">'на 01.11.2016'!$A$7:$P$398</definedName>
    <definedName name="Z_071188D9_4773_41E2_8227_482316F94E22_.wvu.FilterData" localSheetId="0" hidden="1">'на 01.11.2016'!$A$7:$P$398</definedName>
    <definedName name="Z_079216EF_F396_45DE_93AA_DF26C49F532F_.wvu.FilterData" localSheetId="0" hidden="1">'на 01.11.2016'!$A$7:$K$140</definedName>
    <definedName name="Z_081D092E_BCFD_434D_99DD_F262EBF81A7D_.wvu.FilterData" localSheetId="0" hidden="1">'на 01.11.2016'!$A$7:$K$140</definedName>
    <definedName name="Z_081D1E71_FAB1_490F_8347_4363E467A6B8_.wvu.FilterData" localSheetId="0" hidden="1">'на 01.11.2016'!$A$7:$P$398</definedName>
    <definedName name="Z_09EDEF91_2CA5_4F56_B67B_9D290C461670_.wvu.FilterData" localSheetId="0" hidden="1">'на 01.11.2016'!$A$7:$K$140</definedName>
    <definedName name="Z_0AC3FA68_E0C8_4657_AD81_AF6345EA501C_.wvu.FilterData" localSheetId="0" hidden="1">'на 01.11.2016'!$A$7:$K$140</definedName>
    <definedName name="Z_0B579593_C56D_4394_91C1_F024BBE56EB1_.wvu.FilterData" localSheetId="0" hidden="1">'на 01.11.2016'!$A$7:$K$140</definedName>
    <definedName name="Z_0BC55D76_817D_4871_ADFD_780685E85798_.wvu.FilterData" localSheetId="0" hidden="1">'на 01.11.2016'!$A$7:$P$398</definedName>
    <definedName name="Z_0C6B39CB_8BE2_4437_B7EF_2B863FB64A7A_.wvu.FilterData" localSheetId="0" hidden="1">'на 01.11.2016'!$A$7:$K$140</definedName>
    <definedName name="Z_0C81132D_0EFB_424B_A2C0_D694846C9416_.wvu.FilterData" localSheetId="0" hidden="1">'на 01.11.2016'!$A$7:$P$398</definedName>
    <definedName name="Z_0C8C20D3_1DCE_4FE1_95B1_F35D8D398254_.wvu.FilterData" localSheetId="0" hidden="1">'на 01.11.2016'!$A$7:$K$140</definedName>
    <definedName name="Z_0CC9441C_88E9_46D0_951D_A49C84EDA8CE_.wvu.FilterData" localSheetId="0" hidden="1">'на 01.11.2016'!$A$7:$P$398</definedName>
    <definedName name="Z_0CF3E93E_60F6_45C8_AD33_C2CE08831546_.wvu.FilterData" localSheetId="0" hidden="1">'на 01.11.2016'!$A$7:$K$140</definedName>
    <definedName name="Z_0D69C398_7947_4D78_B1FE_A2A25AB79E10_.wvu.FilterData" localSheetId="0" hidden="1">'на 01.11.2016'!$A$7:$P$398</definedName>
    <definedName name="Z_0D7F5190_D20E_42FD_AD77_53CB309C7272_.wvu.FilterData" localSheetId="0" hidden="1">'на 01.11.2016'!$A$7:$K$140</definedName>
    <definedName name="Z_0E6786D8_AC3A_48D5_9AD7_4E7485DB6D9C_.wvu.FilterData" localSheetId="0" hidden="1">'на 01.11.2016'!$A$7:$K$140</definedName>
    <definedName name="Z_105D23B5_3830_4B2C_A4D4_FBFBD3BEFB9C_.wvu.FilterData" localSheetId="0" hidden="1">'на 01.11.2016'!$A$7:$K$140</definedName>
    <definedName name="Z_113A0779_204C_451B_8401_73E507046130_.wvu.FilterData" localSheetId="0" hidden="1">'на 01.11.2016'!$A$7:$P$398</definedName>
    <definedName name="Z_12397037_6208_4B36_BC95_11438284A9DE_.wvu.FilterData" localSheetId="0" hidden="1">'на 01.11.2016'!$A$7:$K$140</definedName>
    <definedName name="Z_130C16AD_E930_4810_BDF0_A6DD3A87B8D5_.wvu.FilterData" localSheetId="0" hidden="1">'на 01.11.2016'!$A$7:$P$398</definedName>
    <definedName name="Z_1315266B_953C_4E7F_B538_74B6DF400647_.wvu.FilterData" localSheetId="0" hidden="1">'на 01.11.2016'!$A$7:$K$140</definedName>
    <definedName name="Z_13E7ADA2_058C_4412_9AEA_31547694DD5C_.wvu.FilterData" localSheetId="0" hidden="1">'на 01.11.2016'!$A$7:$K$140</definedName>
    <definedName name="Z_1474826F_81A7_45CE_9E32_539008BC6006_.wvu.FilterData" localSheetId="0" hidden="1">'на 01.11.2016'!$A$7:$P$398</definedName>
    <definedName name="Z_158130B9_9537_4E7D_AC4C_ED389C9B13A6_.wvu.FilterData" localSheetId="0" hidden="1">'на 01.11.2016'!$A$7:$P$398</definedName>
    <definedName name="Z_15AF9AFF_36E4_41C3_A9EA_A83C0A87FA00_.wvu.FilterData" localSheetId="0" hidden="1">'на 01.11.2016'!$A$7:$P$398</definedName>
    <definedName name="Z_16533C21_4A9A_450C_8A94_553B88C3A9CF_.wvu.FilterData" localSheetId="0" hidden="1">'на 01.11.2016'!$A$7:$K$140</definedName>
    <definedName name="Z_1682CF4C_6BE2_4E45_A613_382D117E51BF_.wvu.FilterData" localSheetId="0" hidden="1">'на 01.11.2016'!$A$7:$P$398</definedName>
    <definedName name="Z_168FD5D4_D13B_47B9_8E56_61C627E3620F_.wvu.FilterData" localSheetId="0" hidden="1">'на 01.11.2016'!$A$7:$K$140</definedName>
    <definedName name="Z_176FBEC7_B2AF_4702_A894_382F81F9ECF6_.wvu.FilterData" localSheetId="0" hidden="1">'на 01.11.2016'!$A$7:$K$140</definedName>
    <definedName name="Z_17AEC02B_67B1_483A_97D2_C1C6DFD21518_.wvu.FilterData" localSheetId="0" hidden="1">'на 01.11.2016'!$A$7:$P$398</definedName>
    <definedName name="Z_1902C2E4_C521_44EB_B934_0EBD6E871DD8_.wvu.FilterData" localSheetId="0" hidden="1">'на 01.11.2016'!$A$7:$P$398</definedName>
    <definedName name="Z_19510E6E_7565_4AC2_BCB4_A345501456B6_.wvu.FilterData" localSheetId="0" hidden="1">'на 01.11.2016'!$A$7:$K$140</definedName>
    <definedName name="Z_1ADD4354_436F_41C7_AFD6_B73FA2D9BC20_.wvu.FilterData" localSheetId="0" hidden="1">'на 01.11.2016'!$A$7:$P$398</definedName>
    <definedName name="Z_1B413C41_F5DB_4793_803B_D278F6A0BE2C_.wvu.FilterData" localSheetId="0" hidden="1">'на 01.11.2016'!$A$7:$P$398</definedName>
    <definedName name="Z_1B943BCB_9609_428B_963E_E25F01748D7C_.wvu.FilterData" localSheetId="0" hidden="1">'на 01.11.2016'!$A$7:$P$398</definedName>
    <definedName name="Z_1C384A54_E3F0_4C1E_862E_6CD9154B364F_.wvu.FilterData" localSheetId="0" hidden="1">'на 01.11.2016'!$A$7:$P$398</definedName>
    <definedName name="Z_1C3DF549_BEC3_47F7_8F0B_A96D42597ECF_.wvu.FilterData" localSheetId="0" hidden="1">'на 01.11.2016'!$A$7:$K$140</definedName>
    <definedName name="Z_1C681B2A_8932_44D9_BF50_EA5DBCC10436_.wvu.FilterData" localSheetId="0" hidden="1">'на 01.11.2016'!$A$7:$K$140</definedName>
    <definedName name="Z_1CB5C523_AFA5_43A8_9C28_9F12CFE5BE65_.wvu.FilterData" localSheetId="0" hidden="1">'на 01.11.2016'!$A$7:$P$398</definedName>
    <definedName name="Z_1CEF9102_6C60_416B_8820_19DA6CA2FF8F_.wvu.FilterData" localSheetId="0" hidden="1">'на 01.11.2016'!$A$7:$P$398</definedName>
    <definedName name="Z_1D2C2901_70D8_494F_B885_AA5F7F9A1D2E_.wvu.FilterData" localSheetId="0" hidden="1">'на 01.11.2016'!$A$7:$P$398</definedName>
    <definedName name="Z_1F274A4D_4DCC_44CA_A1BD_90B7EE180486_.wvu.FilterData" localSheetId="0" hidden="1">'на 01.11.2016'!$A$7:$K$140</definedName>
    <definedName name="Z_1F6B5B08_FAE9_43CF_A27B_EE7ACD6D4DF6_.wvu.FilterData" localSheetId="0" hidden="1">'на 01.11.2016'!$A$7:$P$398</definedName>
    <definedName name="Z_1F885BC0_FA2D_45E9_BC66_C7BA68F6529B_.wvu.FilterData" localSheetId="0" hidden="1">'на 01.11.2016'!$A$7:$P$398</definedName>
    <definedName name="Z_1FF678B1_7F2B_4362_81E7_D3C79ED64B95_.wvu.FilterData" localSheetId="0" hidden="1">'на 01.11.2016'!$A$7:$K$140</definedName>
    <definedName name="Z_216AEA56_C079_4104_83C7_B22F3C2C4895_.wvu.FilterData" localSheetId="0" hidden="1">'на 01.11.2016'!$A$7:$K$140</definedName>
    <definedName name="Z_2181C7D4_AA52_40AC_A808_5D532F9A4DB9_.wvu.FilterData" localSheetId="0" hidden="1">'на 01.11.2016'!$A$7:$K$140</definedName>
    <definedName name="Z_222CB208_6EE7_4ACF_9056_A80606B8DEAE_.wvu.FilterData" localSheetId="0" hidden="1">'на 01.11.2016'!$A$7:$P$398</definedName>
    <definedName name="Z_22A3361C_6866_4206_B8FA_E848438D95B8_.wvu.FilterData" localSheetId="0" hidden="1">'на 01.11.2016'!$A$7:$K$140</definedName>
    <definedName name="Z_23D71F5A_A534_4F07_942A_44ED3D76C570_.wvu.FilterData" localSheetId="0" hidden="1">'на 01.11.2016'!$A$7:$P$398</definedName>
    <definedName name="Z_246D425F_E7DE_4F74_93E1_1CA6487BB7AF_.wvu.FilterData" localSheetId="0" hidden="1">'на 01.11.2016'!$A$7:$P$398</definedName>
    <definedName name="Z_24D1D1DF_90B3_41D1_82E1_05DE887CC58D_.wvu.FilterData" localSheetId="0" hidden="1">'на 01.11.2016'!$A$7:$K$140</definedName>
    <definedName name="Z_24E5C1BC_322C_4FEF_B964_F0DCC04482C1_.wvu.Cols" localSheetId="0" hidden="1">'на 01.11.2016'!#REF!,'на 01.11.2016'!#REF!</definedName>
    <definedName name="Z_24E5C1BC_322C_4FEF_B964_F0DCC04482C1_.wvu.FilterData" localSheetId="0" hidden="1">'на 01.11.2016'!$A$7:$K$140</definedName>
    <definedName name="Z_24E5C1BC_322C_4FEF_B964_F0DCC04482C1_.wvu.Rows" localSheetId="0" hidden="1">'на 01.11.2016'!#REF!</definedName>
    <definedName name="Z_26E7CD7D_71FD_4075_B268_E6444384CE7D_.wvu.FilterData" localSheetId="0" hidden="1">'на 01.11.2016'!$A$7:$K$140</definedName>
    <definedName name="Z_2751B79E_F60F_449F_9B1A_ED01F0EE4A3F_.wvu.FilterData" localSheetId="0" hidden="1">'на 01.11.2016'!$A$7:$P$398</definedName>
    <definedName name="Z_28008BE5_0693_468D_890E_2AE562EDDFCA_.wvu.FilterData" localSheetId="0" hidden="1">'на 01.11.2016'!$A$7:$K$140</definedName>
    <definedName name="Z_282F013D_E5B1_4C17_8727_7949891CEFC8_.wvu.FilterData" localSheetId="0" hidden="1">'на 01.11.2016'!$A$7:$P$398</definedName>
    <definedName name="Z_2B4EF399_1F78_4650_9196_70339D27DB54_.wvu.FilterData" localSheetId="0" hidden="1">'на 01.11.2016'!$A$7:$P$398</definedName>
    <definedName name="Z_2B67E997_66AF_4883_9EE5_9876648FDDE9_.wvu.FilterData" localSheetId="0" hidden="1">'на 01.11.2016'!$A$7:$P$398</definedName>
    <definedName name="Z_2C029299_5EEC_4151_A9E2_241D31E08692_.wvu.FilterData" localSheetId="0" hidden="1">'на 01.11.2016'!$A$7:$P$398</definedName>
    <definedName name="Z_2C47EAD7_6B0B_40AB_9599_0BF3302E35F1_.wvu.FilterData" localSheetId="0" hidden="1">'на 01.11.2016'!$A$7:$K$140</definedName>
    <definedName name="Z_2CD18B03_71F5_4B8A_8C6C_592F5A66335B_.wvu.FilterData" localSheetId="0" hidden="1">'на 01.11.2016'!$A$7:$P$398</definedName>
    <definedName name="Z_2D011736_53B8_48A8_8C2E_71DD995F6546_.wvu.FilterData" localSheetId="0" hidden="1">'на 01.11.2016'!$A$7:$P$398</definedName>
    <definedName name="Z_2D540280_F40F_4530_A32A_1FF2E78E7147_.wvu.FilterData" localSheetId="0" hidden="1">'на 01.11.2016'!$A$7:$P$398</definedName>
    <definedName name="Z_2D918A37_6905_4BEF_BC3A_DA45E968DAC3_.wvu.FilterData" localSheetId="0" hidden="1">'на 01.11.2016'!$A$7:$K$140</definedName>
    <definedName name="Z_2DF88C31_E5A0_4DFE_877D_5A31D3992603_.wvu.Rows" localSheetId="0" hidden="1">'на 01.11.2016'!#REF!,'на 01.11.2016'!#REF!,'на 01.11.2016'!#REF!,'на 01.11.2016'!#REF!,'на 01.11.2016'!#REF!,'на 01.11.2016'!#REF!,'на 01.11.2016'!#REF!,'на 01.11.2016'!#REF!,'на 01.11.2016'!#REF!,'на 01.11.2016'!#REF!,'на 01.11.2016'!#REF!</definedName>
    <definedName name="Z_2F3BAFC5_8792_4BC0_833F_5CB9ACB14A14_.wvu.FilterData" localSheetId="0" hidden="1">'на 01.11.2016'!$A$7:$K$140</definedName>
    <definedName name="Z_2F7AC811_CA37_46E3_866E_6E10DF43054A_.wvu.FilterData" localSheetId="0" hidden="1">'на 01.11.2016'!$A$7:$P$398</definedName>
    <definedName name="Z_300D3722_BC5B_4EFC_A306_CB3461E96075_.wvu.FilterData" localSheetId="0" hidden="1">'на 01.11.2016'!$A$7:$P$398</definedName>
    <definedName name="Z_30F94082_E7C8_4DE7_AE26_19B3A4317363_.wvu.FilterData" localSheetId="0" hidden="1">'на 01.11.2016'!$A$7:$P$398</definedName>
    <definedName name="Z_315B3829_E75D_48BB_A407_88A96C0D6A4B_.wvu.FilterData" localSheetId="0" hidden="1">'на 01.11.2016'!$A$7:$P$398</definedName>
    <definedName name="Z_31985263_3556_4B71_A26F_62706F49B320_.wvu.FilterData" localSheetId="0" hidden="1">'на 01.11.2016'!$A$7:$K$140</definedName>
    <definedName name="Z_31EABA3C_DD8D_46BF_85B1_09527EF8E816_.wvu.FilterData" localSheetId="0" hidden="1">'на 01.11.2016'!$A$7:$K$140</definedName>
    <definedName name="Z_328B1FBD_B9E0_4F8C_AA1F_438ED0F19823_.wvu.FilterData" localSheetId="0" hidden="1">'на 01.11.2016'!$A$7:$P$398</definedName>
    <definedName name="Z_33081AFE_875F_4448_8DBB_C2288E582829_.wvu.FilterData" localSheetId="0" hidden="1">'на 01.11.2016'!$A$7:$P$398</definedName>
    <definedName name="Z_34587A22_A707_48EC_A6D8_8CA0D443CB5A_.wvu.FilterData" localSheetId="0" hidden="1">'на 01.11.2016'!$A$7:$P$398</definedName>
    <definedName name="Z_34E97F8E_B808_4C29_AFA8_24160BA8B576_.wvu.FilterData" localSheetId="0" hidden="1">'на 01.11.2016'!$A$7:$K$140</definedName>
    <definedName name="Z_354643EC_374D_4252_A3BA_624B9338CCF6_.wvu.FilterData" localSheetId="0" hidden="1">'на 01.11.2016'!$A$7:$P$398</definedName>
    <definedName name="Z_356902C5_CBA1_407E_849C_39B6CAAFCD34_.wvu.FilterData" localSheetId="0" hidden="1">'на 01.11.2016'!$A$7:$P$398</definedName>
    <definedName name="Z_3597F15D_13FB_47E4_B2D7_0713796F1B32_.wvu.FilterData" localSheetId="0" hidden="1">'на 01.11.2016'!$A$7:$K$140</definedName>
    <definedName name="Z_36279478_DEDD_46A7_8B6D_9500CB65A35C_.wvu.FilterData" localSheetId="0" hidden="1">'на 01.11.2016'!$A$7:$K$140</definedName>
    <definedName name="Z_36282042_958F_4D98_9515_9E9271F26AA2_.wvu.FilterData" localSheetId="0" hidden="1">'на 01.11.2016'!$A$7:$K$140</definedName>
    <definedName name="Z_36AEB3FF_FCBC_4E21_8EFE_F20781816ED3_.wvu.FilterData" localSheetId="0" hidden="1">'на 01.11.2016'!$A$7:$K$140</definedName>
    <definedName name="Z_371CA4AD_891B_4B1D_9403_45AB26546607_.wvu.FilterData" localSheetId="0" hidden="1">'на 01.11.2016'!$A$7:$P$398</definedName>
    <definedName name="Z_37F8CE32_8CE8_4D95_9C0E_63112E6EFFE9_.wvu.Cols" localSheetId="0" hidden="1">'на 01.11.2016'!#REF!</definedName>
    <definedName name="Z_37F8CE32_8CE8_4D95_9C0E_63112E6EFFE9_.wvu.FilterData" localSheetId="0" hidden="1">'на 01.11.2016'!$A$7:$K$140</definedName>
    <definedName name="Z_37F8CE32_8CE8_4D95_9C0E_63112E6EFFE9_.wvu.PrintArea" localSheetId="0" hidden="1">'на 01.11.2016'!$A$1:$P$140</definedName>
    <definedName name="Z_37F8CE32_8CE8_4D95_9C0E_63112E6EFFE9_.wvu.PrintTitles" localSheetId="0" hidden="1">'на 01.11.2016'!$5:$8</definedName>
    <definedName name="Z_37F8CE32_8CE8_4D95_9C0E_63112E6EFFE9_.wvu.Rows" localSheetId="0" hidden="1">'на 01.11.2016'!#REF!,'на 01.11.2016'!#REF!,'на 01.11.2016'!#REF!,'на 01.11.2016'!#REF!,'на 01.11.2016'!#REF!,'на 01.11.2016'!#REF!,'на 01.11.2016'!#REF!,'на 01.11.2016'!#REF!,'на 01.11.2016'!#REF!,'на 01.11.2016'!#REF!,'на 01.11.2016'!#REF!,'на 01.11.2016'!#REF!,'на 01.11.2016'!#REF!,'на 01.11.2016'!#REF!,'на 01.11.2016'!#REF!,'на 01.11.2016'!#REF!,'на 01.11.2016'!#REF!</definedName>
    <definedName name="Z_39897EE2_53F6_432A_9A7F_7DBB2FBB08E4_.wvu.FilterData" localSheetId="0" hidden="1">'на 01.11.2016'!$A$7:$P$398</definedName>
    <definedName name="Z_3A3DB971_386F_40FA_8DD4_4A74AFE3B4C9_.wvu.FilterData" localSheetId="0" hidden="1">'на 01.11.2016'!$A$7:$P$398</definedName>
    <definedName name="Z_3AAEA08B_779A_471D_BFA0_0D98BF9A4FAD_.wvu.FilterData" localSheetId="0" hidden="1">'на 01.11.2016'!$A$7:$K$140</definedName>
    <definedName name="Z_3C9F72CF_10C2_48CF_BBB6_A2B9A1393F37_.wvu.FilterData" localSheetId="0" hidden="1">'на 01.11.2016'!$A$7:$K$140</definedName>
    <definedName name="Z_3CBCA6B7_5D7C_44A4_844A_26E2A61FDE86_.wvu.FilterData" localSheetId="0" hidden="1">'на 01.11.2016'!$A$7:$P$398</definedName>
    <definedName name="Z_3D1280C8_646B_4BB2_862F_8A8207220C6A_.wvu.FilterData" localSheetId="0" hidden="1">'на 01.11.2016'!$A$7:$K$140</definedName>
    <definedName name="Z_3D5A28D4_CB7B_405C_9FFF_EB22C14AB77F_.wvu.FilterData" localSheetId="0" hidden="1">'на 01.11.2016'!$A$7:$P$398</definedName>
    <definedName name="Z_3D6E136A_63AE_4912_A965_BD438229D989_.wvu.FilterData" localSheetId="0" hidden="1">'на 01.11.2016'!$A$7:$P$398</definedName>
    <definedName name="Z_3DB4F6FC_CE58_4083_A6ED_88DCB901BB99_.wvu.FilterData" localSheetId="0" hidden="1">'на 01.11.2016'!$A$7:$K$140</definedName>
    <definedName name="Z_3E14FD86_95B1_4D0E_A8F6_A4FFDE0E3FF0_.wvu.FilterData" localSheetId="0" hidden="1">'на 01.11.2016'!$A$7:$P$398</definedName>
    <definedName name="Z_3F839701_87D5_496C_AD9C_2B5AE5742513_.wvu.FilterData" localSheetId="0" hidden="1">'на 01.11.2016'!$A$7:$P$398</definedName>
    <definedName name="Z_3FE8ACF3_2097_4BA9_8230_2DBD30F09632_.wvu.FilterData" localSheetId="0" hidden="1">'на 01.11.2016'!$A$7:$P$398</definedName>
    <definedName name="Z_3FEDCFF8_5450_469D_9A9E_38AB8819A083_.wvu.FilterData" localSheetId="0" hidden="1">'на 01.11.2016'!$A$7:$P$398</definedName>
    <definedName name="Z_402DFE3F_A5E1_41E8_BB4F_E3062FAE22D8_.wvu.FilterData" localSheetId="0" hidden="1">'на 01.11.2016'!$A$7:$P$398</definedName>
    <definedName name="Z_403313B7_B74E_4D03_8AB9_B2A52A5BA330_.wvu.FilterData" localSheetId="0" hidden="1">'на 01.11.2016'!$A$7:$K$140</definedName>
    <definedName name="Z_4055661A_C391_44E3_B71B_DF824D593415_.wvu.FilterData" localSheetId="0" hidden="1">'на 01.11.2016'!$A$7:$K$140</definedName>
    <definedName name="Z_415B8653_FE9C_472E_85AE_9CFA9B00FD5E_.wvu.FilterData" localSheetId="0" hidden="1">'на 01.11.2016'!$A$7:$K$140</definedName>
    <definedName name="Z_41C6EAF5_F389_4A73_A5DF_3E2ABACB9DC1_.wvu.FilterData" localSheetId="0" hidden="1">'на 01.11.2016'!$A$7:$P$398</definedName>
    <definedName name="Z_4388DD05_A74C_4C1C_A344_6EEDB2F4B1B0_.wvu.FilterData" localSheetId="0" hidden="1">'на 01.11.2016'!$A$7:$K$140</definedName>
    <definedName name="Z_43F7D742_5383_4CCE_A058_3A12F3676DF6_.wvu.FilterData" localSheetId="0" hidden="1">'на 01.11.2016'!$A$7:$P$398</definedName>
    <definedName name="Z_445590C0_7350_4A17_AB85_F8DCF9494ECC_.wvu.FilterData" localSheetId="0" hidden="1">'на 01.11.2016'!$A$7:$K$140</definedName>
    <definedName name="Z_45D27932_FD3D_46DE_B431_4E5606457D7F_.wvu.FilterData" localSheetId="0" hidden="1">'на 01.11.2016'!$A$7:$K$140</definedName>
    <definedName name="Z_45DE1976_7F07_4EB4_8A9C_FB72D060BEFA_.wvu.Cols" localSheetId="0" hidden="1">'на 01.11.2016'!$C:$E,'на 01.11.2016'!$M:$N</definedName>
    <definedName name="Z_45DE1976_7F07_4EB4_8A9C_FB72D060BEFA_.wvu.FilterData" localSheetId="0" hidden="1">'на 01.11.2016'!$A$7:$P$398</definedName>
    <definedName name="Z_45DE1976_7F07_4EB4_8A9C_FB72D060BEFA_.wvu.PrintArea" localSheetId="0" hidden="1">'на 01.11.2016'!$A$1:$P$191</definedName>
    <definedName name="Z_45DE1976_7F07_4EB4_8A9C_FB72D060BEFA_.wvu.PrintTitles" localSheetId="0" hidden="1">'на 01.11.2016'!$5:$8</definedName>
    <definedName name="Z_45DE1976_7F07_4EB4_8A9C_FB72D060BEFA_.wvu.Rows" localSheetId="0" hidden="1">'на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01.11.2016'!$172:$172,'на 01.11.2016'!$175:$175,'на 01.11.2016'!$179:$179,'на 01.11.2016'!$182:$182,'на 01.11.2016'!$185:$186</definedName>
    <definedName name="Z_463F3E4B_81D6_4261_A251_5FB4227E67B1_.wvu.FilterData" localSheetId="0" hidden="1">'на 01.11.2016'!$A$7:$P$398</definedName>
    <definedName name="Z_4765959C_9F0B_44DF_B00A_10C6BB8CF204_.wvu.FilterData" localSheetId="0" hidden="1">'на 01.11.2016'!$A$7:$P$398</definedName>
    <definedName name="Z_47DE35B6_B347_4C65_8E49_C2008CA773EB_.wvu.FilterData" localSheetId="0" hidden="1">'на 01.11.2016'!$A$7:$K$140</definedName>
    <definedName name="Z_486156AC_4370_4C02_BA8A_CB9B49D1A8EC_.wvu.FilterData" localSheetId="0" hidden="1">'на 01.11.2016'!$A$7:$P$398</definedName>
    <definedName name="Z_49C7329D_3247_4713_BC9A_64F0EE2B0B3C_.wvu.FilterData" localSheetId="0" hidden="1">'на 01.11.2016'!$A$7:$P$398</definedName>
    <definedName name="Z_4AF0FF7E_D940_4246_AB71_AC8FEDA2EF24_.wvu.FilterData" localSheetId="0" hidden="1">'на 01.11.2016'!$A$7:$P$398</definedName>
    <definedName name="Z_4BB7905C_0E11_42F1_848D_90186131796A_.wvu.FilterData" localSheetId="0" hidden="1">'на 01.11.2016'!$A$7:$K$140</definedName>
    <definedName name="Z_4C1FE39D_945F_4F14_94DF_F69B283DCD9F_.wvu.FilterData" localSheetId="0" hidden="1">'на 01.11.2016'!$A$7:$K$140</definedName>
    <definedName name="Z_4CEB490B_58FB_4CA0_AAF2_63178FECD849_.wvu.FilterData" localSheetId="0" hidden="1">'на 01.11.2016'!$A$7:$P$398</definedName>
    <definedName name="Z_4EB9A2EB_6EC6_4AFE_AFFA_537868B4F130_.wvu.FilterData" localSheetId="0" hidden="1">'на 01.11.2016'!$A$7:$P$398</definedName>
    <definedName name="Z_4EF3C623_C372_46C1_AA60_4AC85C37C9F2_.wvu.FilterData" localSheetId="0" hidden="1">'на 01.11.2016'!$A$7:$P$398</definedName>
    <definedName name="Z_4FA4A69A_6589_44A8_8710_9041295BCBA3_.wvu.FilterData" localSheetId="0" hidden="1">'на 01.11.2016'!$A$7:$P$398</definedName>
    <definedName name="Z_4FE18469_4F1B_4C4F_94F8_2337C288BBDA_.wvu.FilterData" localSheetId="0" hidden="1">'на 01.11.2016'!$A$7:$P$398</definedName>
    <definedName name="Z_5039ACE2_215B_49F3_AC23_F5E171EB2E04_.wvu.FilterData" localSheetId="0" hidden="1">'на 01.11.2016'!$A$7:$P$398</definedName>
    <definedName name="Z_51BD5A76_12FD_4D74_BB88_134070337907_.wvu.FilterData" localSheetId="0" hidden="1">'на 01.11.2016'!$A$7:$P$398</definedName>
    <definedName name="Z_52C40832_4D48_45A4_B802_95C62DCB5A61_.wvu.FilterData" localSheetId="0" hidden="1">'на 01.11.2016'!$A$7:$K$140</definedName>
    <definedName name="Z_539CB3DF_9B66_4BE7_9074_8CE0405EB8A6_.wvu.Cols" localSheetId="0" hidden="1">'на 01.11.2016'!$C:$E,'на 01.11.2016'!$M:$N</definedName>
    <definedName name="Z_539CB3DF_9B66_4BE7_9074_8CE0405EB8A6_.wvu.FilterData" localSheetId="0" hidden="1">'на 01.11.2016'!$A$7:$P$398</definedName>
    <definedName name="Z_539CB3DF_9B66_4BE7_9074_8CE0405EB8A6_.wvu.PrintArea" localSheetId="0" hidden="1">'на 01.11.2016'!$A$1:$P$191</definedName>
    <definedName name="Z_539CB3DF_9B66_4BE7_9074_8CE0405EB8A6_.wvu.PrintTitles" localSheetId="0" hidden="1">'на 01.11.2016'!$5:$8</definedName>
    <definedName name="Z_55266A36_B6A9_42E1_8467_17D14F12BABD_.wvu.FilterData" localSheetId="0" hidden="1">'на 01.11.2016'!$A$7:$K$140</definedName>
    <definedName name="Z_55F24CBB_212F_42F4_BB98_92561BDA95C3_.wvu.FilterData" localSheetId="0" hidden="1">'на 01.11.2016'!$A$7:$P$398</definedName>
    <definedName name="Z_565A1A16_6A4F_4794_B3C1_1808DC7E86C0_.wvu.FilterData" localSheetId="0" hidden="1">'на 01.11.2016'!$A$7:$K$140</definedName>
    <definedName name="Z_568C3823_FEE7_49C8_B4CF_3D48541DA65C_.wvu.FilterData" localSheetId="0" hidden="1">'на 01.11.2016'!$A$7:$K$140</definedName>
    <definedName name="Z_5696C387_34DF_4BED_BB60_2D85436D9DA8_.wvu.FilterData" localSheetId="0" hidden="1">'на 01.11.2016'!$A$7:$P$398</definedName>
    <definedName name="Z_56C18D87_C587_43F7_9147_D7827AADF66D_.wvu.FilterData" localSheetId="0" hidden="1">'на 01.11.2016'!$A$7:$K$140</definedName>
    <definedName name="Z_5729DC83_8713_4B21_9D2C_8A74D021747E_.wvu.FilterData" localSheetId="0" hidden="1">'на 01.11.2016'!$A$7:$K$140</definedName>
    <definedName name="Z_5730431A_42FA_4886_8F76_DA9C1179F65B_.wvu.FilterData" localSheetId="0" hidden="1">'на 01.11.2016'!$A$7:$P$398</definedName>
    <definedName name="Z_58270B81_2C5A_44D4_84D8_B29B6BA03243_.wvu.FilterData" localSheetId="0" hidden="1">'на 01.11.2016'!$A$7:$K$140</definedName>
    <definedName name="Z_58EAD7A7_C312_4E53_9D90_6DB268F00AAE_.wvu.FilterData" localSheetId="0" hidden="1">'на 01.11.2016'!$A$7:$P$398</definedName>
    <definedName name="Z_59074C03_1A19_4344_8FE1_916D5A98CD29_.wvu.FilterData" localSheetId="0" hidden="1">'на 01.11.2016'!$A$7:$P$398</definedName>
    <definedName name="Z_59F91900_CAE9_4608_97BE_FBC0993C389F_.wvu.FilterData" localSheetId="0" hidden="1">'на 01.11.2016'!$A$7:$K$140</definedName>
    <definedName name="Z_5AC843E8_BE7D_4B69_82E5_622B40389D76_.wvu.FilterData" localSheetId="0" hidden="1">'на 01.11.2016'!$A$7:$P$398</definedName>
    <definedName name="Z_5B201F9D_0EC3_499C_A33C_1C4C3BFDAC63_.wvu.FilterData" localSheetId="0" hidden="1">'на 01.11.2016'!$A$7:$P$398</definedName>
    <definedName name="Z_5B8F35C7_BACE_46B7_A289_D37993E37EE6_.wvu.FilterData" localSheetId="0" hidden="1">'на 01.11.2016'!$A$7:$P$398</definedName>
    <definedName name="Z_5C13A1A0_C535_4639_90BE_9B5D72B8AEDB_.wvu.FilterData" localSheetId="0" hidden="1">'на 01.11.2016'!$A$7:$K$140</definedName>
    <definedName name="Z_5C519772_2A20_4B5B_841B_37C4DE3DF25F_.wvu.FilterData" localSheetId="0" hidden="1">'на 01.11.2016'!$A$7:$P$398</definedName>
    <definedName name="Z_5CDE7466_9008_4EE8_8F19_E26D937B15F6_.wvu.FilterData" localSheetId="0" hidden="1">'на 01.11.2016'!$A$7:$K$140</definedName>
    <definedName name="Z_5EB104F4_627D_44E7_960F_6C67063C7D09_.wvu.FilterData" localSheetId="0" hidden="1">'на 01.11.2016'!$A$7:$P$398</definedName>
    <definedName name="Z_5FB953A5_71FF_4056_AF98_C9D06FF0EDF3_.wvu.Cols" localSheetId="0" hidden="1">'на 01.11.2016'!$C:$E,'на 01.11.2016'!$M:$N</definedName>
    <definedName name="Z_5FB953A5_71FF_4056_AF98_C9D06FF0EDF3_.wvu.FilterData" localSheetId="0" hidden="1">'на 01.11.2016'!$A$7:$P$398</definedName>
    <definedName name="Z_5FB953A5_71FF_4056_AF98_C9D06FF0EDF3_.wvu.PrintArea" localSheetId="0" hidden="1">'на 01.11.2016'!$A$1:$P$191</definedName>
    <definedName name="Z_5FB953A5_71FF_4056_AF98_C9D06FF0EDF3_.wvu.PrintTitles" localSheetId="0" hidden="1">'на 01.11.2016'!$5:$8</definedName>
    <definedName name="Z_60155C64_695E_458C_BBFE_B89C53118803_.wvu.FilterData" localSheetId="0" hidden="1">'на 01.11.2016'!$A$7:$P$398</definedName>
    <definedName name="Z_60657231_C99E_4191_A90E_C546FB588843_.wvu.FilterData" localSheetId="0" hidden="1">'на 01.11.2016'!$A$7:$K$140</definedName>
    <definedName name="Z_60B33E92_3815_4061_91AA_8E38B8895054_.wvu.FilterData" localSheetId="0" hidden="1">'на 01.11.2016'!$A$7:$K$140</definedName>
    <definedName name="Z_61D3C2BE_E5C3_4670_8A8C_5EA015D7BE13_.wvu.FilterData" localSheetId="0" hidden="1">'на 01.11.2016'!$A$7:$P$398</definedName>
    <definedName name="Z_6246324E_D224_4FAC_8C67_F9370E7D77EB_.wvu.FilterData" localSheetId="0" hidden="1">'на 01.11.2016'!$A$7:$P$398</definedName>
    <definedName name="Z_62534477_13C5_437C_87A9_3525FC60CE4D_.wvu.FilterData" localSheetId="0" hidden="1">'на 01.11.2016'!$A$7:$P$398</definedName>
    <definedName name="Z_62691467_BD46_47AE_A6DF_52CBD0D9817B_.wvu.FilterData" localSheetId="0" hidden="1">'на 01.11.2016'!$A$7:$K$140</definedName>
    <definedName name="Z_62C4D5B7_88F6_4885_99F7_CBFA0AACC2D9_.wvu.FilterData" localSheetId="0" hidden="1">'на 01.11.2016'!$A$7:$P$398</definedName>
    <definedName name="Z_62F2B5AA_C3D1_4669_A4A0_184285923B8F_.wvu.FilterData" localSheetId="0" hidden="1">'на 01.11.2016'!$A$7:$P$398</definedName>
    <definedName name="Z_63720CAA_47FE_4977_B082_29E1534276C7_.wvu.FilterData" localSheetId="0" hidden="1">'на 01.11.2016'!$A$7:$P$398</definedName>
    <definedName name="Z_638AAAE8_8FF2_44D0_A160_BB2A9AEB5B72_.wvu.FilterData" localSheetId="0" hidden="1">'на 01.11.2016'!$A$7:$K$140</definedName>
    <definedName name="Z_63D45DC6_0D62_438A_9069_0A4378090381_.wvu.FilterData" localSheetId="0" hidden="1">'на 01.11.2016'!$A$7:$K$140</definedName>
    <definedName name="Z_648AB040_BD0E_49A1_BA40_87D3D9C0BA55_.wvu.FilterData" localSheetId="0" hidden="1">'на 01.11.2016'!$A$7:$P$398</definedName>
    <definedName name="Z_649E5CE3_4976_49D9_83DA_4E57FFC714BF_.wvu.Cols" localSheetId="0" hidden="1">'на 01.11.2016'!$C:$E,'на 01.11.2016'!$M:$N</definedName>
    <definedName name="Z_649E5CE3_4976_49D9_83DA_4E57FFC714BF_.wvu.FilterData" localSheetId="0" hidden="1">'на 01.11.2016'!$A$7:$P$398</definedName>
    <definedName name="Z_649E5CE3_4976_49D9_83DA_4E57FFC714BF_.wvu.PrintArea" localSheetId="0" hidden="1">'на 01.11.2016'!$A$1:$P$197</definedName>
    <definedName name="Z_649E5CE3_4976_49D9_83DA_4E57FFC714BF_.wvu.PrintTitles" localSheetId="0" hidden="1">'на 01.11.2016'!$5:$8</definedName>
    <definedName name="Z_649E5CE3_4976_49D9_83DA_4E57FFC714BF_.wvu.Rows" localSheetId="0" hidden="1">'на 01.11.2016'!$16:$16,'на 01.11.2016'!$18:$18,'на 01.11.2016'!$20:$20,'на 01.11.2016'!$28:$28,'на 01.11.2016'!$31:$31,'на 01.11.2016'!$35:$35,'на 01.11.2016'!$41:$42,'на 01.11.2016'!$44:$44,'на 01.11.2016'!$48:$48,'на 01.11.2016'!$50:$50,'на 01.11.2016'!$52:$54,'на 01.11.2016'!$59:$60,'на 01.11.2016'!$68:$68,'на 01.11.2016'!$74:$74,'на 01.11.2016'!$79:$80,'на 01.11.2016'!$82:$82,'на 01.11.2016'!$85:$86,'на 01.11.2016'!$88:$88,'на 01.11.2016'!$92:$92,'на 01.11.2016'!$94:$94,'на 01.11.2016'!$98:$98,'на 01.11.2016'!$100:$100,'на 01.11.2016'!$103:$104,'на 01.11.2016'!$109:$110,'на 01.11.2016'!$115:$116,'на 01.11.2016'!$118:$118,'на 01.11.2016'!$120:$122,'на 01.11.2016'!$125:$128,'на 01.11.2016'!$132:$134,'на 01.11.2016'!$137:$140,'на 01.11.2016'!$143:$143,'на 01.11.2016'!$146:$146,'на 01.11.2016'!$154:$154,'на 01.11.2016'!$156:$160,'на 01.11.2016'!$162:$166,'на 01.11.2016'!$168:$168,'на 01.11.2016'!$172:$172,'на 01.11.2016'!$175:$175,'на 01.11.2016'!$179:$179,'на 01.11.2016'!$182:$182,'на 01.11.2016'!$185:$186</definedName>
    <definedName name="Z_64C01F03_E840_4B6E_960F_5E13E0981676_.wvu.FilterData" localSheetId="0" hidden="1">'на 01.11.2016'!$A$7:$P$398</definedName>
    <definedName name="Z_6654CD2E_14AE_4299_8801_306919BA9D32_.wvu.FilterData" localSheetId="0" hidden="1">'на 01.11.2016'!$A$7:$P$398</definedName>
    <definedName name="Z_66550ABE_0FE4_4071_B1FA_6163FA599414_.wvu.FilterData" localSheetId="0" hidden="1">'на 01.11.2016'!$A$7:$P$398</definedName>
    <definedName name="Z_6656F77C_55F8_4E1C_A222_2E884838D2F2_.wvu.FilterData" localSheetId="0" hidden="1">'на 01.11.2016'!$A$7:$P$398</definedName>
    <definedName name="Z_67ADFAE6_A9AF_44D7_8539_93CD0F6B7849_.wvu.Cols" localSheetId="0" hidden="1">'на 01.11.2016'!$C:$E,'на 01.11.2016'!$M:$N</definedName>
    <definedName name="Z_67ADFAE6_A9AF_44D7_8539_93CD0F6B7849_.wvu.FilterData" localSheetId="0" hidden="1">'на 01.11.2016'!$A$7:$P$398</definedName>
    <definedName name="Z_67ADFAE6_A9AF_44D7_8539_93CD0F6B7849_.wvu.PrintArea" localSheetId="0" hidden="1">'на 01.11.2016'!$A$1:$P$200</definedName>
    <definedName name="Z_67ADFAE6_A9AF_44D7_8539_93CD0F6B7849_.wvu.PrintTitles" localSheetId="0" hidden="1">'на 01.11.2016'!$5:$8</definedName>
    <definedName name="Z_69321B6F_CF2A_4DAB_82CF_8CAAD629F257_.wvu.FilterData" localSheetId="0" hidden="1">'на 01.11.2016'!$A$7:$P$398</definedName>
    <definedName name="Z_6BE4E62B_4F97_4F96_9638_8ADCE8F932B1_.wvu.FilterData" localSheetId="0" hidden="1">'на 01.11.2016'!$A$7:$K$140</definedName>
    <definedName name="Z_6BE735CC_AF2E_4F67_B22D_A8AB001D3353_.wvu.FilterData" localSheetId="0" hidden="1">'на 01.11.2016'!$A$7:$K$140</definedName>
    <definedName name="Z_6CF84B0C_144A_4CF4_A34E_B9147B738037_.wvu.FilterData" localSheetId="0" hidden="1">'на 01.11.2016'!$A$7:$K$140</definedName>
    <definedName name="Z_6D091BF8_3118_4C66_BFCF_A396B92963B0_.wvu.FilterData" localSheetId="0" hidden="1">'на 01.11.2016'!$A$7:$P$398</definedName>
    <definedName name="Z_6D692D1F_2186_4B62_878B_AABF13F25116_.wvu.FilterData" localSheetId="0" hidden="1">'на 01.11.2016'!$A$7:$P$398</definedName>
    <definedName name="Z_6E1926CF_4906_4A55_811C_617ED8BB98BA_.wvu.FilterData" localSheetId="0" hidden="1">'на 01.11.2016'!$A$7:$P$398</definedName>
    <definedName name="Z_6E2D6686_B9FD_4BBA_8CD4_95C6386F5509_.wvu.FilterData" localSheetId="0" hidden="1">'на 01.11.2016'!$A$7:$K$140</definedName>
    <definedName name="Z_6ECBF068_1C02_4E6C_B4E6_EB2B6EC464BD_.wvu.FilterData" localSheetId="0" hidden="1">'на 01.11.2016'!$A$7:$P$398</definedName>
    <definedName name="Z_6F1223ED_6D7E_4BDC_97BD_57C6B16DF50B_.wvu.FilterData" localSheetId="0" hidden="1">'на 01.11.2016'!$A$7:$P$398</definedName>
    <definedName name="Z_6F60BF81_D1A9_4E04_93E7_3EE7124B8D23_.wvu.FilterData" localSheetId="0" hidden="1">'на 01.11.2016'!$A$7:$K$140</definedName>
    <definedName name="Z_701E5EC3_E633_4389_A70E_4DD82E713CE4_.wvu.FilterData" localSheetId="0" hidden="1">'на 01.11.2016'!$A$7:$P$398</definedName>
    <definedName name="Z_70567FCD_AD22_4F19_9380_E5332B152F74_.wvu.FilterData" localSheetId="0" hidden="1">'на 01.11.2016'!$A$7:$P$398</definedName>
    <definedName name="Z_706D67E7_3361_40B2_829D_8844AB8060E2_.wvu.FilterData" localSheetId="0" hidden="1">'на 01.11.2016'!$A$7:$K$140</definedName>
    <definedName name="Z_7246383F_5A7C_4469_ABE5_F3DE99D7B98C_.wvu.FilterData" localSheetId="0" hidden="1">'на 01.11.2016'!$A$7:$K$140</definedName>
    <definedName name="Z_72971C39_5C91_4008_BD77_2DC24FDFDCB6_.wvu.FilterData" localSheetId="0" hidden="1">'на 01.11.2016'!$A$7:$P$398</definedName>
    <definedName name="Z_72BCCF18_7B1D_4731_977C_FF5C187A4C82_.wvu.FilterData" localSheetId="0" hidden="1">'на 01.11.2016'!$A$7:$P$398</definedName>
    <definedName name="Z_742C8CE1_B323_4B6C_901C_E2B713ADDB04_.wvu.FilterData" localSheetId="0" hidden="1">'на 01.11.2016'!$A$7:$K$140</definedName>
    <definedName name="Z_762066AC_D656_4392_845D_8C6157B76764_.wvu.FilterData" localSheetId="0" hidden="1">'на 01.11.2016'!$A$7:$K$140</definedName>
    <definedName name="Z_77081AB2_288F_4D22_9FAD_2429DAF1E510_.wvu.FilterData" localSheetId="0" hidden="1">'на 01.11.2016'!$A$7:$P$398</definedName>
    <definedName name="Z_799DB00F_141C_483B_A462_359C05A36D93_.wvu.FilterData" localSheetId="0" hidden="1">'на 01.11.2016'!$A$7:$K$140</definedName>
    <definedName name="Z_79E4D554_5B2C_41A7_B934_B430838AA03E_.wvu.FilterData" localSheetId="0" hidden="1">'на 01.11.2016'!$A$7:$P$398</definedName>
    <definedName name="Z_7A01CF94_90AE_4821_93EE_D3FE8D12D8D5_.wvu.FilterData" localSheetId="0" hidden="1">'на 01.11.2016'!$A$7:$P$398</definedName>
    <definedName name="Z_7A09065A_45D5_4C53_B9DD_121DF6719D64_.wvu.FilterData" localSheetId="0" hidden="1">'на 01.11.2016'!$A$7:$K$140</definedName>
    <definedName name="Z_7AE14342_BF53_4FA2_8C85_1038D8BA9596_.wvu.FilterData" localSheetId="0" hidden="1">'на 01.11.2016'!$A$7:$K$140</definedName>
    <definedName name="Z_7B245AB0_C2AF_4822_BFC4_2399F85856C1_.wvu.Cols" localSheetId="0" hidden="1">'на 01.11.2016'!$C:$E,'на 01.11.2016'!$M:$N</definedName>
    <definedName name="Z_7B245AB0_C2AF_4822_BFC4_2399F85856C1_.wvu.FilterData" localSheetId="0" hidden="1">'на 01.11.2016'!$A$7:$P$398</definedName>
    <definedName name="Z_7B245AB0_C2AF_4822_BFC4_2399F85856C1_.wvu.PrintArea" localSheetId="0" hidden="1">'на 01.11.2016'!$A$1:$P$191</definedName>
    <definedName name="Z_7B245AB0_C2AF_4822_BFC4_2399F85856C1_.wvu.PrintTitles" localSheetId="0" hidden="1">'на 01.11.2016'!$5:$8</definedName>
    <definedName name="Z_7BA445E6_50A0_4F67_81F2_B2945A5BFD3F_.wvu.FilterData" localSheetId="0" hidden="1">'на 01.11.2016'!$A$7:$P$398</definedName>
    <definedName name="Z_7BC27702_AD83_4B6E_860E_D694439F877D_.wvu.FilterData" localSheetId="0" hidden="1">'на 01.11.2016'!$A$7:$K$140</definedName>
    <definedName name="Z_7CB2D520_A8A5_4D6C_BE39_64C505DBAE2C_.wvu.FilterData" localSheetId="0" hidden="1">'на 01.11.2016'!$A$7:$P$398</definedName>
    <definedName name="Z_7DB24378_D193_4D04_9739_831C8625EEAE_.wvu.FilterData" localSheetId="0" hidden="1">'на 01.11.2016'!$A$7:$P$61</definedName>
    <definedName name="Z_7E77AE50_A8E9_48E1_BD6F_0651484E1DB4_.wvu.FilterData" localSheetId="0" hidden="1">'на 01.11.2016'!$A$7:$P$398</definedName>
    <definedName name="Z_81403331_C5EB_4760_B273_D3D9C8D43951_.wvu.FilterData" localSheetId="0" hidden="1">'на 01.11.2016'!$A$7:$K$140</definedName>
    <definedName name="Z_81BE03B7_DE2F_4E82_8496_CAF917D1CC3F_.wvu.FilterData" localSheetId="0" hidden="1">'на 01.11.2016'!$A$7:$P$398</definedName>
    <definedName name="Z_8220CA38_66F1_4F9F_A7AE_CF3DF89B0B66_.wvu.FilterData" localSheetId="0" hidden="1">'на 01.11.2016'!$A$7:$P$398</definedName>
    <definedName name="Z_8280D1E0_5055_49CD_A383_D6B2F2EBD512_.wvu.FilterData" localSheetId="0" hidden="1">'на 01.11.2016'!$A$7:$K$140</definedName>
    <definedName name="Z_840133FA_9546_4ED0_AA3E_E87F8F80931F_.wvu.FilterData" localSheetId="0" hidden="1">'на 01.11.2016'!$A$7:$P$398</definedName>
    <definedName name="Z_8462E4B7_FF49_4401_9CB1_027D70C3D86B_.wvu.FilterData" localSheetId="0" hidden="1">'на 01.11.2016'!$A$7:$K$140</definedName>
    <definedName name="Z_8518EF96_21CF_4CEA_B17C_8AA8E48B82CF_.wvu.FilterData" localSheetId="0" hidden="1">'на 01.11.2016'!$A$7:$P$398</definedName>
    <definedName name="Z_85336449_1C25_4AF7_89BA_281D7385CDF9_.wvu.FilterData" localSheetId="0" hidden="1">'на 01.11.2016'!$A$7:$P$398</definedName>
    <definedName name="Z_8649CC96_F63A_4F83_8C89_AA8F47AC05F3_.wvu.FilterData" localSheetId="0" hidden="1">'на 01.11.2016'!$A$7:$K$140</definedName>
    <definedName name="Z_8789C1A0_51C5_46EF_B1F1_B319BE008AC1_.wvu.FilterData" localSheetId="0" hidden="1">'на 01.11.2016'!$A$7:$P$398</definedName>
    <definedName name="Z_87AE545F_036F_4E8B_9D04_AE59AB8BAC14_.wvu.FilterData" localSheetId="0" hidden="1">'на 01.11.2016'!$A$7:$K$140</definedName>
    <definedName name="Z_87D86486_B5EF_4463_9350_9D1E042A42DF_.wvu.FilterData" localSheetId="0" hidden="1">'на 01.11.2016'!$A$7:$P$398</definedName>
    <definedName name="Z_8878B53B_0E8A_4A11_8A26_C2AC9BB8A4A9_.wvu.FilterData" localSheetId="0" hidden="1">'на 01.11.2016'!$A$7:$K$140</definedName>
    <definedName name="Z_888B8943_9277_42CB_A862_699801009D7B_.wvu.FilterData" localSheetId="0" hidden="1">'на 01.11.2016'!$A$7:$P$398</definedName>
    <definedName name="Z_8C04CD6E_A1CC_4EF8_8DD5_B859F52073A0_.wvu.FilterData" localSheetId="0" hidden="1">'на 01.11.2016'!$A$7:$P$398</definedName>
    <definedName name="Z_8C654415_86D2_479D_A511_8A4B3774E375_.wvu.FilterData" localSheetId="0" hidden="1">'на 01.11.2016'!$A$7:$K$140</definedName>
    <definedName name="Z_8CAD663B_CD5E_4846_B4FD_69BCB6D1EB12_.wvu.FilterData" localSheetId="0" hidden="1">'на 01.11.2016'!$A$7:$K$140</definedName>
    <definedName name="Z_8CB267BE_E783_4914_8FFF_50D79F1D75CF_.wvu.FilterData" localSheetId="0" hidden="1">'на 01.11.2016'!$A$7:$K$140</definedName>
    <definedName name="Z_8D0153EB_A3EC_4213_A12B_74D6D827770F_.wvu.FilterData" localSheetId="0" hidden="1">'на 01.11.2016'!$A$7:$P$398</definedName>
    <definedName name="Z_8D7BE686_9FAF_4C26_8FD5_5395E55E0797_.wvu.FilterData" localSheetId="0" hidden="1">'на 01.11.2016'!$A$7:$K$140</definedName>
    <definedName name="Z_8D8D2F4C_3B7E_4C1F_A367_4BA418733E1A_.wvu.FilterData" localSheetId="0" hidden="1">'на 01.11.2016'!$A$7:$K$140</definedName>
    <definedName name="Z_8E62A2BE_7CE7_496E_AC79_F133ABDC98BF_.wvu.FilterData" localSheetId="0" hidden="1">'на 01.11.2016'!$A$7:$K$140</definedName>
    <definedName name="Z_8EEB3EFB_2D0D_474D_A904_853356F13984_.wvu.FilterData" localSheetId="0" hidden="1">'на 01.11.2016'!$A$7:$P$398</definedName>
    <definedName name="Z_9089CAE7_C9D5_4B44_BF40_622C1D4BEC1A_.wvu.FilterData" localSheetId="0" hidden="1">'на 01.11.2016'!$A$7:$P$398</definedName>
    <definedName name="Z_90B62036_E8E2_47F2_BA67_9490969E5E89_.wvu.FilterData" localSheetId="0" hidden="1">'на 01.11.2016'!$A$7:$P$398</definedName>
    <definedName name="Z_91A44DD7_EFA1_45BC_BF8A_C6EBAED142C3_.wvu.FilterData" localSheetId="0" hidden="1">'на 01.11.2016'!$A$7:$P$398</definedName>
    <definedName name="Z_92A69ACC_08E1_4049_9A4E_909BE09E8D3F_.wvu.FilterData" localSheetId="0" hidden="1">'на 01.11.2016'!$A$7:$P$398</definedName>
    <definedName name="Z_92A7494D_B642_4D2E_8A98_FA3ADD190BCE_.wvu.FilterData" localSheetId="0" hidden="1">'на 01.11.2016'!$A$7:$P$398</definedName>
    <definedName name="Z_92A89EF4_8A4E_4790_B0CC_01892B6039EB_.wvu.FilterData" localSheetId="0" hidden="1">'на 01.11.2016'!$A$7:$P$398</definedName>
    <definedName name="Z_92E38377_38CC_496E_BBD8_5394F7550FE3_.wvu.FilterData" localSheetId="0" hidden="1">'на 01.11.2016'!$A$7:$P$398</definedName>
    <definedName name="Z_93030161_EBD2_4C55_BB01_67290B2149A7_.wvu.FilterData" localSheetId="0" hidden="1">'на 01.11.2016'!$A$7:$P$398</definedName>
    <definedName name="Z_935DFEC4_8817_4BB5_A846_9674D5A05EE9_.wvu.FilterData" localSheetId="0" hidden="1">'на 01.11.2016'!$A$7:$K$140</definedName>
    <definedName name="Z_944D1186_FA84_48E6_9A44_19022D55084A_.wvu.FilterData" localSheetId="0" hidden="1">'на 01.11.2016'!$A$7:$P$398</definedName>
    <definedName name="Z_94E3B816_367C_44F4_94FC_13D42F694C13_.wvu.FilterData" localSheetId="0" hidden="1">'на 01.11.2016'!$A$7:$P$398</definedName>
    <definedName name="Z_95B5A563_A81C_425C_AC80_18232E0FA0F2_.wvu.FilterData" localSheetId="0" hidden="1">'на 01.11.2016'!$A$7:$K$140</definedName>
    <definedName name="Z_96167660_EA8B_4F7D_87A1_785E97B459B3_.wvu.FilterData" localSheetId="0" hidden="1">'на 01.11.2016'!$A$7:$K$140</definedName>
    <definedName name="Z_96879477_4713_4ABC_982A_7EB1C07B4DED_.wvu.FilterData" localSheetId="0" hidden="1">'на 01.11.2016'!$A$7:$K$140</definedName>
    <definedName name="Z_969E164A_AA47_4A3D_AECC_F3C5A8BBA40A_.wvu.FilterData" localSheetId="0" hidden="1">'на 01.11.2016'!$A$7:$P$398</definedName>
    <definedName name="Z_97B55429_A18E_43B5_9AF8_FE73FCDE4BBB_.wvu.FilterData" localSheetId="0" hidden="1">'на 01.11.2016'!$A$7:$P$398</definedName>
    <definedName name="Z_97E2C09C_6040_4BDA_B6A0_AF60F993AC48_.wvu.FilterData" localSheetId="0" hidden="1">'на 01.11.2016'!$A$7:$P$398</definedName>
    <definedName name="Z_97F74FDF_2C27_4D85_A3A7_1EF51A8A2DFF_.wvu.FilterData" localSheetId="0" hidden="1">'на 01.11.2016'!$A$7:$K$140</definedName>
    <definedName name="Z_987C1B6D_28A7_49CB_BBF0_6C3FFB9FC1C5_.wvu.FilterData" localSheetId="0" hidden="1">'на 01.11.2016'!$A$7:$P$398</definedName>
    <definedName name="Z_998B8119_4FF3_4A16_838D_539C6AE34D55_.wvu.Cols" localSheetId="0" hidden="1">'на 01.11.2016'!$C:$E,'на 01.11.2016'!$M:$N</definedName>
    <definedName name="Z_998B8119_4FF3_4A16_838D_539C6AE34D55_.wvu.FilterData" localSheetId="0" hidden="1">'на 01.11.2016'!$A$7:$P$398</definedName>
    <definedName name="Z_998B8119_4FF3_4A16_838D_539C6AE34D55_.wvu.PrintArea" localSheetId="0" hidden="1">'на 01.11.2016'!$A$1:$P$191</definedName>
    <definedName name="Z_998B8119_4FF3_4A16_838D_539C6AE34D55_.wvu.PrintTitles" localSheetId="0" hidden="1">'на 01.11.2016'!$5:$8</definedName>
    <definedName name="Z_998B8119_4FF3_4A16_838D_539C6AE34D55_.wvu.Rows" localSheetId="0" hidden="1">'на 01.11.2016'!#REF!</definedName>
    <definedName name="Z_9A28E7E9_55CD_40D9_9E29_E07B8DD3C238_.wvu.FilterData" localSheetId="0" hidden="1">'на 01.11.2016'!$A$7:$P$398</definedName>
    <definedName name="Z_9A769443_7DFA_43D5_AB26_6F2EEF53DAF1_.wvu.FilterData" localSheetId="0" hidden="1">'на 01.11.2016'!$A$7:$K$140</definedName>
    <definedName name="Z_9C310551_EC8B_4B87_B5AF_39FC532C6FE3_.wvu.FilterData" localSheetId="0" hidden="1">'на 01.11.2016'!$A$7:$K$140</definedName>
    <definedName name="Z_9D24C81C_5B18_4B40_BF88_7236C9CAE366_.wvu.FilterData" localSheetId="0" hidden="1">'на 01.11.2016'!$A$7:$K$140</definedName>
    <definedName name="Z_9E720D93_31F0_4636_BA00_6CE6F83F3651_.wvu.FilterData" localSheetId="0" hidden="1">'на 01.11.2016'!$A$7:$P$398</definedName>
    <definedName name="Z_9E943B7D_D4C7_443F_BC4C_8AB90546D8A5_.wvu.Cols" localSheetId="0" hidden="1">'на 01.11.2016'!#REF!,'на 01.11.2016'!#REF!</definedName>
    <definedName name="Z_9E943B7D_D4C7_443F_BC4C_8AB90546D8A5_.wvu.FilterData" localSheetId="0" hidden="1">'на 01.11.2016'!$A$3:$P$61</definedName>
    <definedName name="Z_9E943B7D_D4C7_443F_BC4C_8AB90546D8A5_.wvu.PrintTitles" localSheetId="0" hidden="1">'на 01.11.2016'!$5:$8</definedName>
    <definedName name="Z_9E943B7D_D4C7_443F_BC4C_8AB90546D8A5_.wvu.Rows" localSheetId="0" hidden="1">'на 01.11.2016'!#REF!,'на 01.11.2016'!#REF!,'на 01.11.2016'!#REF!,'на 01.11.2016'!#REF!,'на 01.11.2016'!#REF!,'на 01.11.2016'!#REF!,'на 01.11.2016'!#REF!,'на 01.11.2016'!#REF!,'на 01.11.2016'!#REF!,'на 01.11.2016'!#REF!,'на 01.11.2016'!#REF!,'на 01.11.2016'!#REF!,'на 01.11.2016'!#REF!,'на 01.11.2016'!#REF!,'на 01.11.2016'!#REF!,'на 01.11.2016'!#REF!,'на 01.11.2016'!#REF!,'на 01.11.2016'!#REF!,'на 01.11.2016'!#REF!,'на 01.11.2016'!#REF!</definedName>
    <definedName name="Z_9EC99D85_9CBB_4D41_A0AC_5A782960B43C_.wvu.FilterData" localSheetId="0" hidden="1">'на 01.11.2016'!$A$7:$K$140</definedName>
    <definedName name="Z_9FA29541_62F4_4CED_BF33_19F6BA57578F_.wvu.Cols" localSheetId="0" hidden="1">'на 01.11.2016'!$C:$E,'на 01.11.2016'!$M:$N</definedName>
    <definedName name="Z_9FA29541_62F4_4CED_BF33_19F6BA57578F_.wvu.FilterData" localSheetId="0" hidden="1">'на 01.11.2016'!$A$7:$P$398</definedName>
    <definedName name="Z_9FA29541_62F4_4CED_BF33_19F6BA57578F_.wvu.PrintArea" localSheetId="0" hidden="1">'на 01.11.2016'!$A$1:$P$191</definedName>
    <definedName name="Z_9FA29541_62F4_4CED_BF33_19F6BA57578F_.wvu.PrintTitles" localSheetId="0" hidden="1">'на 01.11.2016'!$5:$8</definedName>
    <definedName name="Z_A0A3CD9B_2436_40D7_91DB_589A95FBBF00_.wvu.Cols" localSheetId="0" hidden="1">'на 01.11.2016'!$C:$E,'на 01.11.2016'!$M:$N</definedName>
    <definedName name="Z_A0A3CD9B_2436_40D7_91DB_589A95FBBF00_.wvu.FilterData" localSheetId="0" hidden="1">'на 01.11.2016'!$A$7:$P$398</definedName>
    <definedName name="Z_A0A3CD9B_2436_40D7_91DB_589A95FBBF00_.wvu.PrintArea" localSheetId="0" hidden="1">'на 01.11.2016'!$A$1:$P$200</definedName>
    <definedName name="Z_A0A3CD9B_2436_40D7_91DB_589A95FBBF00_.wvu.PrintTitles" localSheetId="0" hidden="1">'на 01.11.2016'!$5:$8</definedName>
    <definedName name="Z_A0EB0A04_1124_498B_8C4B_C1E25B53C1A8_.wvu.FilterData" localSheetId="0" hidden="1">'на 01.11.2016'!$A$7:$K$140</definedName>
    <definedName name="Z_A113B19A_DB2C_4585_AED7_B7EF9F05E57E_.wvu.FilterData" localSheetId="0" hidden="1">'на 01.11.2016'!$A$7:$P$398</definedName>
    <definedName name="Z_A2611F3A_C06C_4662_B39E_6F08BA7C9B14_.wvu.FilterData" localSheetId="0" hidden="1">'на 01.11.2016'!$A$7:$K$140</definedName>
    <definedName name="Z_A28DA500_33FC_4913_B21A_3E2D7ED7A130_.wvu.FilterData" localSheetId="0" hidden="1">'на 01.11.2016'!$A$7:$K$140</definedName>
    <definedName name="Z_A62258B9_7768_4C4F_AFFC_537782E81CFF_.wvu.FilterData" localSheetId="0" hidden="1">'на 01.11.2016'!$A$7:$K$140</definedName>
    <definedName name="Z_A65D4FF6_26A1_47FE_AF98_41E05002FB1E_.wvu.FilterData" localSheetId="0" hidden="1">'на 01.11.2016'!$A$7:$K$140</definedName>
    <definedName name="Z_A6B98527_7CBF_4E4D_BDEA_9334A3EB779F_.wvu.Cols" localSheetId="0" hidden="1">'на 01.11.2016'!$C:$E,'на 01.11.2016'!$M:$N,'на 01.11.2016'!$Q:$BT</definedName>
    <definedName name="Z_A6B98527_7CBF_4E4D_BDEA_9334A3EB779F_.wvu.FilterData" localSheetId="0" hidden="1">'на 01.11.2016'!$A$7:$P$398</definedName>
    <definedName name="Z_A6B98527_7CBF_4E4D_BDEA_9334A3EB779F_.wvu.PrintArea" localSheetId="0" hidden="1">'на 01.11.2016'!$A$1:$BT$191</definedName>
    <definedName name="Z_A6B98527_7CBF_4E4D_BDEA_9334A3EB779F_.wvu.PrintTitles" localSheetId="0" hidden="1">'на 01.11.2016'!$5:$7</definedName>
    <definedName name="Z_A98C96B5_CE3A_4FF9_B3E5_0DBB66ADC5BB_.wvu.FilterData" localSheetId="0" hidden="1">'на 01.11.2016'!$A$7:$K$140</definedName>
    <definedName name="Z_A9BB2943_E4B1_4809_A926_69F8C50E1CF2_.wvu.FilterData" localSheetId="0" hidden="1">'на 01.11.2016'!$A$7:$P$398</definedName>
    <definedName name="Z_AA4C7BF5_07E0_4095_B165_D2AF600190FA_.wvu.FilterData" localSheetId="0" hidden="1">'на 01.11.2016'!$A$7:$K$140</definedName>
    <definedName name="Z_AAC4B5AB_1913_4D9C_A1FF_BD9345E009EB_.wvu.FilterData" localSheetId="0" hidden="1">'на 01.11.2016'!$A$7:$K$140</definedName>
    <definedName name="Z_ABAF42E6_6CD6_46B1_A0C6_0099C207BC1C_.wvu.FilterData" localSheetId="0" hidden="1">'на 01.11.2016'!$A$7:$P$398</definedName>
    <definedName name="Z_ACFE2E5A_B4BC_4793_B103_05F97C227772_.wvu.FilterData" localSheetId="0" hidden="1">'на 01.11.2016'!$A$7:$P$398</definedName>
    <definedName name="Z_AD079EA2_4E18_46EE_8E20_0C7923C917D2_.wvu.FilterData" localSheetId="0" hidden="1">'на 01.11.2016'!$A$7:$P$398</definedName>
    <definedName name="Z_AF01D870_77CB_46A2_A95B_3A27FF42EAA8_.wvu.FilterData" localSheetId="0" hidden="1">'на 01.11.2016'!$A$7:$K$140</definedName>
    <definedName name="Z_AF1AEFF5_9892_4FCB_BD3E_6CF1CEE1B71B_.wvu.FilterData" localSheetId="0" hidden="1">'на 01.11.2016'!$A$7:$P$398</definedName>
    <definedName name="Z_AFC26506_1EE1_430F_B247_3257CE41958A_.wvu.FilterData" localSheetId="0" hidden="1">'на 01.11.2016'!$A$7:$P$398</definedName>
    <definedName name="Z_B00B4D71_156E_4DD9_93CC_1F392CBA035F_.wvu.FilterData" localSheetId="0" hidden="1">'на 01.11.2016'!$A$7:$P$398</definedName>
    <definedName name="Z_B0B61858_D248_4F0B_95EB_A53482FBF19B_.wvu.FilterData" localSheetId="0" hidden="1">'на 01.11.2016'!$A$7:$P$398</definedName>
    <definedName name="Z_B180D137_9F25_4AD4_9057_37928F1867A8_.wvu.FilterData" localSheetId="0" hidden="1">'на 01.11.2016'!$A$7:$K$140</definedName>
    <definedName name="Z_B246A3A0_6AE0_4610_AE7A_F7490C26DBCA_.wvu.FilterData" localSheetId="0" hidden="1">'на 01.11.2016'!$A$7:$P$398</definedName>
    <definedName name="Z_B2D38EAC_E767_43A7_B7A2_621639FE347D_.wvu.FilterData" localSheetId="0" hidden="1">'на 01.11.2016'!$A$7:$K$140</definedName>
    <definedName name="Z_B3114865_FFF9_40B7_B9E6_C3642102DCF9_.wvu.FilterData" localSheetId="0" hidden="1">'на 01.11.2016'!$A$7:$P$398</definedName>
    <definedName name="Z_B3339176_D3D0_4D7A_8AAB_C0B71F942A93_.wvu.FilterData" localSheetId="0" hidden="1">'на 01.11.2016'!$A$7:$K$140</definedName>
    <definedName name="Z_B45FAC42_679D_43AB_B511_9E5492CAC2DB_.wvu.FilterData" localSheetId="0" hidden="1">'на 01.11.2016'!$A$7:$K$140</definedName>
    <definedName name="Z_B499C08D_A2E7_417F_A9B7_BFCE2B66534F_.wvu.FilterData" localSheetId="0" hidden="1">'на 01.11.2016'!$A$7:$P$398</definedName>
    <definedName name="Z_B5533D56_E1AE_4DE7_8436_EF9CA55A4943_.wvu.FilterData" localSheetId="0" hidden="1">'на 01.11.2016'!$A$7:$P$398</definedName>
    <definedName name="Z_B56BEF44_39DC_4F5B_A5E5_157C237832AF_.wvu.FilterData" localSheetId="0" hidden="1">'на 01.11.2016'!$A$7:$K$140</definedName>
    <definedName name="Z_B5A6FE62_B66C_45B1_AF17_B7686B0B3A3F_.wvu.FilterData" localSheetId="0" hidden="1">'на 01.11.2016'!$A$7:$P$398</definedName>
    <definedName name="Z_B603D180_E09A_4B9C_810F_9423EBA4A0EA_.wvu.FilterData" localSheetId="0" hidden="1">'на 01.11.2016'!$A$7:$P$398</definedName>
    <definedName name="Z_B698776A_6A96_445D_9813_F5440DD90495_.wvu.FilterData" localSheetId="0" hidden="1">'на 01.11.2016'!$A$7:$P$398</definedName>
    <definedName name="Z_B7A4DC29_6CA3_48BD_BD2B_5EA61D250392_.wvu.FilterData" localSheetId="0" hidden="1">'на 01.11.2016'!$A$7:$K$140</definedName>
    <definedName name="Z_B7F67755_3086_43A6_86E7_370F80E61BD0_.wvu.FilterData" localSheetId="0" hidden="1">'на 01.11.2016'!$A$7:$K$140</definedName>
    <definedName name="Z_B8EDA240_D337_4165_927F_4408D011F4B1_.wvu.FilterData" localSheetId="0" hidden="1">'на 01.11.2016'!$A$7:$P$398</definedName>
    <definedName name="Z_BAB4825B_2E54_4A6C_A72D_1F8E7B4FEFFB_.wvu.FilterData" localSheetId="0" hidden="1">'на 01.11.2016'!$A$7:$P$398</definedName>
    <definedName name="Z_BC09D690_D177_4FC8_AE1F_8F0F0D5C6ECD_.wvu.FilterData" localSheetId="0" hidden="1">'на 01.11.2016'!$A$7:$P$398</definedName>
    <definedName name="Z_BC6910FC_42F8_457B_8F8D_9BC0111CE283_.wvu.FilterData" localSheetId="0" hidden="1">'на 01.11.2016'!$A$7:$P$398</definedName>
    <definedName name="Z_BE442298_736F_47F5_9592_76FFCCDA59DB_.wvu.FilterData" localSheetId="0" hidden="1">'на 01.11.2016'!$A$7:$K$140</definedName>
    <definedName name="Z_BE97AC31_BFEB_4520_BC44_68B0C987C70A_.wvu.FilterData" localSheetId="0" hidden="1">'на 01.11.2016'!$A$7:$P$398</definedName>
    <definedName name="Z_BEA0FDBA_BB07_4C19_8BBD_5E57EE395C09_.wvu.Cols" localSheetId="0" hidden="1">'на 01.11.2016'!$C:$E,'на 01.11.2016'!$M:$N</definedName>
    <definedName name="Z_BEA0FDBA_BB07_4C19_8BBD_5E57EE395C09_.wvu.FilterData" localSheetId="0" hidden="1">'на 01.11.2016'!$A$7:$P$398</definedName>
    <definedName name="Z_BEA0FDBA_BB07_4C19_8BBD_5E57EE395C09_.wvu.PrintArea" localSheetId="0" hidden="1">'на 01.11.2016'!$A$1:$R$191</definedName>
    <definedName name="Z_BEA0FDBA_BB07_4C19_8BBD_5E57EE395C09_.wvu.PrintTitles" localSheetId="0" hidden="1">'на 01.11.2016'!$5:$8</definedName>
    <definedName name="Z_BF65F093_304D_44F0_BF26_E5F8F9093CF5_.wvu.FilterData" localSheetId="0" hidden="1">'на 01.11.2016'!$A$7:$P$61</definedName>
    <definedName name="Z_C2E7FF11_4F7B_4EA9_AD45_A8385AC4BC24_.wvu.FilterData" localSheetId="0" hidden="1">'на 01.11.2016'!$A$7:$K$140</definedName>
    <definedName name="Z_C3E7B974_7E68_49C9_8A66_DEBBC3D71CB8_.wvu.FilterData" localSheetId="0" hidden="1">'на 01.11.2016'!$A$7:$K$140</definedName>
    <definedName name="Z_C47D5376_4107_461D_B353_0F0CCA5A27B8_.wvu.FilterData" localSheetId="0" hidden="1">'на 01.11.2016'!$A$7:$K$140</definedName>
    <definedName name="Z_C4A81194_E272_4927_9E06_D47C43E50753_.wvu.FilterData" localSheetId="0" hidden="1">'на 01.11.2016'!$A$7:$P$398</definedName>
    <definedName name="Z_C55D9313_9108_41CA_AD0E_FE2F7292C638_.wvu.FilterData" localSheetId="0" hidden="1">'на 01.11.2016'!$A$7:$K$140</definedName>
    <definedName name="Z_C5D84F85_3611_4C2A_903D_ECFF3A3DA3D9_.wvu.FilterData" localSheetId="0" hidden="1">'на 01.11.2016'!$A$7:$K$140</definedName>
    <definedName name="Z_C70C85CF_5ADB_4631_87C7_BA23E9BE3196_.wvu.FilterData" localSheetId="0" hidden="1">'на 01.11.2016'!$A$7:$P$398</definedName>
    <definedName name="Z_C74598AC_1D4B_466D_8455_294C1A2E69BB_.wvu.FilterData" localSheetId="0" hidden="1">'на 01.11.2016'!$A$7:$K$140</definedName>
    <definedName name="Z_C8C7D91A_0101_429D_A7C4_25C2A366909A_.wvu.Cols" localSheetId="0" hidden="1">'на 01.11.2016'!#REF!,'на 01.11.2016'!#REF!</definedName>
    <definedName name="Z_C8C7D91A_0101_429D_A7C4_25C2A366909A_.wvu.FilterData" localSheetId="0" hidden="1">'на 01.11.2016'!$A$7:$P$61</definedName>
    <definedName name="Z_C8C7D91A_0101_429D_A7C4_25C2A366909A_.wvu.Rows" localSheetId="0" hidden="1">'на 01.11.2016'!#REF!,'на 01.11.2016'!#REF!,'на 01.11.2016'!#REF!,'на 01.11.2016'!#REF!,'на 01.11.2016'!#REF!,'на 01.11.2016'!#REF!,'на 01.11.2016'!#REF!,'на 01.11.2016'!#REF!,'на 01.11.2016'!#REF!,'на 01.11.2016'!#REF!</definedName>
    <definedName name="Z_C9081176_529C_43E8_8E20_8AC24E7C2D35_.wvu.FilterData" localSheetId="0" hidden="1">'на 01.11.2016'!$A$7:$P$398</definedName>
    <definedName name="Z_C98B4A4E_FC1F_45B3_ABB0_7DC9BD4B8057_.wvu.FilterData" localSheetId="0" hidden="1">'на 01.11.2016'!$A$7:$K$140</definedName>
    <definedName name="Z_CAAD7F8A_A328_4C0A_9ECF_2AD83A08D699_.wvu.FilterData" localSheetId="0" hidden="1">'на 01.11.2016'!$A$7:$K$140</definedName>
    <definedName name="Z_CB1A56DC_A135_41E6_8A02_AE4E518C879F_.wvu.FilterData" localSheetId="0" hidden="1">'на 01.11.2016'!$A$7:$P$398</definedName>
    <definedName name="Z_CB4880DD_CE83_4DFC_BBA7_70687256D5A4_.wvu.FilterData" localSheetId="0" hidden="1">'на 01.11.2016'!$A$7:$K$140</definedName>
    <definedName name="Z_CBDBA949_FA00_4560_8001_BD00E63FCCA4_.wvu.FilterData" localSheetId="0" hidden="1">'на 01.11.2016'!$A$7:$P$398</definedName>
    <definedName name="Z_CBF12BD1_A071_4448_8003_32E74F40E3E3_.wvu.FilterData" localSheetId="0" hidden="1">'на 01.11.2016'!$A$7:$K$140</definedName>
    <definedName name="Z_CBF9D894_3FD2_4B68_BAC8_643DB23851C0_.wvu.FilterData" localSheetId="0" hidden="1">'на 01.11.2016'!$A$7:$K$140</definedName>
    <definedName name="Z_CBF9D894_3FD2_4B68_BAC8_643DB23851C0_.wvu.Rows" localSheetId="0" hidden="1">'на 01.11.2016'!#REF!,'на 01.11.2016'!#REF!,'на 01.11.2016'!#REF!,'на 01.11.2016'!#REF!</definedName>
    <definedName name="Z_CCC17219_B1A3_4C6B_B903_0E4550432FD0_.wvu.FilterData" localSheetId="0" hidden="1">'на 01.11.2016'!$A$7:$K$140</definedName>
    <definedName name="Z_D165341F_496A_48CE_829A_555B16787041_.wvu.FilterData" localSheetId="0" hidden="1">'на 01.11.2016'!$A$7:$P$398</definedName>
    <definedName name="Z_D20DFCFE_63F9_4265_B37B_4F36C46DF159_.wvu.Cols" localSheetId="0" hidden="1">'на 01.11.2016'!$C:$E,'на 01.11.2016'!$M:$N</definedName>
    <definedName name="Z_D20DFCFE_63F9_4265_B37B_4F36C46DF159_.wvu.FilterData" localSheetId="0" hidden="1">'на 01.11.2016'!$A$7:$P$398</definedName>
    <definedName name="Z_D20DFCFE_63F9_4265_B37B_4F36C46DF159_.wvu.PrintArea" localSheetId="0" hidden="1">'на 01.11.2016'!$A$1:$P$191</definedName>
    <definedName name="Z_D20DFCFE_63F9_4265_B37B_4F36C46DF159_.wvu.PrintTitles" localSheetId="0" hidden="1">'на 01.11.2016'!$5:$8</definedName>
    <definedName name="Z_D20DFCFE_63F9_4265_B37B_4F36C46DF159_.wvu.Rows" localSheetId="0" hidden="1">'на 01.11.2016'!#REF!,'на 01.11.2016'!#REF!,'на 01.11.2016'!#REF!,'на 01.11.2016'!#REF!,'на 01.11.2016'!#REF!</definedName>
    <definedName name="Z_D2422493_0DF6_4923_AFF9_1CE532FC9E0E_.wvu.FilterData" localSheetId="0" hidden="1">'на 01.11.2016'!$A$7:$P$398</definedName>
    <definedName name="Z_D26EAC32_42CC_46AF_8D27_8094727B2B8E_.wvu.FilterData" localSheetId="0" hidden="1">'на 01.11.2016'!$A$7:$P$398</definedName>
    <definedName name="Z_D298563F_7459_410D_A6E1_6B1CDFA6DAA7_.wvu.FilterData" localSheetId="0" hidden="1">'на 01.11.2016'!$A$7:$P$398</definedName>
    <definedName name="Z_D2D627FD_8F1D_4B0C_A4A1_1A515A2831A8_.wvu.FilterData" localSheetId="0" hidden="1">'на 01.11.2016'!$A$7:$P$398</definedName>
    <definedName name="Z_D343F548_3DE6_4716_9B8B_0FF1DF1B1DE3_.wvu.FilterData" localSheetId="0" hidden="1">'на 01.11.2016'!$A$7:$K$140</definedName>
    <definedName name="Z_D3607008_88A4_4735_BF9B_0D60A732D98C_.wvu.FilterData" localSheetId="0" hidden="1">'на 01.11.2016'!$A$7:$P$398</definedName>
    <definedName name="Z_D3C3EFC2_493C_4B9B_BC16_8147B08F8F65_.wvu.FilterData" localSheetId="0" hidden="1">'на 01.11.2016'!$A$7:$K$140</definedName>
    <definedName name="Z_D3D848E7_EB88_4E73_985E_C45B9AE68145_.wvu.FilterData" localSheetId="0" hidden="1">'на 01.11.2016'!$A$7:$P$398</definedName>
    <definedName name="Z_D3E86F4B_12A8_47CC_AEBE_74534991E315_.wvu.FilterData" localSheetId="0" hidden="1">'на 01.11.2016'!$A$7:$P$398</definedName>
    <definedName name="Z_D3F31BC4_4CDA_431B_BA5F_ADE76A923760_.wvu.FilterData" localSheetId="0" hidden="1">'на 01.11.2016'!$A$7:$K$140</definedName>
    <definedName name="Z_D45ABB34_16CC_462D_8459_2034D47F465D_.wvu.FilterData" localSheetId="0" hidden="1">'на 01.11.2016'!$A$7:$K$140</definedName>
    <definedName name="Z_D479007E_A9E8_4307_A3E8_18A2BB5C55F2_.wvu.FilterData" localSheetId="0" hidden="1">'на 01.11.2016'!$A$7:$P$398</definedName>
    <definedName name="Z_D48CEF89_B01B_4E1D_92B4_235EA4A40F11_.wvu.FilterData" localSheetId="0" hidden="1">'на 01.11.2016'!$A$7:$P$398</definedName>
    <definedName name="Z_D4B24D18_8D1D_47A1_AE9B_21E3F9EF98EE_.wvu.FilterData" localSheetId="0" hidden="1">'на 01.11.2016'!$A$7:$P$398</definedName>
    <definedName name="Z_D4E20E73_FD07_4BE4_B8FA_FE6B214643C4_.wvu.FilterData" localSheetId="0" hidden="1">'на 01.11.2016'!$A$7:$P$398</definedName>
    <definedName name="Z_D5317C3A_3EDA_404B_818D_EAF558810951_.wvu.FilterData" localSheetId="0" hidden="1">'на 01.11.2016'!$A$7:$K$140</definedName>
    <definedName name="Z_D537FB3B_712D_486A_BA32_4F73BEB2AA19_.wvu.FilterData" localSheetId="0" hidden="1">'на 01.11.2016'!$A$7:$K$140</definedName>
    <definedName name="Z_D6730C21_0555_4F4D_B589_9DE5CFF9C442_.wvu.FilterData" localSheetId="0" hidden="1">'на 01.11.2016'!$A$7:$K$140</definedName>
    <definedName name="Z_D7BC8E82_4392_4806_9DAE_D94253790B9C_.wvu.Cols" localSheetId="0" hidden="1">'на 01.11.2016'!$C:$E,'на 01.11.2016'!$M:$N,'на 01.11.2016'!$Q:$BT</definedName>
    <definedName name="Z_D7BC8E82_4392_4806_9DAE_D94253790B9C_.wvu.FilterData" localSheetId="0" hidden="1">'на 01.11.2016'!$A$7:$P$398</definedName>
    <definedName name="Z_D7BC8E82_4392_4806_9DAE_D94253790B9C_.wvu.PrintArea" localSheetId="0" hidden="1">'на 01.11.2016'!$A$1:$BT$191</definedName>
    <definedName name="Z_D7BC8E82_4392_4806_9DAE_D94253790B9C_.wvu.PrintTitles" localSheetId="0" hidden="1">'на 01.11.2016'!$5:$7</definedName>
    <definedName name="Z_D8418465_ECB6_40A4_8538_9D6D02B4E5CE_.wvu.FilterData" localSheetId="0" hidden="1">'на 01.11.2016'!$A$7:$K$140</definedName>
    <definedName name="Z_D8836A46_4276_4875_86A1_BB0E2B53006C_.wvu.FilterData" localSheetId="0" hidden="1">'на 01.11.2016'!$A$7:$K$140</definedName>
    <definedName name="Z_D8EBE17E_7A1A_4392_901C_A4C8DD4BAF28_.wvu.FilterData" localSheetId="0" hidden="1">'на 01.11.2016'!$A$7:$K$140</definedName>
    <definedName name="Z_D930048B_C8C6_498D_B7FD_C4CFAF447C25_.wvu.FilterData" localSheetId="0" hidden="1">'на 01.11.2016'!$A$7:$P$398</definedName>
    <definedName name="Z_D93C7415_B321_4E66_84AD_0490D011FDE7_.wvu.FilterData" localSheetId="0" hidden="1">'на 01.11.2016'!$A$7:$P$398</definedName>
    <definedName name="Z_D952F92C_16FA_49C0_ACE1_EEFE2012130A_.wvu.FilterData" localSheetId="0" hidden="1">'на 01.11.2016'!$A$7:$P$398</definedName>
    <definedName name="Z_D954D534_B88D_4A21_85D6_C0757B597D1E_.wvu.FilterData" localSheetId="0" hidden="1">'на 01.11.2016'!$A$7:$P$398</definedName>
    <definedName name="Z_D95852A1_B0FC_4AC5_B62B_5CCBE05B0D15_.wvu.Cols" localSheetId="0" hidden="1">'на 01.11.2016'!$C:$E,'на 01.11.2016'!$M:$N</definedName>
    <definedName name="Z_D95852A1_B0FC_4AC5_B62B_5CCBE05B0D15_.wvu.FilterData" localSheetId="0" hidden="1">'на 01.11.2016'!$A$7:$P$398</definedName>
    <definedName name="Z_D95852A1_B0FC_4AC5_B62B_5CCBE05B0D15_.wvu.PrintArea" localSheetId="0" hidden="1">'на 01.11.2016'!$A$1:$P$191</definedName>
    <definedName name="Z_D97BC9A1_860C_45CB_8FAD_B69CEE39193C_.wvu.FilterData" localSheetId="0" hidden="1">'на 01.11.2016'!$A$7:$K$140</definedName>
    <definedName name="Z_D981844C_3450_4227_997A_DB8016618FC0_.wvu.FilterData" localSheetId="0" hidden="1">'на 01.11.2016'!$A$7:$P$398</definedName>
    <definedName name="Z_DA3033F1_502F_4BCA_B468_CBA3E20E7254_.wvu.FilterData" localSheetId="0" hidden="1">'на 01.11.2016'!$A$7:$P$398</definedName>
    <definedName name="Z_DA5DFA2D_C1AA_42F5_8828_D1905F1C9BD0_.wvu.FilterData" localSheetId="0" hidden="1">'на 01.11.2016'!$A$7:$P$398</definedName>
    <definedName name="Z_DBB88EE7_5C30_443C_A427_07BA2C7C58DA_.wvu.FilterData" localSheetId="0" hidden="1">'на 01.11.2016'!$A$7:$P$398</definedName>
    <definedName name="Z_DBF40914_927D_466F_8B6B_F333D1AFC9B0_.wvu.FilterData" localSheetId="0" hidden="1">'на 01.11.2016'!$A$7:$P$398</definedName>
    <definedName name="Z_DC263B7F_7E05_4E66_AE9F_05D6DDE635B1_.wvu.FilterData" localSheetId="0" hidden="1">'на 01.11.2016'!$A$7:$K$140</definedName>
    <definedName name="Z_DC796824_ECED_4590_A3E8_8D5A3534C637_.wvu.FilterData" localSheetId="0" hidden="1">'на 01.11.2016'!$A$7:$K$140</definedName>
    <definedName name="Z_DCC1B134_1BA2_418E_B1D0_0938D8743370_.wvu.FilterData" localSheetId="0" hidden="1">'на 01.11.2016'!$A$7:$K$140</definedName>
    <definedName name="Z_DDA68DE5_EF86_4A52_97CD_589088C5FE7A_.wvu.FilterData" localSheetId="0" hidden="1">'на 01.11.2016'!$A$7:$K$140</definedName>
    <definedName name="Z_DE210091_3D77_4964_B6B2_443A728CBE9E_.wvu.FilterData" localSheetId="0" hidden="1">'на 01.11.2016'!$A$7:$P$398</definedName>
    <definedName name="Z_DE2C3999_6F3E_4D24_86CF_8803BF5FAA48_.wvu.FilterData" localSheetId="0" hidden="1">'на 01.11.2016'!$A$7:$P$61</definedName>
    <definedName name="Z_DEA6EDB2_F27D_4C8F_B061_FD80BEC5543F_.wvu.FilterData" localSheetId="0" hidden="1">'на 01.11.2016'!$A$7:$K$140</definedName>
    <definedName name="Z_DECE3245_1BE4_4A3F_B644_E8DE80612C1E_.wvu.FilterData" localSheetId="0" hidden="1">'на 01.11.2016'!$A$7:$P$398</definedName>
    <definedName name="Z_DF6B7D46_D8DB_447A_83A4_53EE18358CF2_.wvu.FilterData" localSheetId="0" hidden="1">'на 01.11.2016'!$A$7:$P$398</definedName>
    <definedName name="Z_DFB08918_D5A4_4224_AEA5_63620C0D53DD_.wvu.FilterData" localSheetId="0" hidden="1">'на 01.11.2016'!$A$7:$P$398</definedName>
    <definedName name="Z_E0B34E03_0754_4713_9A98_5ACEE69C9E71_.wvu.FilterData" localSheetId="0" hidden="1">'на 01.11.2016'!$A$7:$K$140</definedName>
    <definedName name="Z_E1E7843B_3EC3_4FFF_9B1C_53E7DE6A4004_.wvu.FilterData" localSheetId="0" hidden="1">'на 01.11.2016'!$A$7:$K$140</definedName>
    <definedName name="Z_E25FE844_1AD8_4E16_B2DB_9033A702F13A_.wvu.FilterData" localSheetId="0" hidden="1">'на 01.11.2016'!$A$7:$K$140</definedName>
    <definedName name="Z_E2861A4E_263A_4BE6_9223_2DA352B0AD2D_.wvu.FilterData" localSheetId="0" hidden="1">'на 01.11.2016'!$A$7:$K$140</definedName>
    <definedName name="Z_E2FB76DF_1C94_4620_8087_FEE12FDAA3D2_.wvu.FilterData" localSheetId="0" hidden="1">'на 01.11.2016'!$A$7:$K$140</definedName>
    <definedName name="Z_E3C6ECC1_0F12_435D_9B36_B23F6133337F_.wvu.FilterData" localSheetId="0" hidden="1">'на 01.11.2016'!$A$7:$K$140</definedName>
    <definedName name="Z_E437F2F2_3B79_49F0_9901_D31498A163D7_.wvu.FilterData" localSheetId="0" hidden="1">'на 01.11.2016'!$A$7:$P$398</definedName>
    <definedName name="Z_E531BAEE_E556_4AEF_B35B_C675BD99939C_.wvu.FilterData" localSheetId="0" hidden="1">'на 01.11.2016'!$A$7:$P$398</definedName>
    <definedName name="Z_E5EC7523_F88D_4AD4_9A8D_84C16AB7BFC1_.wvu.FilterData" localSheetId="0" hidden="1">'на 01.11.2016'!$A$7:$P$398</definedName>
    <definedName name="Z_E79ABD49_719F_4887_A43D_3DE66BF8AD95_.wvu.FilterData" localSheetId="0" hidden="1">'на 01.11.2016'!$A$7:$P$398</definedName>
    <definedName name="Z_E85A9955_A3DD_46D7_A4A3_9B67A0E2B00C_.wvu.FilterData" localSheetId="0" hidden="1">'на 01.11.2016'!$A$7:$P$398</definedName>
    <definedName name="Z_E88E1D11_18C0_4724_9D4F_2C85DDF57564_.wvu.FilterData" localSheetId="0" hidden="1">'на 01.11.2016'!$A$7:$K$140</definedName>
    <definedName name="Z_E9A4F66F_BB40_4C19_8750_6E61AF1D74A1_.wvu.FilterData" localSheetId="0" hidden="1">'на 01.11.2016'!$A$7:$P$398</definedName>
    <definedName name="Z_EA234825_5817_4C50_AC45_83D70F061045_.wvu.FilterData" localSheetId="0" hidden="1">'на 01.11.2016'!$A$7:$P$398</definedName>
    <definedName name="Z_EA769D6D_3269_481D_9974_BC10C6C55FF6_.wvu.FilterData" localSheetId="0" hidden="1">'на 01.11.2016'!$A$7:$K$140</definedName>
    <definedName name="Z_EB2D8BE6_72BC_4D23_BEC7_DBF109493B0C_.wvu.FilterData" localSheetId="0" hidden="1">'на 01.11.2016'!$A$7:$P$398</definedName>
    <definedName name="Z_EBCDBD63_50FE_4D52_B280_2A723FA77236_.wvu.FilterData" localSheetId="0" hidden="1">'на 01.11.2016'!$A$7:$K$140</definedName>
    <definedName name="Z_EC6B58CC_C695_4EAF_B026_DA7CE6279D7A_.wvu.FilterData" localSheetId="0" hidden="1">'на 01.11.2016'!$A$7:$P$398</definedName>
    <definedName name="Z_EC741CE0_C720_481D_9CFE_596247B0CF36_.wvu.FilterData" localSheetId="0" hidden="1">'на 01.11.2016'!$A$7:$P$398</definedName>
    <definedName name="Z_ED74FBD3_DF35_4798_8C2A_7ADA46D140AA_.wvu.FilterData" localSheetId="0" hidden="1">'на 01.11.2016'!$A$7:$K$140</definedName>
    <definedName name="Z_EF1610FE_843B_4864_9DAD_05F697DD47DC_.wvu.FilterData" localSheetId="0" hidden="1">'на 01.11.2016'!$A$7:$P$398</definedName>
    <definedName name="Z_EFFADE78_6F23_4B5D_AE74_3E82BA29B398_.wvu.FilterData" localSheetId="0" hidden="1">'на 01.11.2016'!$A$7:$K$140</definedName>
    <definedName name="Z_F140A98E_30AA_4FD0_8B93_08F8951EDE5E_.wvu.FilterData" localSheetId="0" hidden="1">'на 01.11.2016'!$A$7:$K$140</definedName>
    <definedName name="Z_F2110B0B_AAE7_42F0_B553_C360E9249AD4_.wvu.Cols" localSheetId="0" hidden="1">'на 01.11.2016'!$C:$E,'на 01.11.2016'!$M:$N,'на 01.11.2016'!$Q:$BT</definedName>
    <definedName name="Z_F2110B0B_AAE7_42F0_B553_C360E9249AD4_.wvu.FilterData" localSheetId="0" hidden="1">'на 01.11.2016'!$A$7:$P$398</definedName>
    <definedName name="Z_F2110B0B_AAE7_42F0_B553_C360E9249AD4_.wvu.PrintArea" localSheetId="0" hidden="1">'на 01.11.2016'!$A$1:$BT$191</definedName>
    <definedName name="Z_F2110B0B_AAE7_42F0_B553_C360E9249AD4_.wvu.PrintTitles" localSheetId="0" hidden="1">'на 01.11.2016'!$5:$7</definedName>
    <definedName name="Z_F30FADD4_07E9_4B4F_B53A_86E542EF0570_.wvu.FilterData" localSheetId="0" hidden="1">'на 01.11.2016'!$A$7:$P$398</definedName>
    <definedName name="Z_F34EC6B1_390D_4B75_852C_F8775ACC3B29_.wvu.FilterData" localSheetId="0" hidden="1">'на 01.11.2016'!$A$7:$P$398</definedName>
    <definedName name="Z_F3E148B1_ED1B_4330_84E7_EFC4722C807A_.wvu.FilterData" localSheetId="0" hidden="1">'на 01.11.2016'!$A$7:$P$398</definedName>
    <definedName name="Z_F8CD48ED_A67F_492E_A417_09D352E93E12_.wvu.FilterData" localSheetId="0" hidden="1">'на 01.11.2016'!$A$7:$K$140</definedName>
    <definedName name="Z_F8E4304E_2CC4_4F73_A08A_BA6FE8EB77EF_.wvu.FilterData" localSheetId="0" hidden="1">'на 01.11.2016'!$A$7:$P$398</definedName>
    <definedName name="Z_F9F96D65_7E5D_4EDB_B47B_CD800EE8793F_.wvu.FilterData" localSheetId="0" hidden="1">'на 01.11.2016'!$A$7:$K$140</definedName>
    <definedName name="Z_FA263ADC_F7F9_4F21_8D0A_B162CFE58321_.wvu.FilterData" localSheetId="0" hidden="1">'на 01.11.2016'!$A$7:$P$398</definedName>
    <definedName name="Z_FA47CA05_CCF1_4EDC_AAF6_26967695B1D8_.wvu.FilterData" localSheetId="0" hidden="1">'на 01.11.2016'!$A$7:$P$398</definedName>
    <definedName name="Z_FAEA1540_FB92_4A7F_8E18_381E2C6FAF74_.wvu.FilterData" localSheetId="0" hidden="1">'на 01.11.2016'!$A$7:$K$140</definedName>
    <definedName name="Z_FBEEEF36_B47B_4551_8D8A_904E9E1222D4_.wvu.FilterData" localSheetId="0" hidden="1">'на 01.11.2016'!$A$7:$K$140</definedName>
    <definedName name="Z_FC921717_EFFF_4C5F_AE15_5DB48A6B2DDC_.wvu.FilterData" localSheetId="0" hidden="1">'на 01.11.2016'!$A$7:$P$398</definedName>
    <definedName name="Z_FD0E1B66_1ED2_4768_AEAA_4813773FCD1B_.wvu.FilterData" localSheetId="0" hidden="1">'на 01.11.2016'!$A$7:$K$140</definedName>
    <definedName name="Z_FD5CEF9A_4499_4018_A32D_B5C5AF11D935_.wvu.FilterData" localSheetId="0" hidden="1">'на 01.11.2016'!$A$7:$P$398</definedName>
    <definedName name="Z_FE9D531A_F987_4486_AC6F_37568587E0CC_.wvu.FilterData" localSheetId="0" hidden="1">'на 01.11.2016'!$A$7:$P$398</definedName>
    <definedName name="Z_FEE18FC2_E5D2_4C59_B7D0_FDF82F2008D4_.wvu.FilterData" localSheetId="0" hidden="1">'на 01.11.2016'!$A$7:$P$398</definedName>
    <definedName name="Z_FEFFCD5F_F237_4316_B50A_6C71D0FF3363_.wvu.FilterData" localSheetId="0" hidden="1">'на 01.11.2016'!$A$7:$P$398</definedName>
    <definedName name="Z_FF7CC20D_CA9E_46D2_A113_9EB09E8A7DF6_.wvu.FilterData" localSheetId="0" hidden="1">'на 01.11.2016'!$A$7:$K$140</definedName>
    <definedName name="Z_FF9EFDBE_F5FD_432E_96BA_C22D4E9B91D4_.wvu.FilterData" localSheetId="0" hidden="1">'на 01.11.2016'!$A$7:$P$398</definedName>
    <definedName name="_xlnm.Print_Titles" localSheetId="0">'на 01.11.2016'!$5:$8</definedName>
    <definedName name="_xlnm.Print_Area" localSheetId="0">'на 01.11.2016'!$A$1:$P$200</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79" tabRatio="518" activeSheetId="1"/>
    <customWorkbookView name="Шулепова Ольга Анатольевна - Личное представление" guid="{67ADFAE6-A9AF-44D7-8539-93CD0F6B7849}" mergeInterval="0" personalView="1" maximized="1" windowWidth="1276" windowHeight="759" tabRatio="518" activeSheetId="1"/>
    <customWorkbookView name="perevoschikova_av - Личное представление" guid="{649E5CE3-4976-49D9-83DA-4E57FFC714BF}" mergeInterval="0" personalView="1" maximized="1" xWindow="1" yWindow="1" windowWidth="1036" windowHeight="794"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kaa - Личное представление" guid="{7B245AB0-C2AF-4822-BFC4-2399F85856C1}" mergeInterval="0" personalView="1" maximized="1" xWindow="1" yWindow="1" windowWidth="1280" windowHeight="802"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s>
  <fileRecoveryPr autoRecover="0"/>
</workbook>
</file>

<file path=xl/calcChain.xml><?xml version="1.0" encoding="utf-8"?>
<calcChain xmlns="http://schemas.openxmlformats.org/spreadsheetml/2006/main">
  <c r="O169" i="1" l="1"/>
  <c r="O27" i="1" l="1"/>
  <c r="L151" i="1" l="1"/>
  <c r="Q151" i="1" l="1"/>
  <c r="R151" i="1" s="1"/>
  <c r="Q16" i="1"/>
  <c r="R16" i="1" s="1"/>
  <c r="Q17" i="1"/>
  <c r="Q18" i="1"/>
  <c r="R18" i="1" s="1"/>
  <c r="Q19" i="1"/>
  <c r="Q20" i="1"/>
  <c r="R20" i="1" s="1"/>
  <c r="Q22" i="1"/>
  <c r="R22" i="1" s="1"/>
  <c r="Q23" i="1"/>
  <c r="R23" i="1" s="1"/>
  <c r="Q24" i="1"/>
  <c r="R24" i="1" s="1"/>
  <c r="Q27" i="1"/>
  <c r="R27" i="1" s="1"/>
  <c r="Q28" i="1"/>
  <c r="R28" i="1" s="1"/>
  <c r="Q30" i="1"/>
  <c r="R30" i="1" s="1"/>
  <c r="Q31" i="1"/>
  <c r="R31" i="1" s="1"/>
  <c r="Q34" i="1"/>
  <c r="Q35" i="1"/>
  <c r="R35" i="1" s="1"/>
  <c r="Q36" i="1"/>
  <c r="R36" i="1" s="1"/>
  <c r="Q38" i="1"/>
  <c r="Q39" i="1"/>
  <c r="Q40" i="1"/>
  <c r="Q41" i="1"/>
  <c r="R41" i="1" s="1"/>
  <c r="Q42" i="1"/>
  <c r="R42" i="1" s="1"/>
  <c r="Q44" i="1"/>
  <c r="Q46" i="1"/>
  <c r="Q47" i="1"/>
  <c r="Q48" i="1"/>
  <c r="R48" i="1" s="1"/>
  <c r="Q50" i="1"/>
  <c r="Q52" i="1"/>
  <c r="R52" i="1" s="1"/>
  <c r="Q53" i="1"/>
  <c r="R53" i="1" s="1"/>
  <c r="Q54" i="1"/>
  <c r="Q56" i="1"/>
  <c r="Q58" i="1"/>
  <c r="Q59" i="1"/>
  <c r="R59" i="1" s="1"/>
  <c r="Q60" i="1"/>
  <c r="R60" i="1" s="1"/>
  <c r="Q61" i="1"/>
  <c r="R61" i="1" s="1"/>
  <c r="Q62" i="1"/>
  <c r="R62" i="1" s="1"/>
  <c r="Q76" i="1"/>
  <c r="Q77" i="1"/>
  <c r="Q78" i="1"/>
  <c r="Q79" i="1"/>
  <c r="R79" i="1" s="1"/>
  <c r="Q80" i="1"/>
  <c r="R80" i="1" s="1"/>
  <c r="Q82" i="1"/>
  <c r="Q83" i="1"/>
  <c r="Q84" i="1"/>
  <c r="Q85" i="1"/>
  <c r="R85" i="1" s="1"/>
  <c r="Q86" i="1"/>
  <c r="R86" i="1" s="1"/>
  <c r="Q94" i="1"/>
  <c r="Q95" i="1"/>
  <c r="Q96" i="1"/>
  <c r="Q97" i="1"/>
  <c r="R97" i="1" s="1"/>
  <c r="Q98" i="1"/>
  <c r="R98" i="1" s="1"/>
  <c r="Q100" i="1"/>
  <c r="Q101" i="1"/>
  <c r="Q102" i="1"/>
  <c r="Q103" i="1"/>
  <c r="R103" i="1" s="1"/>
  <c r="Q104" i="1"/>
  <c r="R104" i="1" s="1"/>
  <c r="Q112" i="1"/>
  <c r="Q113" i="1"/>
  <c r="Q114" i="1"/>
  <c r="Q115" i="1"/>
  <c r="R115" i="1" s="1"/>
  <c r="Q116" i="1"/>
  <c r="R116" i="1" s="1"/>
  <c r="Q118" i="1"/>
  <c r="Q119" i="1"/>
  <c r="Q120" i="1"/>
  <c r="Q121" i="1"/>
  <c r="R121" i="1" s="1"/>
  <c r="Q122" i="1"/>
  <c r="R122" i="1" s="1"/>
  <c r="Q124" i="1"/>
  <c r="Q125" i="1"/>
  <c r="Q126" i="1"/>
  <c r="Q127" i="1"/>
  <c r="R127" i="1" s="1"/>
  <c r="Q128" i="1"/>
  <c r="R128" i="1" s="1"/>
  <c r="Q130" i="1"/>
  <c r="Q131" i="1"/>
  <c r="Q132" i="1"/>
  <c r="Q133" i="1"/>
  <c r="R133" i="1" s="1"/>
  <c r="Q134" i="1"/>
  <c r="R134" i="1" s="1"/>
  <c r="Q136" i="1"/>
  <c r="Q137" i="1"/>
  <c r="Q138" i="1"/>
  <c r="Q139" i="1"/>
  <c r="R139" i="1" s="1"/>
  <c r="Q140" i="1"/>
  <c r="R140" i="1" s="1"/>
  <c r="Q142" i="1"/>
  <c r="R142" i="1" s="1"/>
  <c r="Q143" i="1"/>
  <c r="Q145" i="1"/>
  <c r="Q146" i="1"/>
  <c r="Q147" i="1"/>
  <c r="Q149" i="1"/>
  <c r="R149" i="1" s="1"/>
  <c r="Q150" i="1"/>
  <c r="R150" i="1" s="1"/>
  <c r="Q152" i="1"/>
  <c r="R152" i="1" s="1"/>
  <c r="Q154" i="1"/>
  <c r="R154" i="1" s="1"/>
  <c r="Q155" i="1"/>
  <c r="R155" i="1" s="1"/>
  <c r="Q156" i="1"/>
  <c r="R156" i="1" s="1"/>
  <c r="Q157" i="1"/>
  <c r="R157" i="1" s="1"/>
  <c r="Q158" i="1"/>
  <c r="R158" i="1" s="1"/>
  <c r="Q159" i="1"/>
  <c r="R159" i="1" s="1"/>
  <c r="Q160" i="1"/>
  <c r="R160" i="1" s="1"/>
  <c r="Q161" i="1"/>
  <c r="R161" i="1" s="1"/>
  <c r="Q162" i="1"/>
  <c r="R162" i="1" s="1"/>
  <c r="Q163" i="1"/>
  <c r="R163" i="1" s="1"/>
  <c r="Q164" i="1"/>
  <c r="R164" i="1" s="1"/>
  <c r="Q165" i="1"/>
  <c r="R165" i="1" s="1"/>
  <c r="Q166" i="1"/>
  <c r="R166" i="1" s="1"/>
  <c r="Q168" i="1"/>
  <c r="R168" i="1" s="1"/>
  <c r="Q172" i="1"/>
  <c r="R172" i="1" s="1"/>
  <c r="Q173" i="1"/>
  <c r="R173" i="1" s="1"/>
  <c r="Q175" i="1"/>
  <c r="Q178" i="1"/>
  <c r="Q179" i="1"/>
  <c r="R179" i="1" s="1"/>
  <c r="Q180" i="1"/>
  <c r="R180" i="1" s="1"/>
  <c r="Q182" i="1"/>
  <c r="Q185" i="1"/>
  <c r="Q186" i="1"/>
  <c r="Q187" i="1"/>
  <c r="R187" i="1" s="1"/>
  <c r="Q188" i="1"/>
  <c r="R188" i="1" s="1"/>
  <c r="Q189" i="1"/>
  <c r="R189" i="1" s="1"/>
  <c r="Q190" i="1"/>
  <c r="R190" i="1" s="1"/>
  <c r="Q191" i="1"/>
  <c r="R191" i="1" s="1"/>
  <c r="L32" i="1" l="1"/>
  <c r="Q32" i="1" s="1"/>
  <c r="H33" i="1"/>
  <c r="H29" i="1" s="1"/>
  <c r="G33" i="1"/>
  <c r="I32" i="1"/>
  <c r="J112" i="1"/>
  <c r="J106" i="1" s="1"/>
  <c r="J64" i="1" s="1"/>
  <c r="F33" i="1"/>
  <c r="L33" i="1"/>
  <c r="Q33" i="1" l="1"/>
  <c r="O33" i="1"/>
  <c r="J29" i="1"/>
  <c r="I33" i="1"/>
  <c r="L25" i="1"/>
  <c r="Q25" i="1" s="1"/>
  <c r="J111" i="1"/>
  <c r="R33" i="1" l="1"/>
  <c r="L45" i="1"/>
  <c r="F32" i="1"/>
  <c r="F29" i="1" s="1"/>
  <c r="L170" i="1" l="1"/>
  <c r="L93" i="1"/>
  <c r="L26" i="1"/>
  <c r="L21" i="1" s="1"/>
  <c r="J26" i="1"/>
  <c r="J21" i="1" s="1"/>
  <c r="G26" i="1"/>
  <c r="G153" i="1"/>
  <c r="Q170" i="1" l="1"/>
  <c r="G21" i="1"/>
  <c r="Q21" i="1" s="1"/>
  <c r="Q26" i="1"/>
  <c r="H171" i="1"/>
  <c r="G171" i="1"/>
  <c r="O170" i="1"/>
  <c r="K170" i="1"/>
  <c r="H170" i="1"/>
  <c r="I170" i="1" s="1"/>
  <c r="K169" i="1"/>
  <c r="I169" i="1"/>
  <c r="L144" i="1"/>
  <c r="Q144" i="1" s="1"/>
  <c r="K21" i="1" l="1"/>
  <c r="R170" i="1"/>
  <c r="Q169" i="1"/>
  <c r="L171" i="1"/>
  <c r="I171" i="1"/>
  <c r="K171" i="1"/>
  <c r="O171" i="1" l="1"/>
  <c r="L167" i="1"/>
  <c r="R169" i="1"/>
  <c r="Q171" i="1"/>
  <c r="L176" i="1"/>
  <c r="Q176" i="1" s="1"/>
  <c r="L177" i="1"/>
  <c r="R171" i="1" l="1"/>
  <c r="G45" i="1"/>
  <c r="Q45" i="1" s="1"/>
  <c r="L51" i="1"/>
  <c r="Q51" i="1" s="1"/>
  <c r="F177" i="1"/>
  <c r="J14" i="1" l="1"/>
  <c r="H26" i="1"/>
  <c r="O32" i="1" l="1"/>
  <c r="R32" i="1" s="1"/>
  <c r="F148" i="1" l="1"/>
  <c r="L183" i="1"/>
  <c r="Q183" i="1" s="1"/>
  <c r="H184" i="1"/>
  <c r="L174" i="1"/>
  <c r="H177" i="1"/>
  <c r="L153" i="1" l="1"/>
  <c r="Q153" i="1" s="1"/>
  <c r="R153" i="1" s="1"/>
  <c r="H152" i="1"/>
  <c r="J153" i="1" s="1"/>
  <c r="H114" i="1" l="1"/>
  <c r="K46" i="1" l="1"/>
  <c r="K45" i="1"/>
  <c r="J43" i="1"/>
  <c r="I46" i="1"/>
  <c r="I45" i="1"/>
  <c r="H43" i="1"/>
  <c r="G177" i="1" l="1"/>
  <c r="Q177" i="1" s="1"/>
  <c r="O102" i="1" l="1"/>
  <c r="R102" i="1" s="1"/>
  <c r="H58" i="1" l="1"/>
  <c r="H27" i="1"/>
  <c r="H21" i="1" s="1"/>
  <c r="I21" i="1" s="1"/>
  <c r="L184" i="1" l="1"/>
  <c r="Q184" i="1" s="1"/>
  <c r="F26" i="1" l="1"/>
  <c r="F21" i="1" s="1"/>
  <c r="O84" i="1"/>
  <c r="R84" i="1" s="1"/>
  <c r="O83" i="1"/>
  <c r="R83" i="1" s="1"/>
  <c r="O78" i="1"/>
  <c r="R78" i="1" s="1"/>
  <c r="O77" i="1"/>
  <c r="R77" i="1" s="1"/>
  <c r="L57" i="1" l="1"/>
  <c r="Q57" i="1" s="1"/>
  <c r="O176" i="1"/>
  <c r="R176" i="1" s="1"/>
  <c r="O177" i="1"/>
  <c r="R177" i="1" s="1"/>
  <c r="K56" i="1"/>
  <c r="L90" i="1" l="1"/>
  <c r="J129" i="1"/>
  <c r="H89" i="1" l="1"/>
  <c r="J89" i="1" l="1"/>
  <c r="H71" i="1"/>
  <c r="O19" i="1"/>
  <c r="R19" i="1" s="1"/>
  <c r="K19" i="1"/>
  <c r="I19" i="1"/>
  <c r="O44" i="1" l="1"/>
  <c r="R44" i="1" s="1"/>
  <c r="O47" i="1"/>
  <c r="R47" i="1" s="1"/>
  <c r="O26" i="1"/>
  <c r="R26" i="1" s="1"/>
  <c r="O51" i="1"/>
  <c r="R51" i="1" s="1"/>
  <c r="O54" i="1"/>
  <c r="R54" i="1" s="1"/>
  <c r="O38" i="1" l="1"/>
  <c r="R38" i="1" s="1"/>
  <c r="K38" i="1"/>
  <c r="O39" i="1"/>
  <c r="R39" i="1" s="1"/>
  <c r="I150" i="1" l="1"/>
  <c r="O114" i="1"/>
  <c r="R114" i="1" s="1"/>
  <c r="O34" i="1"/>
  <c r="R34" i="1" s="1"/>
  <c r="L49" i="1"/>
  <c r="J167" i="1" l="1"/>
  <c r="L99" i="1" l="1"/>
  <c r="I78" i="1" l="1"/>
  <c r="O67" i="1" l="1"/>
  <c r="L74" i="1" l="1"/>
  <c r="L75" i="1"/>
  <c r="L81" i="1"/>
  <c r="L91" i="1"/>
  <c r="L73" i="1" s="1"/>
  <c r="L72" i="1"/>
  <c r="L89" i="1"/>
  <c r="O130" i="1"/>
  <c r="R130" i="1" s="1"/>
  <c r="L129" i="1"/>
  <c r="O138" i="1"/>
  <c r="R138" i="1" s="1"/>
  <c r="O137" i="1"/>
  <c r="R137" i="1" s="1"/>
  <c r="O136" i="1"/>
  <c r="R136" i="1" s="1"/>
  <c r="O132" i="1"/>
  <c r="R132" i="1" s="1"/>
  <c r="O131" i="1"/>
  <c r="R131" i="1" s="1"/>
  <c r="O126" i="1"/>
  <c r="R126" i="1" s="1"/>
  <c r="O125" i="1"/>
  <c r="R125" i="1" s="1"/>
  <c r="O124" i="1"/>
  <c r="R124" i="1" s="1"/>
  <c r="O120" i="1"/>
  <c r="R120" i="1" s="1"/>
  <c r="O119" i="1"/>
  <c r="R119" i="1" s="1"/>
  <c r="O118" i="1"/>
  <c r="R118" i="1" s="1"/>
  <c r="O113" i="1"/>
  <c r="R113" i="1" s="1"/>
  <c r="O112" i="1"/>
  <c r="R112" i="1" s="1"/>
  <c r="O101" i="1"/>
  <c r="R101" i="1" s="1"/>
  <c r="O100" i="1"/>
  <c r="R100" i="1" s="1"/>
  <c r="O96" i="1"/>
  <c r="R96" i="1" s="1"/>
  <c r="O95" i="1"/>
  <c r="R95" i="1" s="1"/>
  <c r="O94" i="1"/>
  <c r="R94" i="1" s="1"/>
  <c r="O82" i="1"/>
  <c r="R82" i="1" s="1"/>
  <c r="O76" i="1"/>
  <c r="R76" i="1" s="1"/>
  <c r="O111" i="1" l="1"/>
  <c r="O117" i="1"/>
  <c r="O135" i="1"/>
  <c r="O129" i="1"/>
  <c r="O123" i="1"/>
  <c r="O75" i="1"/>
  <c r="L87" i="1"/>
  <c r="O93" i="1"/>
  <c r="O99" i="1"/>
  <c r="C54" i="1"/>
  <c r="D54" i="1"/>
  <c r="E54" i="1"/>
  <c r="L68" i="1" l="1"/>
  <c r="L67" i="1"/>
  <c r="L71" i="1"/>
  <c r="L70" i="1"/>
  <c r="L108" i="1"/>
  <c r="L107" i="1"/>
  <c r="L106" i="1"/>
  <c r="L123" i="1"/>
  <c r="L105" i="1" l="1"/>
  <c r="L65" i="1"/>
  <c r="L66" i="1"/>
  <c r="L64" i="1"/>
  <c r="L69" i="1"/>
  <c r="O57" i="1"/>
  <c r="R57" i="1" s="1"/>
  <c r="J81" i="1"/>
  <c r="L63" i="1" l="1"/>
  <c r="K153" i="1"/>
  <c r="I153" i="1"/>
  <c r="O178" i="1" l="1"/>
  <c r="R178" i="1" s="1"/>
  <c r="K177" i="1"/>
  <c r="O40" i="1"/>
  <c r="R40" i="1" s="1"/>
  <c r="M181" i="1" l="1"/>
  <c r="N181" i="1"/>
  <c r="J181" i="1"/>
  <c r="L181" i="1" l="1"/>
  <c r="G55" i="1"/>
  <c r="N14" i="1" l="1"/>
  <c r="M14" i="1"/>
  <c r="L14" i="1"/>
  <c r="H181" i="1"/>
  <c r="G181" i="1"/>
  <c r="F181" i="1"/>
  <c r="O46" i="1"/>
  <c r="R46" i="1" s="1"/>
  <c r="O144" i="1"/>
  <c r="R144" i="1" s="1"/>
  <c r="I181" i="1" l="1"/>
  <c r="Q181" i="1"/>
  <c r="K181" i="1"/>
  <c r="L43" i="1"/>
  <c r="O45" i="1"/>
  <c r="R45" i="1" s="1"/>
  <c r="L111" i="1"/>
  <c r="M37" i="1"/>
  <c r="N37" i="1"/>
  <c r="O37" i="1"/>
  <c r="J37" i="1"/>
  <c r="G37" i="1"/>
  <c r="H37" i="1"/>
  <c r="F37" i="1"/>
  <c r="K40" i="1"/>
  <c r="I40" i="1"/>
  <c r="L37" i="1"/>
  <c r="K39" i="1"/>
  <c r="I39" i="1"/>
  <c r="I38" i="1"/>
  <c r="L117" i="1"/>
  <c r="K51" i="1"/>
  <c r="J49" i="1"/>
  <c r="G49" i="1"/>
  <c r="F49" i="1"/>
  <c r="I177" i="1"/>
  <c r="I51" i="1"/>
  <c r="O50" i="1"/>
  <c r="R50" i="1" s="1"/>
  <c r="O184" i="1"/>
  <c r="R184" i="1" s="1"/>
  <c r="O183" i="1"/>
  <c r="R183" i="1" s="1"/>
  <c r="I184" i="1"/>
  <c r="I183" i="1"/>
  <c r="K184" i="1"/>
  <c r="K183" i="1"/>
  <c r="O186" i="1"/>
  <c r="R186" i="1" s="1"/>
  <c r="O185" i="1"/>
  <c r="R185" i="1" s="1"/>
  <c r="O182" i="1"/>
  <c r="R182" i="1" s="1"/>
  <c r="Q37" i="1" l="1"/>
  <c r="R37" i="1" s="1"/>
  <c r="O49" i="1"/>
  <c r="Q49" i="1"/>
  <c r="O181" i="1"/>
  <c r="R181" i="1" s="1"/>
  <c r="H49" i="1"/>
  <c r="I49" i="1" s="1"/>
  <c r="G43" i="1"/>
  <c r="F43" i="1"/>
  <c r="I37" i="1"/>
  <c r="K37" i="1"/>
  <c r="K49" i="1"/>
  <c r="R49" i="1" l="1"/>
  <c r="Q43" i="1"/>
  <c r="O43" i="1"/>
  <c r="I43" i="1"/>
  <c r="K43" i="1"/>
  <c r="M21" i="1"/>
  <c r="N21" i="1"/>
  <c r="K26" i="1"/>
  <c r="K25" i="1"/>
  <c r="I26" i="1"/>
  <c r="K147" i="1"/>
  <c r="I147" i="1"/>
  <c r="H145" i="1"/>
  <c r="F141" i="1"/>
  <c r="O147" i="1"/>
  <c r="R147" i="1" s="1"/>
  <c r="O146" i="1"/>
  <c r="R146" i="1" s="1"/>
  <c r="O143" i="1"/>
  <c r="R143" i="1" s="1"/>
  <c r="L141" i="1"/>
  <c r="L55" i="1"/>
  <c r="Q55" i="1" s="1"/>
  <c r="I152" i="1"/>
  <c r="I151" i="1"/>
  <c r="K152" i="1"/>
  <c r="K151" i="1"/>
  <c r="K150" i="1"/>
  <c r="N148" i="1"/>
  <c r="M148" i="1"/>
  <c r="L148" i="1"/>
  <c r="J148" i="1"/>
  <c r="H148" i="1"/>
  <c r="G148" i="1"/>
  <c r="I25" i="1"/>
  <c r="R43" i="1" l="1"/>
  <c r="O14" i="1"/>
  <c r="Q148" i="1"/>
  <c r="K144" i="1"/>
  <c r="J141" i="1"/>
  <c r="K148" i="1"/>
  <c r="K145" i="1"/>
  <c r="O145" i="1"/>
  <c r="R145" i="1" s="1"/>
  <c r="G141" i="1"/>
  <c r="Q141" i="1" s="1"/>
  <c r="O25" i="1"/>
  <c r="R25" i="1" s="1"/>
  <c r="I145" i="1"/>
  <c r="I148" i="1"/>
  <c r="O148" i="1"/>
  <c r="R148" i="1" s="1"/>
  <c r="L29" i="1"/>
  <c r="G29" i="1"/>
  <c r="M29" i="1"/>
  <c r="N29" i="1"/>
  <c r="K33" i="1"/>
  <c r="K32" i="1"/>
  <c r="O21" i="1" l="1"/>
  <c r="R21" i="1" s="1"/>
  <c r="O141" i="1"/>
  <c r="R141" i="1" s="1"/>
  <c r="Q29" i="1"/>
  <c r="K141" i="1"/>
  <c r="O29" i="1"/>
  <c r="K29" i="1"/>
  <c r="I29" i="1"/>
  <c r="R29" i="1" l="1"/>
  <c r="G167" i="1"/>
  <c r="H167" i="1"/>
  <c r="M167" i="1"/>
  <c r="N167" i="1"/>
  <c r="F167" i="1"/>
  <c r="J55" i="1"/>
  <c r="Q167" i="1" l="1"/>
  <c r="K167" i="1"/>
  <c r="I167" i="1"/>
  <c r="O167" i="1"/>
  <c r="O175" i="1"/>
  <c r="R175" i="1" s="1"/>
  <c r="G174" i="1"/>
  <c r="H174" i="1"/>
  <c r="J174" i="1"/>
  <c r="M174" i="1"/>
  <c r="N174" i="1"/>
  <c r="F174" i="1"/>
  <c r="K176" i="1"/>
  <c r="I176" i="1"/>
  <c r="R167" i="1" l="1"/>
  <c r="O174" i="1"/>
  <c r="Q174" i="1"/>
  <c r="I144" i="1"/>
  <c r="H141" i="1"/>
  <c r="I141" i="1" s="1"/>
  <c r="K174" i="1"/>
  <c r="I174" i="1"/>
  <c r="K78" i="1"/>
  <c r="M136" i="1"/>
  <c r="N136" i="1" s="1"/>
  <c r="K136" i="1"/>
  <c r="I136" i="1"/>
  <c r="J135" i="1"/>
  <c r="H135" i="1"/>
  <c r="G135" i="1"/>
  <c r="Q135" i="1" s="1"/>
  <c r="R135" i="1" s="1"/>
  <c r="F135" i="1"/>
  <c r="M131" i="1"/>
  <c r="K131" i="1"/>
  <c r="H131" i="1"/>
  <c r="H107" i="1" s="1"/>
  <c r="H65" i="1" s="1"/>
  <c r="H11" i="1" s="1"/>
  <c r="M130" i="1"/>
  <c r="K130" i="1"/>
  <c r="H130" i="1"/>
  <c r="H106" i="1" s="1"/>
  <c r="G129" i="1"/>
  <c r="Q129" i="1" s="1"/>
  <c r="R129" i="1" s="1"/>
  <c r="F129" i="1"/>
  <c r="M124" i="1"/>
  <c r="N124" i="1" s="1"/>
  <c r="K124" i="1"/>
  <c r="I124" i="1"/>
  <c r="J123" i="1"/>
  <c r="H123" i="1"/>
  <c r="G123" i="1"/>
  <c r="Q123" i="1" s="1"/>
  <c r="R123" i="1" s="1"/>
  <c r="F123" i="1"/>
  <c r="M119" i="1"/>
  <c r="K119" i="1"/>
  <c r="I119" i="1"/>
  <c r="J117" i="1"/>
  <c r="H117" i="1"/>
  <c r="G117" i="1"/>
  <c r="Q117" i="1" s="1"/>
  <c r="R117" i="1" s="1"/>
  <c r="F117" i="1"/>
  <c r="N116" i="1"/>
  <c r="N115" i="1"/>
  <c r="M114" i="1"/>
  <c r="K114" i="1"/>
  <c r="I114" i="1"/>
  <c r="M113" i="1"/>
  <c r="K113" i="1"/>
  <c r="I113" i="1"/>
  <c r="M112" i="1"/>
  <c r="K112" i="1"/>
  <c r="I112" i="1"/>
  <c r="H111" i="1"/>
  <c r="G111" i="1"/>
  <c r="Q111" i="1" s="1"/>
  <c r="R111" i="1" s="1"/>
  <c r="F111" i="1"/>
  <c r="H110" i="1"/>
  <c r="G110" i="1"/>
  <c r="Q110" i="1" s="1"/>
  <c r="R110" i="1" s="1"/>
  <c r="F110" i="1"/>
  <c r="H109" i="1"/>
  <c r="G109" i="1"/>
  <c r="Q109" i="1" s="1"/>
  <c r="R109" i="1" s="1"/>
  <c r="F109" i="1"/>
  <c r="J108" i="1"/>
  <c r="H108" i="1"/>
  <c r="G108" i="1"/>
  <c r="F108" i="1"/>
  <c r="J107" i="1"/>
  <c r="G107" i="1"/>
  <c r="F107" i="1"/>
  <c r="G106" i="1"/>
  <c r="F106" i="1"/>
  <c r="M102" i="1"/>
  <c r="K102" i="1"/>
  <c r="M101" i="1"/>
  <c r="K101" i="1"/>
  <c r="I101" i="1"/>
  <c r="J99" i="1"/>
  <c r="G99" i="1"/>
  <c r="Q99" i="1" s="1"/>
  <c r="R99" i="1" s="1"/>
  <c r="F99" i="1"/>
  <c r="M97" i="1"/>
  <c r="N97" i="1" s="1"/>
  <c r="K97" i="1"/>
  <c r="I97" i="1"/>
  <c r="M96" i="1"/>
  <c r="K96" i="1"/>
  <c r="M95" i="1"/>
  <c r="K95" i="1"/>
  <c r="I95" i="1"/>
  <c r="G93" i="1"/>
  <c r="Q93" i="1" s="1"/>
  <c r="R93" i="1" s="1"/>
  <c r="F93" i="1"/>
  <c r="H92" i="1"/>
  <c r="H74" i="1" s="1"/>
  <c r="G92" i="1"/>
  <c r="F92" i="1"/>
  <c r="F74" i="1" s="1"/>
  <c r="J91" i="1"/>
  <c r="J73" i="1" s="1"/>
  <c r="H91" i="1"/>
  <c r="H73" i="1" s="1"/>
  <c r="G91" i="1"/>
  <c r="Q91" i="1" s="1"/>
  <c r="F91" i="1"/>
  <c r="F73" i="1" s="1"/>
  <c r="J90" i="1"/>
  <c r="J72" i="1" s="1"/>
  <c r="G90" i="1"/>
  <c r="F90" i="1"/>
  <c r="F72" i="1" s="1"/>
  <c r="G89" i="1"/>
  <c r="Q89" i="1" s="1"/>
  <c r="F89" i="1"/>
  <c r="F71" i="1" s="1"/>
  <c r="H88" i="1"/>
  <c r="H70" i="1" s="1"/>
  <c r="G88" i="1"/>
  <c r="Q88" i="1" s="1"/>
  <c r="F88" i="1"/>
  <c r="F70" i="1" s="1"/>
  <c r="M83" i="1"/>
  <c r="K83" i="1"/>
  <c r="I83" i="1"/>
  <c r="F81" i="1"/>
  <c r="M78" i="1"/>
  <c r="N78" i="1" s="1"/>
  <c r="M77" i="1"/>
  <c r="K77" i="1"/>
  <c r="I77" i="1"/>
  <c r="J75" i="1"/>
  <c r="H75" i="1"/>
  <c r="G75" i="1"/>
  <c r="Q75" i="1" s="1"/>
  <c r="R75" i="1" s="1"/>
  <c r="F75" i="1"/>
  <c r="R174" i="1" l="1"/>
  <c r="O90" i="1"/>
  <c r="Q90" i="1"/>
  <c r="O106" i="1"/>
  <c r="Q106" i="1"/>
  <c r="O108" i="1"/>
  <c r="Q108" i="1"/>
  <c r="O107" i="1"/>
  <c r="Q107" i="1"/>
  <c r="G74" i="1"/>
  <c r="Q74" i="1" s="1"/>
  <c r="R74" i="1" s="1"/>
  <c r="Q92" i="1"/>
  <c r="R92" i="1" s="1"/>
  <c r="H64" i="1"/>
  <c r="F105" i="1"/>
  <c r="F64" i="1"/>
  <c r="F10" i="1" s="1"/>
  <c r="H105" i="1"/>
  <c r="G71" i="1"/>
  <c r="O89" i="1"/>
  <c r="R89" i="1" s="1"/>
  <c r="K84" i="1"/>
  <c r="O81" i="1"/>
  <c r="G70" i="1"/>
  <c r="Q70" i="1" s="1"/>
  <c r="O88" i="1"/>
  <c r="R88" i="1" s="1"/>
  <c r="G73" i="1"/>
  <c r="O91" i="1"/>
  <c r="R91" i="1" s="1"/>
  <c r="F65" i="1"/>
  <c r="F11" i="1" s="1"/>
  <c r="F67" i="1"/>
  <c r="F13" i="1" s="1"/>
  <c r="M135" i="1"/>
  <c r="H67" i="1"/>
  <c r="H13" i="1" s="1"/>
  <c r="J66" i="1"/>
  <c r="J12" i="1" s="1"/>
  <c r="F66" i="1"/>
  <c r="F12" i="1" s="1"/>
  <c r="J71" i="1"/>
  <c r="I111" i="1"/>
  <c r="M111" i="1"/>
  <c r="M106" i="1"/>
  <c r="M89" i="1"/>
  <c r="M71" i="1" s="1"/>
  <c r="I123" i="1"/>
  <c r="M91" i="1"/>
  <c r="M73" i="1" s="1"/>
  <c r="M67" i="1" s="1"/>
  <c r="M13" i="1" s="1"/>
  <c r="M90" i="1"/>
  <c r="N90" i="1" s="1"/>
  <c r="M99" i="1"/>
  <c r="I106" i="1"/>
  <c r="J67" i="1"/>
  <c r="J13" i="1" s="1"/>
  <c r="J93" i="1"/>
  <c r="K93" i="1" s="1"/>
  <c r="G81" i="1"/>
  <c r="I84" i="1"/>
  <c r="H68" i="1"/>
  <c r="H14" i="1" s="1"/>
  <c r="K108" i="1"/>
  <c r="I89" i="1"/>
  <c r="M93" i="1"/>
  <c r="N93" i="1" s="1"/>
  <c r="J105" i="1"/>
  <c r="F69" i="1"/>
  <c r="H93" i="1"/>
  <c r="I93" i="1" s="1"/>
  <c r="M107" i="1"/>
  <c r="N107" i="1" s="1"/>
  <c r="M117" i="1"/>
  <c r="F68" i="1"/>
  <c r="F14" i="1" s="1"/>
  <c r="I91" i="1"/>
  <c r="M108" i="1"/>
  <c r="H81" i="1"/>
  <c r="G87" i="1"/>
  <c r="Q87" i="1" s="1"/>
  <c r="G72" i="1"/>
  <c r="Q72" i="1" s="1"/>
  <c r="I75" i="1"/>
  <c r="F87" i="1"/>
  <c r="H90" i="1"/>
  <c r="H72" i="1" s="1"/>
  <c r="H66" i="1" s="1"/>
  <c r="H99" i="1"/>
  <c r="I99" i="1" s="1"/>
  <c r="G105" i="1"/>
  <c r="Q105" i="1" s="1"/>
  <c r="H129" i="1"/>
  <c r="I129" i="1" s="1"/>
  <c r="I135" i="1"/>
  <c r="N112" i="1"/>
  <c r="K99" i="1"/>
  <c r="K107" i="1"/>
  <c r="I108" i="1"/>
  <c r="M75" i="1"/>
  <c r="K91" i="1"/>
  <c r="K111" i="1"/>
  <c r="M129" i="1"/>
  <c r="K106" i="1"/>
  <c r="I117" i="1"/>
  <c r="M123" i="1"/>
  <c r="I130" i="1"/>
  <c r="N130" i="1"/>
  <c r="I131" i="1"/>
  <c r="N131" i="1"/>
  <c r="N77" i="1"/>
  <c r="M84" i="1"/>
  <c r="N84" i="1" s="1"/>
  <c r="K90" i="1"/>
  <c r="I96" i="1"/>
  <c r="N96" i="1"/>
  <c r="I102" i="1"/>
  <c r="N102" i="1"/>
  <c r="N113" i="1"/>
  <c r="N119" i="1"/>
  <c r="K75" i="1"/>
  <c r="N83" i="1"/>
  <c r="N95" i="1"/>
  <c r="N101" i="1"/>
  <c r="N114" i="1"/>
  <c r="K117" i="1"/>
  <c r="K123" i="1"/>
  <c r="K129" i="1"/>
  <c r="K135" i="1"/>
  <c r="R107" i="1" l="1"/>
  <c r="R106" i="1"/>
  <c r="R108" i="1"/>
  <c r="R90" i="1"/>
  <c r="G68" i="1"/>
  <c r="Q68" i="1" s="1"/>
  <c r="R68" i="1" s="1"/>
  <c r="O105" i="1"/>
  <c r="R105" i="1" s="1"/>
  <c r="I73" i="1"/>
  <c r="Q73" i="1"/>
  <c r="R73" i="1" s="1"/>
  <c r="O71" i="1"/>
  <c r="Q71" i="1"/>
  <c r="K81" i="1"/>
  <c r="Q81" i="1"/>
  <c r="R81" i="1" s="1"/>
  <c r="G14" i="1"/>
  <c r="O72" i="1"/>
  <c r="R72" i="1" s="1"/>
  <c r="G65" i="1"/>
  <c r="K71" i="1"/>
  <c r="O87" i="1"/>
  <c r="R87" i="1" s="1"/>
  <c r="G67" i="1"/>
  <c r="K73" i="1"/>
  <c r="G64" i="1"/>
  <c r="O70" i="1"/>
  <c r="R70" i="1" s="1"/>
  <c r="N106" i="1"/>
  <c r="N64" i="1" s="1"/>
  <c r="N10" i="1" s="1"/>
  <c r="N135" i="1"/>
  <c r="F9" i="1"/>
  <c r="I81" i="1"/>
  <c r="M64" i="1"/>
  <c r="M10" i="1" s="1"/>
  <c r="N99" i="1"/>
  <c r="I107" i="1"/>
  <c r="J87" i="1"/>
  <c r="K87" i="1" s="1"/>
  <c r="M87" i="1"/>
  <c r="N87" i="1" s="1"/>
  <c r="N91" i="1"/>
  <c r="N73" i="1" s="1"/>
  <c r="N67" i="1" s="1"/>
  <c r="N13" i="1" s="1"/>
  <c r="J65" i="1"/>
  <c r="J11" i="1" s="1"/>
  <c r="K89" i="1"/>
  <c r="L13" i="1"/>
  <c r="J69" i="1"/>
  <c r="N89" i="1"/>
  <c r="N71" i="1" s="1"/>
  <c r="N65" i="1" s="1"/>
  <c r="N11" i="1" s="1"/>
  <c r="J10" i="1"/>
  <c r="H10" i="1"/>
  <c r="N111" i="1"/>
  <c r="F63" i="1"/>
  <c r="K105" i="1"/>
  <c r="N117" i="1"/>
  <c r="I105" i="1"/>
  <c r="L10" i="1"/>
  <c r="N72" i="1"/>
  <c r="N108" i="1"/>
  <c r="M65" i="1"/>
  <c r="O13" i="1"/>
  <c r="I72" i="1"/>
  <c r="H63" i="1"/>
  <c r="K72" i="1"/>
  <c r="G66" i="1"/>
  <c r="Q66" i="1" s="1"/>
  <c r="I71" i="1"/>
  <c r="I90" i="1"/>
  <c r="H87" i="1"/>
  <c r="I87" i="1" s="1"/>
  <c r="G69" i="1"/>
  <c r="Q69" i="1" s="1"/>
  <c r="H69" i="1"/>
  <c r="N129" i="1"/>
  <c r="M105" i="1"/>
  <c r="N75" i="1"/>
  <c r="N123" i="1"/>
  <c r="M72" i="1"/>
  <c r="M81" i="1"/>
  <c r="R71" i="1" l="1"/>
  <c r="O65" i="1"/>
  <c r="O66" i="1"/>
  <c r="R66" i="1" s="1"/>
  <c r="O64" i="1"/>
  <c r="G11" i="1"/>
  <c r="K11" i="1" s="1"/>
  <c r="Q65" i="1"/>
  <c r="G10" i="1"/>
  <c r="Q10" i="1" s="1"/>
  <c r="Q64" i="1"/>
  <c r="K14" i="1"/>
  <c r="Q14" i="1"/>
  <c r="R14" i="1" s="1"/>
  <c r="I14" i="1"/>
  <c r="G13" i="1"/>
  <c r="Q67" i="1"/>
  <c r="R67" i="1" s="1"/>
  <c r="H12" i="1"/>
  <c r="O69" i="1"/>
  <c r="R69" i="1" s="1"/>
  <c r="I67" i="1"/>
  <c r="I65" i="1"/>
  <c r="K67" i="1"/>
  <c r="I64" i="1"/>
  <c r="K64" i="1"/>
  <c r="K69" i="1"/>
  <c r="J63" i="1"/>
  <c r="K65" i="1"/>
  <c r="J9" i="1"/>
  <c r="K66" i="1"/>
  <c r="G12" i="1"/>
  <c r="M11" i="1"/>
  <c r="L11" i="1"/>
  <c r="N66" i="1"/>
  <c r="G63" i="1"/>
  <c r="Q63" i="1" s="1"/>
  <c r="I69" i="1"/>
  <c r="N105" i="1"/>
  <c r="L12" i="1"/>
  <c r="I66" i="1"/>
  <c r="M66" i="1"/>
  <c r="M12" i="1" s="1"/>
  <c r="M69" i="1"/>
  <c r="N81" i="1"/>
  <c r="R64" i="1" l="1"/>
  <c r="R65" i="1"/>
  <c r="O63" i="1"/>
  <c r="R63" i="1" s="1"/>
  <c r="K10" i="1"/>
  <c r="Q12" i="1"/>
  <c r="I10" i="1"/>
  <c r="K13" i="1"/>
  <c r="Q13" i="1"/>
  <c r="R13" i="1" s="1"/>
  <c r="I13" i="1"/>
  <c r="Q11" i="1"/>
  <c r="I63" i="1"/>
  <c r="K63" i="1"/>
  <c r="H9" i="1"/>
  <c r="I11" i="1"/>
  <c r="G9" i="1"/>
  <c r="K12" i="1"/>
  <c r="I12" i="1"/>
  <c r="L9" i="1"/>
  <c r="N63" i="1"/>
  <c r="N12" i="1"/>
  <c r="N9" i="1" s="1"/>
  <c r="M9" i="1"/>
  <c r="N69" i="1"/>
  <c r="M63" i="1"/>
  <c r="K9" i="1" l="1"/>
  <c r="Q9" i="1"/>
  <c r="I9" i="1"/>
  <c r="O58" i="1"/>
  <c r="R58" i="1" s="1"/>
  <c r="O56" i="1"/>
  <c r="R56" i="1" s="1"/>
  <c r="K58" i="1"/>
  <c r="K57" i="1"/>
  <c r="I58" i="1"/>
  <c r="I57" i="1"/>
  <c r="I56" i="1"/>
  <c r="N55" i="1"/>
  <c r="M55" i="1"/>
  <c r="H55" i="1"/>
  <c r="F55" i="1"/>
  <c r="K17" i="1"/>
  <c r="N15" i="1"/>
  <c r="M15" i="1"/>
  <c r="L15" i="1"/>
  <c r="J15" i="1"/>
  <c r="G15" i="1"/>
  <c r="H15" i="1"/>
  <c r="F15" i="1"/>
  <c r="O17" i="1"/>
  <c r="R17" i="1" s="1"/>
  <c r="I17" i="1"/>
  <c r="O12" i="1" l="1"/>
  <c r="R12" i="1" s="1"/>
  <c r="O10" i="1"/>
  <c r="Q15" i="1"/>
  <c r="O55" i="1"/>
  <c r="R55" i="1" s="1"/>
  <c r="O15" i="1"/>
  <c r="O11" i="1"/>
  <c r="R11" i="1" s="1"/>
  <c r="I15" i="1"/>
  <c r="K15" i="1"/>
  <c r="K55" i="1"/>
  <c r="I55" i="1"/>
  <c r="R15" i="1" l="1"/>
  <c r="S10" i="1"/>
  <c r="R10" i="1"/>
  <c r="R9" i="1"/>
  <c r="O9" i="1"/>
  <c r="C10" i="1"/>
  <c r="D10" i="1"/>
  <c r="E10" i="1"/>
  <c r="C20" i="1"/>
  <c r="D20" i="1"/>
  <c r="E20" i="1"/>
  <c r="C13" i="1"/>
  <c r="D13" i="1"/>
  <c r="E13" i="1"/>
  <c r="C14" i="1"/>
  <c r="D14" i="1"/>
  <c r="E14" i="1"/>
  <c r="C26" i="1"/>
  <c r="C21" i="1" s="1"/>
  <c r="D26" i="1"/>
  <c r="D21" i="1" s="1"/>
  <c r="E26" i="1"/>
  <c r="E21" i="1" s="1"/>
  <c r="C27" i="1"/>
  <c r="D27" i="1"/>
  <c r="E27" i="1"/>
  <c r="C31" i="1"/>
  <c r="C29" i="1" s="1"/>
  <c r="D31" i="1"/>
  <c r="D29" i="1" s="1"/>
  <c r="E31" i="1"/>
  <c r="E29" i="1" s="1"/>
  <c r="C35" i="1"/>
  <c r="D35" i="1"/>
  <c r="E35" i="1"/>
  <c r="C36" i="1"/>
  <c r="D36" i="1"/>
  <c r="E36" i="1"/>
  <c r="C38" i="1"/>
  <c r="E38" i="1"/>
  <c r="C41" i="1"/>
  <c r="D41" i="1"/>
  <c r="E41" i="1"/>
  <c r="C42" i="1"/>
  <c r="D42" i="1"/>
  <c r="E42" i="1"/>
  <c r="D44" i="1"/>
  <c r="C44" i="1"/>
  <c r="C55" i="1"/>
  <c r="D55" i="1"/>
  <c r="E55" i="1"/>
  <c r="C61" i="1"/>
  <c r="D61" i="1"/>
  <c r="E61" i="1"/>
  <c r="C62" i="1"/>
  <c r="D62" i="1"/>
  <c r="E62" i="1"/>
  <c r="C141" i="1"/>
  <c r="D141" i="1"/>
  <c r="E141" i="1"/>
  <c r="C170" i="1"/>
  <c r="C167" i="1" s="1"/>
  <c r="D170" i="1"/>
  <c r="D167" i="1" s="1"/>
  <c r="E170" i="1"/>
  <c r="C173" i="1"/>
  <c r="D173" i="1"/>
  <c r="E173" i="1"/>
  <c r="C175" i="1"/>
  <c r="D175" i="1"/>
  <c r="E175" i="1"/>
  <c r="C179" i="1"/>
  <c r="D179" i="1"/>
  <c r="E179" i="1"/>
  <c r="C180" i="1"/>
  <c r="D180" i="1"/>
  <c r="E180" i="1"/>
  <c r="C182" i="1"/>
  <c r="C181" i="1" s="1"/>
  <c r="D182" i="1"/>
  <c r="D181" i="1" s="1"/>
  <c r="E182" i="1"/>
  <c r="E181" i="1" s="1"/>
  <c r="C189" i="1"/>
  <c r="D189" i="1"/>
  <c r="E189" i="1"/>
  <c r="C190" i="1"/>
  <c r="D190" i="1"/>
  <c r="E190" i="1"/>
  <c r="C191" i="1"/>
  <c r="D191" i="1"/>
  <c r="E191" i="1"/>
  <c r="C15" i="1" l="1"/>
  <c r="D49" i="1"/>
  <c r="C174" i="1"/>
  <c r="E174" i="1"/>
  <c r="D174" i="1"/>
  <c r="D15" i="1"/>
  <c r="C11" i="1"/>
  <c r="C9" i="1" s="1"/>
  <c r="C43" i="1"/>
  <c r="C49" i="1"/>
  <c r="C37" i="1"/>
  <c r="E44" i="1"/>
  <c r="D11" i="1"/>
  <c r="D9" i="1" s="1"/>
  <c r="E37" i="1"/>
  <c r="D43" i="1"/>
  <c r="D38" i="1"/>
  <c r="D37" i="1" s="1"/>
  <c r="D12" i="1"/>
  <c r="C12" i="1"/>
  <c r="E12" i="1"/>
  <c r="E15" i="1"/>
  <c r="E49" i="1" l="1"/>
  <c r="E11" i="1"/>
  <c r="E9" i="1" s="1"/>
  <c r="E43" i="1"/>
</calcChain>
</file>

<file path=xl/comments1.xml><?xml version="1.0" encoding="utf-8"?>
<comments xmlns="http://schemas.openxmlformats.org/spreadsheetml/2006/main">
  <authors>
    <author>Вершинина Мария Игоревна</author>
  </authors>
  <commentList>
    <comment ref="B117" authorId="0" guid="{1659E893-DF67-4835-87A3-67E8A25CE98E}">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<sst xmlns="http://schemas.openxmlformats.org/spreadsheetml/2006/main" count="270" uniqueCount="129">
  <si>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</si>
  <si>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</si>
  <si>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</si>
  <si>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</si>
  <si>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</si>
  <si>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</si>
  <si>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</si>
  <si>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</si>
  <si>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</si>
  <si>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</si>
  <si>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</si>
  <si>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</si>
  <si>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</si>
  <si>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</si>
  <si>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</si>
  <si>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</si>
  <si>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</si>
  <si>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</si>
  <si>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</si>
  <si>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</si>
  <si>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</si>
  <si>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</si>
  <si>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</si>
  <si>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</si>
  <si>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</si>
  <si>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</si>
  <si>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</si>
  <si>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</si>
  <si>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</si>
  <si>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</si>
  <si>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</si>
  <si>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</si>
  <si>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</si>
  <si>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</si>
  <si>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</si>
  <si>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</si>
  <si>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</si>
  <si>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</si>
  <si>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</si>
  <si>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</si>
  <si>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</si>
  <si>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25.</t>
  </si>
  <si>
    <t xml:space="preserve">Утвержденный план 
на 2016 год </t>
  </si>
  <si>
    <t xml:space="preserve">Уточненный план 
на 2016 год </t>
  </si>
  <si>
    <t>Ожидаемое исполнение на 01.01.2017</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</si>
  <si>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</si>
  <si>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</si>
  <si>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</si>
  <si>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</si>
  <si>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</si>
  <si>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</si>
  <si>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</si>
  <si>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</si>
  <si>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</si>
  <si>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</si>
  <si>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</si>
  <si>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</si>
  <si>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</si>
  <si>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</si>
  <si>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</si>
  <si>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</si>
  <si>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</si>
  <si>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</si>
  <si>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</si>
  <si>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</si>
  <si>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</si>
  <si>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</si>
  <si>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</si>
  <si>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</si>
  <si>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</si>
  <si>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</si>
  <si>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</si>
  <si>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</si>
  <si>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</si>
  <si>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11.1.3.</t>
  </si>
  <si>
    <t>11.1.3.1.</t>
  </si>
  <si>
    <t>11.1.4.</t>
  </si>
  <si>
    <t>11.2.</t>
  </si>
  <si>
    <t>11.2.1.</t>
  </si>
  <si>
    <t>11.2.2.</t>
  </si>
  <si>
    <t>11.2.3.</t>
  </si>
  <si>
    <t>11.2.4.</t>
  </si>
  <si>
    <t>11.2.5.</t>
  </si>
  <si>
    <t xml:space="preserve">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</si>
  <si>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</si>
  <si>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</si>
  <si>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</si>
  <si>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Пояснения, ожидаемые результаты, планируемые сроки выполнения работ, оказания услуг, причины неисполнения и так далее</t>
  </si>
  <si>
    <t xml:space="preserve">                                                                                                                                                                             </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</si>
  <si>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99 тыс.р., сроком действия до 30.03.2017г. По условиям контрактов произведен авансовый платеж в размере 78% стоимости контрактов.   Дополнительная потребность составляет 260 млн. рублей, в том числе средства окружного бюджета 235 млн. рублей. Обращение в ДФ ХМАО направлено.                           </t>
  </si>
  <si>
    <t xml:space="preserve">бюджет ХМАО - Югры </t>
  </si>
  <si>
    <t xml:space="preserve">бюджет ХМАО-Югры </t>
  </si>
  <si>
    <t xml:space="preserve">федеральный бюджет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</si>
  <si>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</si>
  <si>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</si>
  <si>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"Развитие здравоохранения  на 2016-2020 годы" 
</t>
    </r>
    <r>
      <rPr>
        <sz val="20"/>
        <color theme="1"/>
        <rFont val="Times New Roman"/>
        <family val="1"/>
        <charset val="204"/>
      </rPr>
      <t>(Субсидия на строительство и реконструкцию объектов здравоохранения)</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</si>
  <si>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</si>
  <si>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</si>
  <si>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</si>
  <si>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</si>
  <si>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</si>
  <si>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t>Обеспечение жильем граждан, уволенных с военной службы и приравненных к ним лиц ()</t>
  </si>
  <si>
    <t>Отсутствует потребность в данных средствах по причине отсутствия лиц, уволенных с военной службы, нуждающихся в улучшении жилищных условий.</t>
  </si>
  <si>
    <t>Заключены договоры на приобретение конвертов и бумаги для направления участникам программы извещений. Бюджетные ассигнования использованы.</t>
  </si>
  <si>
    <t xml:space="preserve">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2 268,31 тыс.руб). Жилое помещение приобретено.
</t>
  </si>
  <si>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</si>
  <si>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</si>
  <si>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</si>
  <si>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rPr>
        <u/>
        <sz val="20"/>
        <rFont val="Times New Roman"/>
        <family val="1"/>
        <charset val="204"/>
      </rPr>
      <t>АГ:</t>
    </r>
    <r>
      <rPr>
        <sz val="20"/>
        <rFont val="Times New Roman"/>
        <family val="1"/>
        <charset val="204"/>
      </rPr>
      <t xml:space="preserve"> 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Заключены договоры на приобретение форменной одежды и удостоверений, выплачено материальное стимулирование народным дружинникам по итогам 1 полугодия 2016 года. Бюджетные ассигнования будут использованы в полном объеме до конца 2016 года.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копировально-множительной техники и конвертального оборудования АПК "Безопасный город" и услуги по приему, обработке и доставке заказных писем с уведомлением.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 запланированы расходы на услуги почтовой связи и поставку конвертов.
Данные средства освоены в полном объеме.                 </t>
    </r>
    <r>
      <rPr>
        <sz val="20"/>
        <color rgb="FFFF0000"/>
        <rFont val="Times New Roman"/>
        <family val="1"/>
        <charset val="204"/>
      </rPr>
      <t xml:space="preserve">
</t>
    </r>
    <r>
      <rPr>
        <u/>
        <sz val="20"/>
        <color theme="1"/>
        <rFont val="Times New Roman"/>
        <family val="1"/>
        <charset val="204"/>
      </rPr>
      <t>ДГХ</t>
    </r>
    <r>
      <rPr>
        <sz val="20"/>
        <color theme="1"/>
        <rFont val="Times New Roman"/>
        <family val="1"/>
        <charset val="204"/>
      </rPr>
      <t>: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
Средства 1 100 тыс. руб., поступившие в соответствии со справкой Департамента финансов ХМАО-Югры  от 20.05.2016  на развитие казачьих кадетских классов с казачьим компонентом на базе мунциипальных общеобразовательных организаций в ХМАО-Югре  исполнены в полном объеме.    </t>
    </r>
  </si>
  <si>
    <t>Информация о реализации государственных программ Ханты-Мансийского автономного округа - Югры
на территории городского округа город Сургут на 01.11.2016 года</t>
  </si>
  <si>
    <t>на 01.11.2016</t>
  </si>
  <si>
    <t xml:space="preserve">В списке граждан, имеющих право на получение субсидии за счет средств федерального бюджета по городу Сургуту на 01.01.2016 состоит 512 человек. Планируется в 2016 году предоставить субсидию 14 льготополучателям, из расчета размера субсидии 759 672 рубля.  Средства федерального бюджета до конца года планируется использовать в полном объёме.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По состоянию на 01.11.16 субсидия предоставлена 8 льготополучателям.  </t>
  </si>
  <si>
    <t>Заключены муниципальные контракты на приобретение: 24 кв.- 2-х комнатных (84 737,95 руб., 1 611,1 м2); 42 кв. - 1 комнатных (95 111,13 руб, 1 807,8 м2). Акты приема-передачи жилых помещений в стадии подписаны, получены выписки из ЕГРП. Оплата произведена.  Состоялись аукционы на приобретение 41 жилого помещения (15 кв.-2-х комнатных; 26 кв.-1 комнатных), стадия заключения контрактов. Размещение заявки на проведение аукционов по приобретению жилых помещений на дополнительно выделенные деньги  в ноябре 2016 года.</t>
  </si>
  <si>
    <r>
      <rPr>
        <u/>
        <sz val="19"/>
        <color theme="1"/>
        <rFont val="Times New Roman"/>
        <family val="1"/>
        <charset val="204"/>
      </rPr>
      <t xml:space="preserve">ДГХ: </t>
    </r>
    <r>
      <rPr>
        <sz val="19"/>
        <color theme="1"/>
        <rFont val="Times New Roman"/>
        <family val="1"/>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19"/>
        <color theme="1"/>
        <rFont val="Times New Roman"/>
        <family val="1"/>
        <charset val="204"/>
      </rPr>
      <t>Департамент образования</t>
    </r>
    <r>
      <rPr>
        <sz val="19"/>
        <color theme="1"/>
        <rFont val="Times New Roman"/>
        <family val="1"/>
        <charset val="204"/>
      </rPr>
      <t xml:space="preserve">:
Реализация программы осуществляется в плановом режиме, освоение средств планируется до конца 2016 года.
</t>
    </r>
    <r>
      <rPr>
        <u/>
        <sz val="19"/>
        <color theme="1"/>
        <rFont val="Times New Roman"/>
        <family val="1"/>
        <charset val="204"/>
      </rPr>
      <t>ДАиГ:</t>
    </r>
    <r>
      <rPr>
        <sz val="19"/>
        <color theme="1"/>
        <rFont val="Times New Roman"/>
        <family val="1"/>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19"/>
        <color theme="1"/>
        <rFont val="Times New Roman"/>
        <family val="1"/>
        <charset val="204"/>
      </rPr>
      <t>1 374,19</t>
    </r>
    <r>
      <rPr>
        <sz val="19"/>
        <color theme="1"/>
        <rFont val="Times New Roman"/>
        <family val="1"/>
        <charset val="204"/>
      </rPr>
      <t xml:space="preserve"> тыс. руб. не представляется возможным, в связи с чем данные средства перераспределены по решению Думы города, которое состоялось в октябре.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19"/>
        <color theme="1"/>
        <rFont val="Times New Roman"/>
        <family val="1"/>
        <charset val="204"/>
      </rPr>
      <t>1 426,00</t>
    </r>
    <r>
      <rPr>
        <sz val="19"/>
        <color theme="1"/>
        <rFont val="Times New Roman"/>
        <family val="1"/>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19"/>
        <color theme="1"/>
        <rFont val="Times New Roman"/>
        <family val="1"/>
        <charset val="204"/>
      </rPr>
      <t>УУиБО (ДК)</t>
    </r>
    <r>
      <rPr>
        <sz val="19"/>
        <color theme="1"/>
        <rFont val="Times New Roman"/>
        <family val="1"/>
        <charset val="204"/>
      </rPr>
      <t xml:space="preserve"> 
Реализация программы осуществляется в плановом режиме, освоение средств планируется до конца 2016 года.</t>
    </r>
  </si>
  <si>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Планомерно в течение отчетного года производятся расходы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повторный аукцион, по результатм которого 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</si>
  <si>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Ожидаемый остаток на конец года -  экономия по итогам проведения аукционов на поставку оборудования в сумме - 4 215,7 тыс. руб.
</t>
  </si>
  <si>
    <r>
      <rPr>
        <u/>
        <sz val="20"/>
        <color theme="1"/>
        <rFont val="Times New Roman"/>
        <family val="1"/>
        <charset val="204"/>
      </rPr>
      <t xml:space="preserve">АГ: </t>
    </r>
    <r>
      <rPr>
        <sz val="20"/>
        <color theme="1"/>
        <rFont val="Times New Roman"/>
        <family val="1"/>
        <charset val="204"/>
      </rPr>
      <t>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УБУиО(</t>
    </r>
    <r>
      <rPr>
        <u/>
        <sz val="20"/>
        <color theme="1"/>
        <rFont val="Times New Roman"/>
        <family val="1"/>
        <charset val="204"/>
      </rPr>
      <t>ДК):</t>
    </r>
    <r>
      <rPr>
        <sz val="20"/>
        <color theme="1"/>
        <rFont val="Times New Roman"/>
        <family val="1"/>
        <charset val="204"/>
      </rPr>
      <t xml:space="preserve">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 xml:space="preserve">ДАиГ: </t>
    </r>
    <r>
      <rPr>
        <sz val="20"/>
        <color theme="1"/>
        <rFont val="Times New Roman"/>
        <family val="1"/>
        <charset val="204"/>
      </rPr>
      <t xml:space="preserve">Работы по объекту "Детская школа искусств, мкр. ПИКС" выполнялись в соответствии с заключенным муниципальным контрактом с ООО "Сибвитосервис" №18/2014 от 04.10.14 г.  Сумма по контракту - 323 245,6тыс. руб.   По соглашению сторон 27.10.2016 подписано соглашение о расторжении муниципального контракта по факту исполнения контракта (320 077,6 тыс.руб.) Средства в размере 3167,9 тыс.руб. - экономия  в связи с уменьшением суммы контракта на сумму страховых взносов в связи с внесением изменений в МДС 81-35.2014. . Объект введен в эксплуатацию 25.08.2016г №86ru 86310000-63-2016. В ходе строительства объекта  возникла необходимость  выполнения  дополнительных работ, не предусмотренных ПСД, но обязательных для сдачи объекта.  Стоимость доп. работ - 20 746,9 тыс. руб., 02.09.2016г. получено заключение о достоверности стоимости строительства на дополнительный объем работ. Заключение дополнительного соглашения к муниципальному контракту для оплаты дополнительных работ невозможно ввиду окончания срока действия контракта, в связи с чем Подрядчик будет вынужден обратиться в суд для оплаты за данные работы.                                                                                  
     Заключены 17 муниципальных контрактов для комплектации и ввода в эксплуатацию объекта(поставка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пюпитра) на сумму 37 563,6 тыс.руб. Оборудование принято и оплачено.
</t>
    </r>
  </si>
  <si>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</si>
  <si>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415 049,7 тыс.руб. в том числе 2016 год - 269 419,1 тыс.руб., 2017 год - 145 630,6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193 087,0тыс.руб (в т.ч. средства окружного бюджета - 183 432,7 тыс.руб, средства местного бюджета 9 654,3 тыс.руб.) 
УБУиО (ДК): Реализация программы  осуществляется в плановом режиме.  Бюджетные ассигнования будут использованы в полном объеме до конца 2016 года.</t>
    </r>
  </si>
  <si>
    <r>
      <rPr>
        <u/>
        <sz val="20"/>
        <rFont val="Times New Roman"/>
        <family val="1"/>
        <charset val="204"/>
      </rPr>
      <t>ДО, УБУиО(ДК)</t>
    </r>
    <r>
      <rPr>
        <sz val="20"/>
        <rFont val="Times New Roman"/>
        <family val="2"/>
        <charset val="204"/>
      </rPr>
      <t xml:space="preserve">:Реализация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rFont val="Times New Roman"/>
        <family val="1"/>
        <charset val="204"/>
      </rPr>
      <t>УПиЭ:</t>
    </r>
    <r>
      <rPr>
        <sz val="20"/>
        <rFont val="Times New Roman"/>
        <family val="2"/>
        <charset val="204"/>
      </rPr>
      <t xml:space="preserve"> Для выполнение мероприятия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зелёного хозяйства с периодом участия - 2 месяца. 50,91 тыс.руб. - денежные средства не будут освоены , т.к. направляемые безработные граждане для трудоустройства в учреждение не обращались. Договор расторгнут 16.08.2016. </t>
    </r>
  </si>
  <si>
    <r>
      <rPr>
        <u/>
        <sz val="20"/>
        <rFont val="Times New Roman"/>
        <family val="1"/>
        <charset val="204"/>
      </rPr>
      <t>АГ:</t>
    </r>
    <r>
      <rPr>
        <sz val="20"/>
        <rFont val="Times New Roman"/>
        <family val="2"/>
        <charset val="204"/>
      </rPr>
      <t xml:space="preserve">
В  соответствии с законом ХМАО–Югры от 15.05.2006 № 46-оз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01.11.2016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образовалась экономия средств на сумму 260,64 тыс. руб..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2 000 безнадзорных животных. По состоянию на 01.11.2016 утилизировано 1 791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</si>
  <si>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t>
    </r>
  </si>
  <si>
    <t>Государственная программа "Обеспечение доступным и комфортным жильем жителей Ханты-Мансийского автономного округа - Югры в 2016-2020 годах"</t>
  </si>
  <si>
    <t xml:space="preserve">По состоянию на 01.11.2016 участниками данной подпрограммы числятся 55 молодых семей.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01.11.2016 социальная выплата согласно заявок банка предоставлена (перечислена) 7 молодым семьям, в том числе участнику 2015 года и 6 участникам 2016 года. До конца года планируется освоить средства федерального и окружного бюджетов в полном объеме.   
</t>
  </si>
  <si>
    <r>
      <rPr>
        <u/>
        <sz val="20"/>
        <color theme="1"/>
        <rFont val="Times New Roman"/>
        <family val="1"/>
        <charset val="204"/>
      </rPr>
      <t>ДГХ:</t>
    </r>
    <r>
      <rPr>
        <sz val="20"/>
        <color theme="1"/>
        <rFont val="Times New Roman"/>
        <family val="2"/>
        <charset val="204"/>
      </rPr>
      <t xml:space="preserve"> Ожидаемое неисполнение 8 547,24 тыс.руб., в том числе:
1)  по привлеченным средствам- 3 391,46 тыс.руб. - экономия по факту выполненных работ, по итогам проведения конкурсов по подпрограмме "Повышение энергоэффективности в отраслях экономики". 
2)по  средствам местного бюджета 2 062,03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(81,03 тыс.руб. не планируются к исполнению).
3) по  средствам окружного бюджета 3 093,75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(1 539,48 тыс.руб. не планируются к исполнению, письмо ДГХ от 31.10.2016 № 09-02-7441/16 в ДР ЖКК ХМАО-Югры).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</si>
  <si>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t xml:space="preserve">В рамках данной программы ведется строительство объекта "Объездная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 Работы выполняются в соответствии с заключенным муниципальным контрактом №31/2015 от 14.09.2015г. с АО «АВТОДОРСТРОЙ»    (протокол №ОК1055(2) от 28.08.2015г), сумма 586 738,6  тыс. руб.                                                                                                    
 В отчетном периоде выполнялись работы по дорожной одежде, укреплению откосов, земляному полотну, искусственные сооружения.
 Готовность объекта - 85,7 %. 
С целью ввода объекта в эксплуатацию в настоящее время выполняются работы по корректировке ПСД в части исключения съезда к СНТ №49 «Черемушки» так как Филиал «Сургутская ГРЭС-2» ПАО «Юнипро» письмом от 01.08.2016 №05079/Су  потребовал остановить работы по строительству съезда к СНТ №49 «Черемушки» пояснив,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 Планируется заключение соглашения о расторжение контракта   под факт исполнения.  Ориентировочный ввод объекта в эксплуатацию - декабрь 2016 года (с учетом своевременного внесения изменений в проектно-сметную и иную документации).                
</t>
  </si>
  <si>
    <r>
      <rPr>
        <u/>
        <sz val="20"/>
        <color theme="1"/>
        <rFont val="Times New Roman"/>
        <family val="1"/>
        <charset val="204"/>
      </rPr>
      <t>ДГХ:</t>
    </r>
    <r>
      <rPr>
        <sz val="20"/>
        <color theme="1"/>
        <rFont val="Times New Roman"/>
        <family val="2"/>
        <charset val="204"/>
      </rPr>
      <t xml:space="preserve"> В рамках реализации  мероприятия "Развитие общественной инфраструктуры и реализация приоритетных направлений развития" ожидается остаток средств в размере  238,37 тыс.руб.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t>
    </r>
    <r>
      <rPr>
        <sz val="20"/>
        <color rgb="FFC00000"/>
        <rFont val="Times New Roman"/>
        <family val="1"/>
        <charset val="204"/>
      </rPr>
      <t xml:space="preserve">                                                                                                                </t>
    </r>
    <r>
      <rPr>
        <sz val="20"/>
        <color theme="1"/>
        <rFont val="Times New Roman"/>
        <family val="2"/>
        <charset val="204"/>
      </rPr>
      <t xml:space="preserve">                              
</t>
    </r>
    <r>
      <rPr>
        <u/>
        <sz val="20"/>
        <color theme="1"/>
        <rFont val="Times New Roman"/>
        <family val="1"/>
        <charset val="204"/>
      </rPr>
      <t xml:space="preserve">УПиЭ:  </t>
    </r>
    <r>
      <rPr>
        <sz val="20"/>
        <color theme="1"/>
        <rFont val="Times New Roman"/>
        <family val="1"/>
        <charset val="204"/>
      </rPr>
      <t>В рамках реализации мероприятия "Развитие общественной инфраструктуры и реализация приоритетных направлений развития" ожидается остаток средств в размере 211,71 тыс. рублей  в связи со сложившейся экономией по результатам проведения конкурсных процедур на выполнение работ по строительству объекта "Сквер в 5 "А" мкр"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</si>
  <si>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r>
  </si>
  <si>
    <t>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детекторов,  поставку и внедрение системы управления электронной очередью для нужд МКУ "МФЦ г. Сургута"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ДЭР ХМАО-Югры и муниципальным образованием.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</si>
</sst>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53"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b/>
      <sz val="18"/>
      <color theme="1"/>
      <name val="Times New Roman"/>
      <family val="2"/>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sz val="18"/>
      <color theme="1"/>
      <name val="Times New Roman"/>
      <family val="1"/>
      <charset val="204"/>
    </font>
    <font>
      <u/>
      <sz val="20"/>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rgb="FFFF0000"/>
      <name val="Times New Roman"/>
      <family val="1"/>
      <charset val="204"/>
    </font>
    <font>
      <b/>
      <sz val="20"/>
      <name val="Times New Roman"/>
      <family val="1"/>
      <charset val="204"/>
    </font>
    <font>
      <u/>
      <sz val="19"/>
      <color theme="1"/>
      <name val="Times New Roman"/>
      <family val="1"/>
      <charset val="204"/>
    </font>
    <font>
      <sz val="19"/>
      <color theme="1"/>
      <name val="Times New Roman"/>
      <family val="1"/>
      <charset val="204"/>
    </font>
    <font>
      <b/>
      <sz val="19"/>
      <color theme="1"/>
      <name val="Times New Roman"/>
      <family val="1"/>
      <charset val="204"/>
    </font>
    <font>
      <sz val="20"/>
      <color rgb="FFC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7">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2"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6" fillId="2" borderId="0" xfId="0" applyFont="1" applyFill="1" applyAlignment="1">
      <alignment horizontal="left" vertical="center" wrapText="1"/>
    </xf>
    <xf numFmtId="0" fontId="12" fillId="2" borderId="0" xfId="0" applyFont="1" applyFill="1" applyAlignment="1">
      <alignment horizontal="left" vertical="top" wrapText="1"/>
    </xf>
    <xf numFmtId="9" fontId="24" fillId="0"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1" xfId="0" applyFont="1" applyFill="1" applyBorder="1" applyAlignment="1" applyProtection="1">
      <alignment horizontal="left" vertical="center" wrapText="1"/>
      <protection locked="0"/>
    </xf>
    <xf numFmtId="0" fontId="26" fillId="0" borderId="0" xfId="0" applyFont="1" applyFill="1" applyAlignment="1">
      <alignment horizontal="left" vertical="center" wrapText="1"/>
    </xf>
    <xf numFmtId="0" fontId="12" fillId="0" borderId="1" xfId="0" applyFont="1" applyFill="1" applyBorder="1" applyAlignment="1" applyProtection="1">
      <alignment horizontal="left" vertical="center" wrapText="1"/>
      <protection locked="0"/>
    </xf>
    <xf numFmtId="0" fontId="12" fillId="0" borderId="0" xfId="0" applyFont="1" applyFill="1" applyAlignment="1">
      <alignment horizontal="left" vertical="top"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4"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4" fontId="16" fillId="0" borderId="1" xfId="0" applyNumberFormat="1" applyFont="1" applyFill="1" applyBorder="1" applyAlignment="1" applyProtection="1">
      <alignment horizontal="justify" vertical="top"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7"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justify" vertical="center" wrapText="1"/>
      <protection locked="0"/>
    </xf>
    <xf numFmtId="10" fontId="12" fillId="0" borderId="1" xfId="0" applyNumberFormat="1" applyFont="1" applyFill="1" applyBorder="1" applyAlignment="1" applyProtection="1">
      <alignment horizontal="justify" vertical="center" wrapText="1"/>
      <protection locked="0"/>
    </xf>
    <xf numFmtId="167" fontId="12" fillId="0" borderId="1" xfId="0" applyNumberFormat="1" applyFont="1" applyFill="1" applyBorder="1" applyAlignment="1" applyProtection="1">
      <alignment horizontal="justify" vertical="center" wrapText="1"/>
      <protection locked="0"/>
    </xf>
    <xf numFmtId="9" fontId="26" fillId="0" borderId="1" xfId="0" applyNumberFormat="1" applyFont="1" applyFill="1" applyBorder="1" applyAlignment="1" applyProtection="1">
      <alignment horizontal="justify" vertical="center" wrapText="1"/>
      <protection locked="0"/>
    </xf>
    <xf numFmtId="9" fontId="27" fillId="0" borderId="1" xfId="0" applyNumberFormat="1" applyFont="1" applyFill="1" applyBorder="1" applyAlignment="1" applyProtection="1">
      <alignment horizontal="justify" vertical="center" wrapText="1"/>
      <protection locked="0"/>
    </xf>
    <xf numFmtId="0" fontId="38"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top" wrapText="1"/>
    </xf>
    <xf numFmtId="0" fontId="14" fillId="0" borderId="1" xfId="0" applyFont="1" applyFill="1" applyBorder="1" applyAlignment="1" applyProtection="1">
      <alignment horizontal="justify" vertical="top"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9" fontId="42" fillId="2" borderId="1" xfId="0" applyNumberFormat="1"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4" xfId="0" applyFont="1" applyFill="1" applyBorder="1" applyAlignment="1" applyProtection="1">
      <alignment horizontal="justify" vertical="top" wrapText="1"/>
      <protection locked="0"/>
    </xf>
    <xf numFmtId="0" fontId="16" fillId="0" borderId="1" xfId="0" applyNumberFormat="1" applyFont="1" applyFill="1" applyBorder="1" applyAlignment="1" applyProtection="1">
      <alignment horizontal="center" vertical="center" wrapText="1"/>
      <protection locked="0"/>
    </xf>
    <xf numFmtId="4" fontId="24" fillId="2" borderId="1" xfId="0" applyNumberFormat="1" applyFont="1" applyFill="1" applyBorder="1" applyAlignment="1" applyProtection="1">
      <alignment horizontal="center" vertical="center" wrapText="1"/>
      <protection locked="0"/>
    </xf>
    <xf numFmtId="4" fontId="30"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4" fontId="44" fillId="0" borderId="1" xfId="0" applyNumberFormat="1"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horizontal="center" vertical="center" wrapText="1"/>
      <protection locked="0"/>
    </xf>
    <xf numFmtId="4" fontId="45" fillId="0" borderId="1" xfId="0" applyNumberFormat="1" applyFont="1" applyFill="1" applyBorder="1" applyAlignment="1" applyProtection="1">
      <alignment horizontal="center" vertical="center" wrapText="1"/>
      <protection locked="0"/>
    </xf>
    <xf numFmtId="9" fontId="45" fillId="0" borderId="1" xfId="0" applyNumberFormat="1" applyFont="1" applyFill="1" applyBorder="1" applyAlignment="1" applyProtection="1">
      <alignment horizontal="center" vertical="center" wrapText="1"/>
      <protection locked="0"/>
    </xf>
    <xf numFmtId="167" fontId="45" fillId="0" borderId="1" xfId="0" applyNumberFormat="1" applyFont="1" applyFill="1" applyBorder="1" applyAlignment="1" applyProtection="1">
      <alignment horizontal="center" vertical="center" wrapText="1"/>
      <protection locked="0"/>
    </xf>
    <xf numFmtId="4" fontId="44" fillId="2" borderId="1" xfId="0" applyNumberFormat="1" applyFont="1" applyFill="1" applyBorder="1" applyAlignment="1" applyProtection="1">
      <alignment horizontal="center" vertical="center" wrapText="1"/>
      <protection locked="0"/>
    </xf>
    <xf numFmtId="9" fontId="44" fillId="2"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2" fontId="45"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43" fontId="22" fillId="0" borderId="1" xfId="0" applyNumberFormat="1"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justify" vertical="center" wrapText="1"/>
      <protection locked="0"/>
    </xf>
    <xf numFmtId="0" fontId="44" fillId="2"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44" fillId="0" borderId="1" xfId="0" applyFont="1" applyFill="1" applyBorder="1" applyAlignment="1" applyProtection="1">
      <alignment horizontal="justify" vertical="center" wrapText="1"/>
      <protection locked="0"/>
    </xf>
    <xf numFmtId="49" fontId="45"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44" fillId="2" borderId="1" xfId="0" applyNumberFormat="1" applyFont="1" applyFill="1" applyBorder="1" applyAlignment="1" applyProtection="1">
      <alignment horizontal="center" vertical="center" wrapText="1"/>
      <protection locked="0"/>
    </xf>
    <xf numFmtId="49" fontId="44" fillId="0" borderId="1" xfId="0" applyNumberFormat="1"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0" fontId="36" fillId="3" borderId="0" xfId="0" applyFont="1" applyFill="1" applyAlignment="1">
      <alignment horizontal="left" vertical="center" wrapText="1"/>
    </xf>
    <xf numFmtId="0" fontId="33" fillId="3" borderId="0" xfId="0" applyFont="1" applyFill="1" applyAlignment="1">
      <alignment horizontal="left" vertical="center" wrapText="1"/>
    </xf>
    <xf numFmtId="0" fontId="15" fillId="3" borderId="0" xfId="0" applyFont="1" applyFill="1" applyAlignment="1">
      <alignment horizontal="left" vertical="center" wrapText="1"/>
    </xf>
    <xf numFmtId="0" fontId="22" fillId="0" borderId="1" xfId="0" applyFont="1" applyFill="1" applyBorder="1" applyAlignment="1" applyProtection="1">
      <alignment horizontal="justify" vertical="center" wrapText="1"/>
      <protection locked="0"/>
    </xf>
    <xf numFmtId="9" fontId="39"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167" fontId="44" fillId="0" borderId="1" xfId="0" applyNumberFormat="1" applyFont="1" applyFill="1" applyBorder="1" applyAlignment="1" applyProtection="1">
      <alignment horizontal="center" vertical="center" wrapText="1"/>
      <protection locked="0"/>
    </xf>
    <xf numFmtId="4" fontId="14" fillId="0" borderId="0" xfId="0" applyNumberFormat="1" applyFont="1" applyFill="1" applyAlignment="1">
      <alignment horizontal="left" vertical="top" wrapText="1"/>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4" fontId="16" fillId="0" borderId="0" xfId="0" applyNumberFormat="1" applyFont="1" applyFill="1" applyAlignment="1">
      <alignment horizontal="left" vertical="center" wrapText="1"/>
    </xf>
    <xf numFmtId="9" fontId="31"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vertical="center" wrapText="1"/>
      <protection locked="0"/>
    </xf>
    <xf numFmtId="4" fontId="16" fillId="0" borderId="4" xfId="0" applyNumberFormat="1" applyFont="1" applyFill="1" applyBorder="1" applyAlignment="1" applyProtection="1">
      <alignment horizontal="center" vertical="center" wrapText="1"/>
      <protection locked="0"/>
    </xf>
    <xf numFmtId="9" fontId="21"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9" fontId="14" fillId="0" borderId="1" xfId="0" applyNumberFormat="1"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justify" vertical="top" wrapText="1"/>
      <protection locked="0"/>
    </xf>
    <xf numFmtId="0" fontId="14" fillId="2"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4" fontId="16" fillId="0" borderId="2" xfId="0" applyNumberFormat="1" applyFont="1" applyFill="1" applyBorder="1" applyAlignment="1" applyProtection="1">
      <alignment horizontal="center" vertical="center" wrapText="1"/>
      <protection locked="0"/>
    </xf>
    <xf numFmtId="0" fontId="13"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50" fillId="0"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39" fillId="2" borderId="1" xfId="0" applyFont="1" applyFill="1" applyBorder="1" applyAlignment="1" applyProtection="1">
      <alignment horizontal="justify" vertical="top"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justify" vertical="top" wrapText="1"/>
      <protection locked="0"/>
    </xf>
    <xf numFmtId="0" fontId="14" fillId="0" borderId="2"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0" fontId="14" fillId="0" borderId="4" xfId="0" applyFont="1" applyFill="1" applyBorder="1" applyAlignment="1" applyProtection="1">
      <alignment horizontal="justify" vertical="top" wrapText="1"/>
      <protection locked="0"/>
    </xf>
    <xf numFmtId="9" fontId="14" fillId="2" borderId="4" xfId="0" applyNumberFormat="1" applyFont="1" applyFill="1" applyBorder="1" applyAlignment="1" applyProtection="1">
      <alignment horizontal="justify" vertical="top" wrapText="1"/>
      <protection locked="0"/>
    </xf>
    <xf numFmtId="9" fontId="14" fillId="2" borderId="2" xfId="0" applyNumberFormat="1" applyFont="1" applyFill="1" applyBorder="1" applyAlignment="1" applyProtection="1">
      <alignment horizontal="justify" vertical="top" wrapText="1"/>
      <protection locked="0"/>
    </xf>
    <xf numFmtId="9" fontId="14"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CCE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5.xml"/><Relationship Id="rId13" Type="http://schemas.openxmlformats.org/officeDocument/2006/relationships/revisionLog" Target="revisionLog13.xml"/><Relationship Id="rId18" Type="http://schemas.openxmlformats.org/officeDocument/2006/relationships/revisionLog" Target="revisionLog17.xml"/><Relationship Id="rId39" Type="http://schemas.openxmlformats.org/officeDocument/2006/relationships/revisionLog" Target="revisionLog35.xml"/><Relationship Id="rId21" Type="http://schemas.openxmlformats.org/officeDocument/2006/relationships/revisionLog" Target="revisionLog20.xml"/><Relationship Id="rId42" Type="http://schemas.openxmlformats.org/officeDocument/2006/relationships/revisionLog" Target="revisionLog38.xml"/><Relationship Id="rId47" Type="http://schemas.openxmlformats.org/officeDocument/2006/relationships/revisionLog" Target="revisionLog43.xml"/><Relationship Id="rId63" Type="http://schemas.openxmlformats.org/officeDocument/2006/relationships/revisionLog" Target="revisionLog59.xml"/><Relationship Id="rId68" Type="http://schemas.openxmlformats.org/officeDocument/2006/relationships/revisionLog" Target="revisionLog64.xml"/><Relationship Id="rId34" Type="http://schemas.openxmlformats.org/officeDocument/2006/relationships/revisionLog" Target="revisionLog32.xml"/><Relationship Id="rId50" Type="http://schemas.openxmlformats.org/officeDocument/2006/relationships/revisionLog" Target="revisionLog46.xml"/><Relationship Id="rId55" Type="http://schemas.openxmlformats.org/officeDocument/2006/relationships/revisionLog" Target="revisionLog51.xml"/><Relationship Id="rId76" Type="http://schemas.openxmlformats.org/officeDocument/2006/relationships/revisionLog" Target="revisionLog72.xml"/><Relationship Id="rId84" Type="http://schemas.openxmlformats.org/officeDocument/2006/relationships/revisionLog" Target="revisionLog1.xml"/><Relationship Id="rId89" Type="http://schemas.openxmlformats.org/officeDocument/2006/relationships/revisionLog" Target="revisionLog83.xml"/><Relationship Id="rId7" Type="http://schemas.openxmlformats.org/officeDocument/2006/relationships/revisionLog" Target="revisionLog7.xml"/><Relationship Id="rId71" Type="http://schemas.openxmlformats.org/officeDocument/2006/relationships/revisionLog" Target="revisionLog67.xml"/><Relationship Id="rId16" Type="http://schemas.openxmlformats.org/officeDocument/2006/relationships/revisionLog" Target="revisionLog15.xml"/><Relationship Id="rId2" Type="http://schemas.openxmlformats.org/officeDocument/2006/relationships/revisionLog" Target="revisionLog2.xml"/><Relationship Id="rId29" Type="http://schemas.openxmlformats.org/officeDocument/2006/relationships/revisionLog" Target="revisionLog28.xml"/><Relationship Id="rId11" Type="http://schemas.openxmlformats.org/officeDocument/2006/relationships/revisionLog" Target="revisionLog1111.xml"/><Relationship Id="rId32" Type="http://schemas.openxmlformats.org/officeDocument/2006/relationships/revisionLog" Target="revisionLog31.xml"/><Relationship Id="rId37" Type="http://schemas.openxmlformats.org/officeDocument/2006/relationships/revisionLog" Target="revisionLog33.xml"/><Relationship Id="rId53" Type="http://schemas.openxmlformats.org/officeDocument/2006/relationships/revisionLog" Target="revisionLog49.xml"/><Relationship Id="rId58" Type="http://schemas.openxmlformats.org/officeDocument/2006/relationships/revisionLog" Target="revisionLog54.xml"/><Relationship Id="rId74" Type="http://schemas.openxmlformats.org/officeDocument/2006/relationships/revisionLog" Target="revisionLog70.xml"/><Relationship Id="rId79" Type="http://schemas.openxmlformats.org/officeDocument/2006/relationships/revisionLog" Target="revisionLog75.xml"/><Relationship Id="rId24" Type="http://schemas.openxmlformats.org/officeDocument/2006/relationships/revisionLog" Target="revisionLog23.xml"/><Relationship Id="rId40" Type="http://schemas.openxmlformats.org/officeDocument/2006/relationships/revisionLog" Target="revisionLog36.xml"/><Relationship Id="rId45" Type="http://schemas.openxmlformats.org/officeDocument/2006/relationships/revisionLog" Target="revisionLog41.xml"/><Relationship Id="rId66" Type="http://schemas.openxmlformats.org/officeDocument/2006/relationships/revisionLog" Target="revisionLog62.xml"/><Relationship Id="rId87" Type="http://schemas.openxmlformats.org/officeDocument/2006/relationships/revisionLog" Target="revisionLog81.xml"/><Relationship Id="rId5" Type="http://schemas.openxmlformats.org/officeDocument/2006/relationships/revisionLog" Target="revisionLog5.xml"/><Relationship Id="rId61" Type="http://schemas.openxmlformats.org/officeDocument/2006/relationships/revisionLog" Target="revisionLog57.xml"/><Relationship Id="rId82" Type="http://schemas.openxmlformats.org/officeDocument/2006/relationships/revisionLog" Target="revisionLog78.xml"/><Relationship Id="rId19" Type="http://schemas.openxmlformats.org/officeDocument/2006/relationships/revisionLog" Target="revisionLog18.xml"/><Relationship Id="rId14" Type="http://schemas.openxmlformats.org/officeDocument/2006/relationships/revisionLog" Target="revisionLog141.xml"/><Relationship Id="rId22" Type="http://schemas.openxmlformats.org/officeDocument/2006/relationships/revisionLog" Target="revisionLog21.xml"/><Relationship Id="rId27" Type="http://schemas.openxmlformats.org/officeDocument/2006/relationships/revisionLog" Target="revisionLog26.xml"/><Relationship Id="rId30" Type="http://schemas.openxmlformats.org/officeDocument/2006/relationships/revisionLog" Target="revisionLog29.xml"/><Relationship Id="rId35" Type="http://schemas.openxmlformats.org/officeDocument/2006/relationships/revisionLog" Target="revisionLog110.xml"/><Relationship Id="rId43" Type="http://schemas.openxmlformats.org/officeDocument/2006/relationships/revisionLog" Target="revisionLog39.xml"/><Relationship Id="rId48" Type="http://schemas.openxmlformats.org/officeDocument/2006/relationships/revisionLog" Target="revisionLog44.xml"/><Relationship Id="rId56" Type="http://schemas.openxmlformats.org/officeDocument/2006/relationships/revisionLog" Target="revisionLog52.xml"/><Relationship Id="rId64" Type="http://schemas.openxmlformats.org/officeDocument/2006/relationships/revisionLog" Target="revisionLog60.xml"/><Relationship Id="rId69" Type="http://schemas.openxmlformats.org/officeDocument/2006/relationships/revisionLog" Target="revisionLog65.xml"/><Relationship Id="rId77" Type="http://schemas.openxmlformats.org/officeDocument/2006/relationships/revisionLog" Target="revisionLog73.xml"/><Relationship Id="rId4" Type="http://schemas.openxmlformats.org/officeDocument/2006/relationships/revisionLog" Target="revisionLog4.xml"/><Relationship Id="rId9" Type="http://schemas.openxmlformats.org/officeDocument/2006/relationships/revisionLog" Target="revisionLog9.xml"/><Relationship Id="rId8" Type="http://schemas.openxmlformats.org/officeDocument/2006/relationships/revisionLog" Target="revisionLog8.xml"/><Relationship Id="rId51" Type="http://schemas.openxmlformats.org/officeDocument/2006/relationships/revisionLog" Target="revisionLog47.xml"/><Relationship Id="rId72" Type="http://schemas.openxmlformats.org/officeDocument/2006/relationships/revisionLog" Target="revisionLog68.xml"/><Relationship Id="rId80" Type="http://schemas.openxmlformats.org/officeDocument/2006/relationships/revisionLog" Target="revisionLog76.xml"/><Relationship Id="rId85" Type="http://schemas.openxmlformats.org/officeDocument/2006/relationships/revisionLog" Target="revisionLog79.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6.xml"/><Relationship Id="rId25" Type="http://schemas.openxmlformats.org/officeDocument/2006/relationships/revisionLog" Target="revisionLog24.xml"/><Relationship Id="rId33" Type="http://schemas.openxmlformats.org/officeDocument/2006/relationships/revisionLog" Target="revisionLog11.xml"/><Relationship Id="rId38" Type="http://schemas.openxmlformats.org/officeDocument/2006/relationships/revisionLog" Target="revisionLog34.xml"/><Relationship Id="rId46" Type="http://schemas.openxmlformats.org/officeDocument/2006/relationships/revisionLog" Target="revisionLog42.xml"/><Relationship Id="rId59" Type="http://schemas.openxmlformats.org/officeDocument/2006/relationships/revisionLog" Target="revisionLog55.xml"/><Relationship Id="rId67" Type="http://schemas.openxmlformats.org/officeDocument/2006/relationships/revisionLog" Target="revisionLog63.xml"/><Relationship Id="rId20" Type="http://schemas.openxmlformats.org/officeDocument/2006/relationships/revisionLog" Target="revisionLog19.xml"/><Relationship Id="rId41" Type="http://schemas.openxmlformats.org/officeDocument/2006/relationships/revisionLog" Target="revisionLog37.xml"/><Relationship Id="rId54" Type="http://schemas.openxmlformats.org/officeDocument/2006/relationships/revisionLog" Target="revisionLog50.xml"/><Relationship Id="rId62" Type="http://schemas.openxmlformats.org/officeDocument/2006/relationships/revisionLog" Target="revisionLog58.xml"/><Relationship Id="rId70" Type="http://schemas.openxmlformats.org/officeDocument/2006/relationships/revisionLog" Target="revisionLog66.xml"/><Relationship Id="rId75" Type="http://schemas.openxmlformats.org/officeDocument/2006/relationships/revisionLog" Target="revisionLog71.xml"/><Relationship Id="rId83" Type="http://schemas.openxmlformats.org/officeDocument/2006/relationships/revisionLog" Target="revisionLog14.xml"/><Relationship Id="rId88" Type="http://schemas.openxmlformats.org/officeDocument/2006/relationships/revisionLog" Target="revisionLog82.xml"/><Relationship Id="rId1" Type="http://schemas.openxmlformats.org/officeDocument/2006/relationships/revisionLog" Target="revisionLog111.xml"/><Relationship Id="rId6" Type="http://schemas.openxmlformats.org/officeDocument/2006/relationships/revisionLog" Target="revisionLog6.xml"/><Relationship Id="rId15" Type="http://schemas.openxmlformats.org/officeDocument/2006/relationships/revisionLog" Target="revisionLog142.xml"/><Relationship Id="rId23" Type="http://schemas.openxmlformats.org/officeDocument/2006/relationships/revisionLog" Target="revisionLog22.xml"/><Relationship Id="rId28" Type="http://schemas.openxmlformats.org/officeDocument/2006/relationships/revisionLog" Target="revisionLog27.xml"/><Relationship Id="rId36" Type="http://schemas.openxmlformats.org/officeDocument/2006/relationships/revisionLog" Target="revisionLog112.xml"/><Relationship Id="rId49" Type="http://schemas.openxmlformats.org/officeDocument/2006/relationships/revisionLog" Target="revisionLog45.xml"/><Relationship Id="rId57" Type="http://schemas.openxmlformats.org/officeDocument/2006/relationships/revisionLog" Target="revisionLog53.xml"/><Relationship Id="rId10" Type="http://schemas.openxmlformats.org/officeDocument/2006/relationships/revisionLog" Target="revisionLog10.xml"/><Relationship Id="rId31" Type="http://schemas.openxmlformats.org/officeDocument/2006/relationships/revisionLog" Target="revisionLog30.xml"/><Relationship Id="rId44" Type="http://schemas.openxmlformats.org/officeDocument/2006/relationships/revisionLog" Target="revisionLog40.xml"/><Relationship Id="rId52" Type="http://schemas.openxmlformats.org/officeDocument/2006/relationships/revisionLog" Target="revisionLog48.xml"/><Relationship Id="rId60" Type="http://schemas.openxmlformats.org/officeDocument/2006/relationships/revisionLog" Target="revisionLog56.xml"/><Relationship Id="rId65" Type="http://schemas.openxmlformats.org/officeDocument/2006/relationships/revisionLog" Target="revisionLog61.xml"/><Relationship Id="rId73" Type="http://schemas.openxmlformats.org/officeDocument/2006/relationships/revisionLog" Target="revisionLog69.xml"/><Relationship Id="rId78" Type="http://schemas.openxmlformats.org/officeDocument/2006/relationships/revisionLog" Target="revisionLog74.xml"/><Relationship Id="rId81" Type="http://schemas.openxmlformats.org/officeDocument/2006/relationships/revisionLog" Target="revisionLog77.xml"/><Relationship Id="rId86" Type="http://schemas.openxmlformats.org/officeDocument/2006/relationships/revisionLog" Target="revisionLog8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C9C93B2-CB7A-402A-8E94-BB42623AB5E3}" diskRevisions="1" revisionId="701" version="89">
  <header guid="{90AA6152-F1BC-45C9-9D4F-7771E79C05CC}" dateTime="2016-11-03T14:00:32" maxSheetId="2" userName="Рогожина Ольга Сергеевна" r:id="rId1">
    <sheetIdMap count="1">
      <sheetId val="1"/>
    </sheetIdMap>
  </header>
  <header guid="{D5447C40-5B28-4974-9A2C-3F5B655E36B4}" dateTime="2016-11-03T14:02:37" maxSheetId="2" userName="Рогожина Ольга Сергеевна" r:id="rId2">
    <sheetIdMap count="1">
      <sheetId val="1"/>
    </sheetIdMap>
  </header>
  <header guid="{6BF24F7C-55F7-4A8C-B39C-BFEE2627A525}" dateTime="2016-11-03T14:03:09" maxSheetId="2" userName="Рогожина Ольга Сергеевна" r:id="rId3">
    <sheetIdMap count="1">
      <sheetId val="1"/>
    </sheetIdMap>
  </header>
  <header guid="{BB67D9D5-DC9F-45E2-8663-9D11F431BEF8}" dateTime="2016-11-03T14:05:20" maxSheetId="2" userName="Рогожина Ольга Сергеевна" r:id="rId4" minRId="9">
    <sheetIdMap count="1">
      <sheetId val="1"/>
    </sheetIdMap>
  </header>
  <header guid="{1598D659-C2CA-43FD-BC7C-7025AA096B56}" dateTime="2016-11-03T14:06:50" maxSheetId="2" userName="Денисова Евгения Юрьевна" r:id="rId5" minRId="14">
    <sheetIdMap count="1">
      <sheetId val="1"/>
    </sheetIdMap>
  </header>
  <header guid="{F0A1977F-F365-4582-9986-212CBF6C0D4C}" dateTime="2016-11-03T14:06:31" maxSheetId="2" userName="kou" r:id="rId6">
    <sheetIdMap count="1">
      <sheetId val="1"/>
    </sheetIdMap>
  </header>
  <header guid="{7ADFB8E5-ABAD-4048-9208-93A2CD657AFE}" dateTime="2016-11-03T14:07:04" maxSheetId="2" userName="kou" r:id="rId7">
    <sheetIdMap count="1">
      <sheetId val="1"/>
    </sheetIdMap>
  </header>
  <header guid="{63E8F294-FBE7-4DF1-99DA-2AC3F4886F7D}" dateTime="2016-11-03T14:16:34" maxSheetId="2" userName="Денисова Евгения Юрьевна" r:id="rId8" minRId="24">
    <sheetIdMap count="1">
      <sheetId val="1"/>
    </sheetIdMap>
  </header>
  <header guid="{BD319456-91B6-483C-9930-9C67233D6838}" dateTime="2016-11-03T14:16:41" maxSheetId="2" userName="Денисова Евгения Юрьевна" r:id="rId9">
    <sheetIdMap count="1">
      <sheetId val="1"/>
    </sheetIdMap>
  </header>
  <header guid="{E04F0C02-24A6-4276-9048-6F03DBC0593A}" dateTime="2016-11-03T14:18:43" maxSheetId="2" userName="Рогожина Ольга Сергеевна" r:id="rId10">
    <sheetIdMap count="1">
      <sheetId val="1"/>
    </sheetIdMap>
  </header>
  <header guid="{8B8F6156-08DD-4567-AF9F-323002A07360}" dateTime="2016-11-03T14:31:40" maxSheetId="2" userName="Денисова Евгения Юрьевна" r:id="rId11" minRId="29">
    <sheetIdMap count="1">
      <sheetId val="1"/>
    </sheetIdMap>
  </header>
  <header guid="{5C6B129B-2158-4245-814A-AA90F24C6A20}" dateTime="2016-11-03T14:34:01" maxSheetId="2" userName="Литвинчук Екатерина Николаевна" r:id="rId12" minRId="30">
    <sheetIdMap count="1">
      <sheetId val="1"/>
    </sheetIdMap>
  </header>
  <header guid="{2BC7DC07-D28E-4CBC-B3F4-7BE5E1AC821F}" dateTime="2016-11-03T14:45:15" maxSheetId="2" userName="Шулепова Ольга Анатольевна" r:id="rId13" minRId="35" maxRId="36">
    <sheetIdMap count="1">
      <sheetId val="1"/>
    </sheetIdMap>
  </header>
  <header guid="{2F12A95C-39EB-467C-A443-52849E598FB5}" dateTime="2016-11-03T14:51:43" maxSheetId="2" userName="Литвинчук Екатерина Николаевна" r:id="rId14" minRId="41">
    <sheetIdMap count="1">
      <sheetId val="1"/>
    </sheetIdMap>
  </header>
  <header guid="{BDDE9B02-A2C4-440C-B08C-B7311C273EC4}" dateTime="2016-11-03T14:53:51" maxSheetId="2" userName="kaa" r:id="rId15" minRId="42">
    <sheetIdMap count="1">
      <sheetId val="1"/>
    </sheetIdMap>
  </header>
  <header guid="{22238B25-4ABB-4145-996F-A51CAF1F5260}" dateTime="2016-11-03T15:10:06" maxSheetId="2" userName="Рогожина Ольга Сергеевна" r:id="rId16">
    <sheetIdMap count="1">
      <sheetId val="1"/>
    </sheetIdMap>
  </header>
  <header guid="{314B4D1B-D821-4C66-B1FC-AAB2AF3F6549}" dateTime="2016-11-03T15:11:48" maxSheetId="2" userName="Шулепова Ольга Анатольевна" r:id="rId17" minRId="51">
    <sheetIdMap count="1">
      <sheetId val="1"/>
    </sheetIdMap>
  </header>
  <header guid="{FBB13F55-1975-49B5-AF10-24C01299B29D}" dateTime="2016-11-03T15:17:01" maxSheetId="2" userName="Рогожина Ольга Сергеевна" r:id="rId18" minRId="56" maxRId="247">
    <sheetIdMap count="1">
      <sheetId val="1"/>
    </sheetIdMap>
  </header>
  <header guid="{5C39BE66-5129-46EB-9251-482C796FF4F1}" dateTime="2016-11-03T15:17:51" maxSheetId="2" userName="Рогожина Ольга Сергеевна" r:id="rId19" minRId="252" maxRId="436">
    <sheetIdMap count="1">
      <sheetId val="1"/>
    </sheetIdMap>
  </header>
  <header guid="{E168D6F3-4560-45CD-9CFE-F3E70C17F980}" dateTime="2016-11-03T15:17:48" maxSheetId="2" userName="Шулепова Ольга Анатольевна" r:id="rId20" minRId="437" maxRId="438">
    <sheetIdMap count="1">
      <sheetId val="1"/>
    </sheetIdMap>
  </header>
  <header guid="{D0D9425D-1652-4138-BD98-3603969DAA5B}" dateTime="2016-11-03T15:19:11" maxSheetId="2" userName="Рогожина Ольга Сергеевна" r:id="rId21">
    <sheetIdMap count="1">
      <sheetId val="1"/>
    </sheetIdMap>
  </header>
  <header guid="{6A0C73D8-823C-4065-826F-2247DE58B8A0}" dateTime="2016-11-03T15:19:46" maxSheetId="2" userName="Шулепова Ольга Анатольевна" r:id="rId22" minRId="443">
    <sheetIdMap count="1">
      <sheetId val="1"/>
    </sheetIdMap>
  </header>
  <header guid="{D1A24630-EF53-4834-9A6A-F95D401E8B30}" dateTime="2016-11-03T15:44:20" maxSheetId="2" userName="Рогожина Ольга Сергеевна" r:id="rId23" minRId="444">
    <sheetIdMap count="1">
      <sheetId val="1"/>
    </sheetIdMap>
  </header>
  <header guid="{39A7B7D8-9C32-46C9-9A23-76E255149FCE}" dateTime="2016-11-03T15:47:02" maxSheetId="2" userName="Шулепова Ольга Анатольевна" r:id="rId24" minRId="449">
    <sheetIdMap count="1">
      <sheetId val="1"/>
    </sheetIdMap>
  </header>
  <header guid="{F6EA8E82-B241-4A2B-BED0-83D3624C0C22}" dateTime="2016-11-03T15:51:24" maxSheetId="2" userName="Денисова Евгения Юрьевна" r:id="rId25" minRId="450">
    <sheetIdMap count="1">
      <sheetId val="1"/>
    </sheetIdMap>
  </header>
  <header guid="{C774F150-BF4E-49E4-8F57-198EE88727AD}" dateTime="2016-11-03T15:56:15" maxSheetId="2" userName="Рогожина Ольга Сергеевна" r:id="rId26">
    <sheetIdMap count="1">
      <sheetId val="1"/>
    </sheetIdMap>
  </header>
  <header guid="{634BEE5F-844D-4425-8D93-705EDC4B126F}" dateTime="2016-11-03T15:59:51" maxSheetId="2" userName="Рогожина Ольга Сергеевна" r:id="rId27">
    <sheetIdMap count="1">
      <sheetId val="1"/>
    </sheetIdMap>
  </header>
  <header guid="{5072D27D-A182-4523-A621-4F62D4241498}" dateTime="2016-11-03T16:01:22" maxSheetId="2" userName="Рогожина Ольга Сергеевна" r:id="rId28">
    <sheetIdMap count="1">
      <sheetId val="1"/>
    </sheetIdMap>
  </header>
  <header guid="{53CE8C5E-30D7-45DA-9EC0-267E054A71B3}" dateTime="2016-11-03T16:04:20" maxSheetId="2" userName="Денисова Евгения Юрьевна" r:id="rId29" minRId="463" maxRId="464">
    <sheetIdMap count="1">
      <sheetId val="1"/>
    </sheetIdMap>
  </header>
  <header guid="{090D88A2-DBE3-443C-91F4-6FFFFC36EE3C}" dateTime="2016-11-03T16:11:17" maxSheetId="2" userName="Денисова Евгения Юрьевна" r:id="rId30" minRId="465" maxRId="466">
    <sheetIdMap count="1">
      <sheetId val="1"/>
    </sheetIdMap>
  </header>
  <header guid="{521A289D-589B-4D89-9644-4C051D9D1948}" dateTime="2016-11-03T16:12:34" maxSheetId="2" userName="Рогожина Ольга Сергеевна" r:id="rId31">
    <sheetIdMap count="1">
      <sheetId val="1"/>
    </sheetIdMap>
  </header>
  <header guid="{ACA4561D-72E6-4A05-892C-E6D3ADBC9976}" dateTime="2016-11-03T16:12:44" maxSheetId="2" userName="Денисова Евгения Юрьевна" r:id="rId32">
    <sheetIdMap count="1">
      <sheetId val="1"/>
    </sheetIdMap>
  </header>
  <header guid="{0CB1D964-53E0-4A34-BFD3-A42BF8090CF0}" dateTime="2016-11-03T16:13:10" maxSheetId="2" userName="kaa" r:id="rId33" minRId="475">
    <sheetIdMap count="1">
      <sheetId val="1"/>
    </sheetIdMap>
  </header>
  <header guid="{FDCB9FF2-144D-4E12-871D-7BD3E3B5F8A5}" dateTime="2016-11-03T16:14:35" maxSheetId="2" userName="Рогожина Ольга Сергеевна" r:id="rId34" minRId="480">
    <sheetIdMap count="1">
      <sheetId val="1"/>
    </sheetIdMap>
  </header>
  <header guid="{53D36D2C-2747-4698-B5E5-F32C22A6F711}" dateTime="2016-11-03T16:14:39" maxSheetId="2" userName="kaa" r:id="rId35" minRId="481">
    <sheetIdMap count="1">
      <sheetId val="1"/>
    </sheetIdMap>
  </header>
  <header guid="{8228F732-27D4-48D4-B0D5-F5F33DC8D234}" dateTime="2016-11-03T16:15:01" maxSheetId="2" userName="kaa" r:id="rId36">
    <sheetIdMap count="1">
      <sheetId val="1"/>
    </sheetIdMap>
  </header>
  <header guid="{5DFBDA1A-63F2-42FB-AF77-C3D7EF7A56B1}" dateTime="2016-11-03T16:17:11" maxSheetId="2" userName="Рогожина Ольга Сергеевна" r:id="rId37" minRId="490">
    <sheetIdMap count="1">
      <sheetId val="1"/>
    </sheetIdMap>
  </header>
  <header guid="{B170B403-7876-4DC9-815E-762DBD64A689}" dateTime="2016-11-03T16:19:04" maxSheetId="2" userName="Рогожина Ольга Сергеевна" r:id="rId38" minRId="491">
    <sheetIdMap count="1">
      <sheetId val="1"/>
    </sheetIdMap>
  </header>
  <header guid="{61699589-CE10-4603-A0C0-1B2AD2A62E03}" dateTime="2016-11-03T16:21:31" maxSheetId="2" userName="Рогожина Ольга Сергеевна" r:id="rId39">
    <sheetIdMap count="1">
      <sheetId val="1"/>
    </sheetIdMap>
  </header>
  <header guid="{15E7223F-C740-4920-984B-9C8D75BE6304}" dateTime="2016-11-06T15:02:18" maxSheetId="2" userName="Минакова Оксана Сергеевна" r:id="rId40" minRId="500">
    <sheetIdMap count="1">
      <sheetId val="1"/>
    </sheetIdMap>
  </header>
  <header guid="{D867A740-1231-4704-995C-15E9C329021D}" dateTime="2016-11-06T15:04:09" maxSheetId="2" userName="Минакова Оксана Сергеевна" r:id="rId41" minRId="505">
    <sheetIdMap count="1">
      <sheetId val="1"/>
    </sheetIdMap>
  </header>
  <header guid="{327B0F07-8779-44D3-AE72-C9EFEC5658E6}" dateTime="2016-11-06T15:11:13" maxSheetId="2" userName="Минакова Оксана Сергеевна" r:id="rId42" minRId="506">
    <sheetIdMap count="1">
      <sheetId val="1"/>
    </sheetIdMap>
  </header>
  <header guid="{C985B016-7148-4B67-89D1-AAFC4D633D47}" dateTime="2016-11-06T15:13:54" maxSheetId="2" userName="Минакова Оксана Сергеевна" r:id="rId43" minRId="507">
    <sheetIdMap count="1">
      <sheetId val="1"/>
    </sheetIdMap>
  </header>
  <header guid="{A7131673-3A4F-4B3A-8A9D-0733DF407F29}" dateTime="2016-11-06T15:14:29" maxSheetId="2" userName="Минакова Оксана Сергеевна" r:id="rId44">
    <sheetIdMap count="1">
      <sheetId val="1"/>
    </sheetIdMap>
  </header>
  <header guid="{F796BFE3-B232-4C65-83CA-E8265F55921A}" dateTime="2016-11-06T15:17:03" maxSheetId="2" userName="Минакова Оксана Сергеевна" r:id="rId45">
    <sheetIdMap count="1">
      <sheetId val="1"/>
    </sheetIdMap>
  </header>
  <header guid="{161AB220-42F6-4EBB-8488-1298B2ED17D8}" dateTime="2016-11-06T15:20:51" maxSheetId="2" userName="Минакова Оксана Сергеевна" r:id="rId46" minRId="522">
    <sheetIdMap count="1">
      <sheetId val="1"/>
    </sheetIdMap>
  </header>
  <header guid="{FFB8CC84-D1E8-47B1-BFFD-894CA37A1E94}" dateTime="2016-11-06T15:23:12" maxSheetId="2" userName="Минакова Оксана Сергеевна" r:id="rId47" minRId="523">
    <sheetIdMap count="1">
      <sheetId val="1"/>
    </sheetIdMap>
  </header>
  <header guid="{F2468401-AB8A-4B05-8C73-DA2A113EB08C}" dateTime="2016-11-06T15:24:56" maxSheetId="2" userName="Минакова Оксана Сергеевна" r:id="rId48" minRId="529">
    <sheetIdMap count="1">
      <sheetId val="1"/>
    </sheetIdMap>
  </header>
  <header guid="{E4D159F0-CE25-4A8A-9EE3-33708F5DB3BB}" dateTime="2016-11-06T15:25:02" maxSheetId="2" userName="Минакова Оксана Сергеевна" r:id="rId49">
    <sheetIdMap count="1">
      <sheetId val="1"/>
    </sheetIdMap>
  </header>
  <header guid="{74B5E1BA-479E-40A7-8A57-104869C038B8}" dateTime="2016-11-06T15:25:36" maxSheetId="2" userName="Минакова Оксана Сергеевна" r:id="rId50">
    <sheetIdMap count="1">
      <sheetId val="1"/>
    </sheetIdMap>
  </header>
  <header guid="{C1D5BD40-E4A3-4640-B982-F8E63D905DAD}" dateTime="2016-11-06T15:26:48" maxSheetId="2" userName="Минакова Оксана Сергеевна" r:id="rId51" minRId="540">
    <sheetIdMap count="1">
      <sheetId val="1"/>
    </sheetIdMap>
  </header>
  <header guid="{4A6F1836-CF68-4AAD-A26C-55CA6A1436F3}" dateTime="2016-11-06T15:31:39" maxSheetId="2" userName="Минакова Оксана Сергеевна" r:id="rId52" minRId="541">
    <sheetIdMap count="1">
      <sheetId val="1"/>
    </sheetIdMap>
  </header>
  <header guid="{AD7D8BE3-9C75-4FB2-B112-EB699528092A}" dateTime="2016-11-06T15:32:32" maxSheetId="2" userName="Минакова Оксана Сергеевна" r:id="rId53">
    <sheetIdMap count="1">
      <sheetId val="1"/>
    </sheetIdMap>
  </header>
  <header guid="{9CF7AD7C-F29E-4222-8D0A-ACEB271FBDD0}" dateTime="2016-11-06T15:33:28" maxSheetId="2" userName="Минакова Оксана Сергеевна" r:id="rId54" minRId="552">
    <sheetIdMap count="1">
      <sheetId val="1"/>
    </sheetIdMap>
  </header>
  <header guid="{1213A585-5547-4978-8FD1-AC91B35AB833}" dateTime="2016-11-06T15:34:18" maxSheetId="2" userName="Минакова Оксана Сергеевна" r:id="rId55" minRId="553">
    <sheetIdMap count="1">
      <sheetId val="1"/>
    </sheetIdMap>
  </header>
  <header guid="{17AC90F9-D2B9-49EE-9D2E-D2567F5F042E}" dateTime="2016-11-06T15:34:56" maxSheetId="2" userName="Минакова Оксана Сергеевна" r:id="rId56" minRId="559">
    <sheetIdMap count="1">
      <sheetId val="1"/>
    </sheetIdMap>
  </header>
  <header guid="{C007733C-8752-4F8C-B37A-872AB1C6B80C}" dateTime="2016-11-06T15:35:27" maxSheetId="2" userName="Минакова Оксана Сергеевна" r:id="rId57" minRId="560">
    <sheetIdMap count="1">
      <sheetId val="1"/>
    </sheetIdMap>
  </header>
  <header guid="{9708FFEE-AB72-4913-A71E-FFC201316DCD}" dateTime="2016-11-06T15:36:22" maxSheetId="2" userName="Минакова Оксана Сергеевна" r:id="rId58" minRId="561">
    <sheetIdMap count="1">
      <sheetId val="1"/>
    </sheetIdMap>
  </header>
  <header guid="{EEB9735D-B894-4B4A-9FA3-E4053DC9060A}" dateTime="2016-11-06T15:38:38" maxSheetId="2" userName="Минакова Оксана Сергеевна" r:id="rId59" minRId="567">
    <sheetIdMap count="1">
      <sheetId val="1"/>
    </sheetIdMap>
  </header>
  <header guid="{F3373022-58AF-44E0-B0C9-73DB3106E6C2}" dateTime="2016-11-06T15:38:54" maxSheetId="2" userName="Минакова Оксана Сергеевна" r:id="rId60">
    <sheetIdMap count="1">
      <sheetId val="1"/>
    </sheetIdMap>
  </header>
  <header guid="{A1130ADC-1128-4C68-9FED-079A87A5BF01}" dateTime="2016-11-06T15:41:59" maxSheetId="2" userName="Минакова Оксана Сергеевна" r:id="rId61" minRId="578">
    <sheetIdMap count="1">
      <sheetId val="1"/>
    </sheetIdMap>
  </header>
  <header guid="{F55D1EAF-5AE6-4C4C-9779-58514118224D}" dateTime="2016-11-06T15:43:22" maxSheetId="2" userName="Минакова Оксана Сергеевна" r:id="rId62" minRId="584">
    <sheetIdMap count="1">
      <sheetId val="1"/>
    </sheetIdMap>
  </header>
  <header guid="{AEA3D1CD-7936-4EE2-BD61-D1F04FAB59C1}" dateTime="2016-11-06T15:45:09" maxSheetId="2" userName="Минакова Оксана Сергеевна" r:id="rId63" minRId="585" maxRId="588">
    <sheetIdMap count="1">
      <sheetId val="1"/>
    </sheetIdMap>
  </header>
  <header guid="{A41EB5A5-A9C0-4ECD-ABAC-7B593F69D047}" dateTime="2016-11-06T15:46:23" maxSheetId="2" userName="Минакова Оксана Сергеевна" r:id="rId64">
    <sheetIdMap count="1">
      <sheetId val="1"/>
    </sheetIdMap>
  </header>
  <header guid="{C795C509-7E2C-4542-81F9-E05F39BA9472}" dateTime="2016-11-06T15:47:33" maxSheetId="2" userName="Минакова Оксана Сергеевна" r:id="rId65">
    <sheetIdMap count="1">
      <sheetId val="1"/>
    </sheetIdMap>
  </header>
  <header guid="{B959E2D0-4B1A-45D4-8603-2B691EDDBCD6}" dateTime="2016-11-06T15:48:04" maxSheetId="2" userName="Минакова Оксана Сергеевна" r:id="rId66">
    <sheetIdMap count="1">
      <sheetId val="1"/>
    </sheetIdMap>
  </header>
  <header guid="{202A5871-8C82-46F6-8AD2-F171C5C56850}" dateTime="2016-11-06T15:48:45" maxSheetId="2" userName="Минакова Оксана Сергеевна" r:id="rId67" minRId="609">
    <sheetIdMap count="1">
      <sheetId val="1"/>
    </sheetIdMap>
  </header>
  <header guid="{9040BA7F-692F-4AAC-80DA-417120A3B90F}" dateTime="2016-11-06T15:49:18" maxSheetId="2" userName="Минакова Оксана Сергеевна" r:id="rId68">
    <sheetIdMap count="1">
      <sheetId val="1"/>
    </sheetIdMap>
  </header>
  <header guid="{1B82A160-3BB0-45DE-8AEC-583693302D48}" dateTime="2016-11-06T15:49:42" maxSheetId="2" userName="Минакова Оксана Сергеевна" r:id="rId69">
    <sheetIdMap count="1">
      <sheetId val="1"/>
    </sheetIdMap>
  </header>
  <header guid="{D003C79A-E49E-4F7A-890A-D823C4425705}" dateTime="2016-11-06T15:49:47" maxSheetId="2" userName="Минакова Оксана Сергеевна" r:id="rId70" minRId="625">
    <sheetIdMap count="1">
      <sheetId val="1"/>
    </sheetIdMap>
  </header>
  <header guid="{7DA4E965-A151-40C1-B176-B61E2E14AB0D}" dateTime="2016-11-06T15:52:24" maxSheetId="2" userName="Минакова Оксана Сергеевна" r:id="rId71" minRId="626">
    <sheetIdMap count="1">
      <sheetId val="1"/>
    </sheetIdMap>
  </header>
  <header guid="{685A8F76-040E-4DA0-9C4E-57FFC7910B09}" dateTime="2016-11-06T15:53:51" maxSheetId="2" userName="Минакова Оксана Сергеевна" r:id="rId72">
    <sheetIdMap count="1">
      <sheetId val="1"/>
    </sheetIdMap>
  </header>
  <header guid="{8B800613-A88D-4083-80FB-710F79C610F6}" dateTime="2016-11-06T15:54:10" maxSheetId="2" userName="Минакова Оксана Сергеевна" r:id="rId73">
    <sheetIdMap count="1">
      <sheetId val="1"/>
    </sheetIdMap>
  </header>
  <header guid="{6340F275-C0A1-4D0A-BD72-51D013FA0B38}" dateTime="2016-11-06T15:54:27" maxSheetId="2" userName="Минакова Оксана Сергеевна" r:id="rId74">
    <sheetIdMap count="1">
      <sheetId val="1"/>
    </sheetIdMap>
  </header>
  <header guid="{39DECEAA-AC35-4684-B307-5E640DB70F8C}" dateTime="2016-11-06T15:59:28" maxSheetId="2" userName="Минакова Оксана Сергеевна" r:id="rId75" minRId="642" maxRId="643">
    <sheetIdMap count="1">
      <sheetId val="1"/>
    </sheetIdMap>
  </header>
  <header guid="{B1187ADF-A90C-41C2-99BC-11AB2874DE6C}" dateTime="2016-11-06T16:00:22" maxSheetId="2" userName="Минакова Оксана Сергеевна" r:id="rId76" minRId="644">
    <sheetIdMap count="1">
      <sheetId val="1"/>
    </sheetIdMap>
  </header>
  <header guid="{338D0BE7-61C4-4AFC-9E28-48792F028568}" dateTime="2016-11-06T16:05:17" maxSheetId="2" userName="Минакова Оксана Сергеевна" r:id="rId77" minRId="645" maxRId="646">
    <sheetIdMap count="1">
      <sheetId val="1"/>
    </sheetIdMap>
  </header>
  <header guid="{F460DB40-8FDA-488E-BC5C-5AE4E5D4D41C}" dateTime="2016-11-06T16:05:51" maxSheetId="2" userName="Минакова Оксана Сергеевна" r:id="rId78" minRId="652">
    <sheetIdMap count="1">
      <sheetId val="1"/>
    </sheetIdMap>
  </header>
  <header guid="{C7E65D8E-61DD-4CFD-A06A-590002A8BEE5}" dateTime="2016-11-06T16:06:47" maxSheetId="2" userName="Минакова Оксана Сергеевна" r:id="rId79">
    <sheetIdMap count="1">
      <sheetId val="1"/>
    </sheetIdMap>
  </header>
  <header guid="{8E923F4B-EA35-45AF-BDFC-32507B007A84}" dateTime="2016-11-06T16:12:16" maxSheetId="2" userName="Минакова Оксана Сергеевна" r:id="rId80" minRId="658">
    <sheetIdMap count="1">
      <sheetId val="1"/>
    </sheetIdMap>
  </header>
  <header guid="{B3E7D6A7-B691-4E15-A20B-37F3CDD6F1D2}" dateTime="2016-11-06T16:12:44" maxSheetId="2" userName="Минакова Оксана Сергеевна" r:id="rId81" minRId="659">
    <sheetIdMap count="1">
      <sheetId val="1"/>
    </sheetIdMap>
  </header>
  <header guid="{E34C203B-FB3F-41E0-94C3-523EABB476D8}" dateTime="2016-11-06T16:16:13" maxSheetId="2" userName="Минакова Оксана Сергеевна" r:id="rId82" minRId="665">
    <sheetIdMap count="1">
      <sheetId val="1"/>
    </sheetIdMap>
  </header>
  <header guid="{07CDFC05-E9F1-4B3E-A650-4868BDF249E6}" dateTime="2016-11-07T13:42:14" maxSheetId="2" userName="perevoschikova_av" r:id="rId83" minRId="666" maxRId="667">
    <sheetIdMap count="1">
      <sheetId val="1"/>
    </sheetIdMap>
  </header>
  <header guid="{79BA40DA-E613-4AFA-86AB-AB558A620FF2}" dateTime="2016-11-07T14:11:49" maxSheetId="2" userName="perevoschikova_av" r:id="rId84">
    <sheetIdMap count="1">
      <sheetId val="1"/>
    </sheetIdMap>
  </header>
  <header guid="{79348C78-E7BE-40E5-AF93-E35794A83821}" dateTime="2016-11-07T15:20:00" maxSheetId="2" userName="Шулепова Ольга Анатольевна" r:id="rId85" minRId="678" maxRId="679">
    <sheetIdMap count="1">
      <sheetId val="1"/>
    </sheetIdMap>
  </header>
  <header guid="{7AEB557D-E24A-42FA-B234-A6B95B928129}" dateTime="2016-11-07T17:00:06" maxSheetId="2" userName="Шулепова Ольга Анатольевна" r:id="rId86" minRId="684" maxRId="685">
    <sheetIdMap count="1">
      <sheetId val="1"/>
    </sheetIdMap>
  </header>
  <header guid="{944B195D-74AF-47D0-8F12-95117F1993B5}" dateTime="2016-11-07T19:25:30" maxSheetId="2" userName="Шулепова Ольга Анатольевна" r:id="rId87">
    <sheetIdMap count="1">
      <sheetId val="1"/>
    </sheetIdMap>
  </header>
  <header guid="{FED1841C-9096-4ED8-934D-8630EC6F77EA}" dateTime="2016-11-14T14:41:45" maxSheetId="2" userName="Вершинина Мария Игоревна" r:id="rId88">
    <sheetIdMap count="1">
      <sheetId val="1"/>
    </sheetIdMap>
  </header>
  <header guid="{6C9C93B2-CB7A-402A-8E94-BB42623AB5E3}" dateTime="2016-11-14T14:51:32" maxSheetId="2" userName="Вершинина Мария Игоревна" r:id="rId89">
    <sheetIdMap count="1">
      <sheetId val="1"/>
    </sheetIdMap>
  </header>
</headers>
</file>

<file path=xl/revisions/revisionLog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01.11.2016'!$A$1:$P$197</formula>
    <oldFormula>'на 01.11.2016'!$A$1:$P$197</oldFormula>
  </rdn>
  <rdn rId="0" localSheetId="1" customView="1" name="Z_649E5CE3_4976_49D9_83DA_4E57FFC714BF_.wvu.PrintTitles" hidden="1" oldHidden="1">
    <formula>'на 01.11.2016'!$5:$8</formula>
    <oldFormula>'на 01.11.2016'!$5:$8</oldFormula>
  </rdn>
  <rdn rId="0" localSheetId="1" customView="1" name="Z_649E5CE3_4976_49D9_83DA_4E57FFC714BF_.wvu.Rows" hidden="1" oldHidden="1">
    <formula>'на 01.11.2016'!$16:$16,'на 01.11.2016'!$18:$18,'на 01.11.2016'!$20:$20,'на 01.11.2016'!$28:$28,'на 01.11.2016'!$31:$31,'на 01.11.2016'!$35:$35,'на 01.11.2016'!$41:$42,'на 01.11.2016'!$44:$44,'на 01.11.2016'!$48:$48,'на 01.11.2016'!$50:$50,'на 01.11.2016'!$52:$54,'на 01.11.2016'!$59:$60,'на 01.11.2016'!$68:$68,'на 01.11.2016'!$74:$74,'на 01.11.2016'!$79:$80,'на 01.11.2016'!$82:$82,'на 01.11.2016'!$85:$86,'на 01.11.2016'!$88:$88,'на 01.11.2016'!$92:$92,'на 01.11.2016'!$94:$94,'на 01.11.2016'!$98:$98,'на 01.11.2016'!$100:$100,'на 01.11.2016'!$103:$104,'на 01.11.2016'!$109:$110,'на 01.11.2016'!$115:$116,'на 01.11.2016'!$118:$118,'на 01.11.2016'!$120:$122,'на 01.11.2016'!$125:$128,'на 01.11.2016'!$132:$134,'на 01.11.2016'!$137:$140,'на 01.11.2016'!$143:$143,'на 01.11.2016'!$146:$146,'на 01.11.2016'!$154:$154,'на 01.11.2016'!$156:$160,'на 01.11.2016'!$162:$166,'на 01.11.2016'!$168:$168,'на 01.11.2016'!$172:$172,'на 01.11.2016'!$175:$175,'на 01.11.2016'!$179:$179,'на 01.11.2016'!$182:$182,'на 01.11.2016'!$185:$186</formula>
    <oldFormula>'на 01.11.2016'!$16:$16,'на 01.11.2016'!$18:$18,'на 01.11.2016'!$20:$20,'на 01.11.2016'!$28:$28,'на 01.11.2016'!$31:$31,'на 01.11.2016'!$35:$35,'на 01.11.2016'!$41:$42,'на 01.11.2016'!$44:$44,'на 01.11.2016'!$48:$48,'на 01.11.2016'!$50:$50,'на 01.11.2016'!$52:$54,'на 01.11.2016'!$59:$60,'на 01.11.2016'!$68:$68,'на 01.11.2016'!$74:$74,'на 01.11.2016'!$79:$80,'на 01.11.2016'!$82:$82,'на 01.11.2016'!$85:$86,'на 01.11.2016'!$88:$88,'на 01.11.2016'!$92:$92,'на 01.11.2016'!$94:$94,'на 01.11.2016'!$98:$98,'на 01.11.2016'!$100:$100,'на 01.11.2016'!$103:$104,'на 01.11.2016'!$109:$110,'на 01.11.2016'!$115:$116,'на 01.11.2016'!$118:$118,'на 01.11.2016'!$120:$122,'на 01.11.2016'!$125:$128,'на 01.11.2016'!$132:$134,'на 01.11.2016'!$137:$140,'на 01.11.2016'!$143:$143,'на 01.11.2016'!$146:$146,'на 01.11.2016'!$154:$154,'на 01.11.2016'!$156:$160,'на 01.11.2016'!$162:$166,'на 01.11.2016'!$168:$168,'на 01.11.2016'!$172:$172,'на 01.11.2016'!$175:$175,'на 01.11.2016'!$179:$179,'на 01.11.2016'!$182:$182,'на 01.11.2016'!$185:$186</oldFormula>
  </rdn>
  <rdn rId="0" localSheetId="1" customView="1" name="Z_649E5CE3_4976_49D9_83DA_4E57FFC714BF_.wvu.Cols" hidden="1" oldHidden="1">
    <formula>'на 01.11.2016'!$C:$E,'на 01.11.2016'!$M:$N</formula>
    <oldFormula>'на 01.11.2016'!$C:$E,'на 01.11.2016'!$M:$N</oldFormula>
  </rdn>
  <rdn rId="0" localSheetId="1" customView="1" name="Z_649E5CE3_4976_49D9_83DA_4E57FFC714BF_.wvu.FilterData" hidden="1" oldHidden="1">
    <formula>'на 01.11.2016'!$A$7:$P$398</formula>
    <oldFormula>'на 01.11.2016'!$A$7:$P$398</oldFormula>
  </rdn>
  <rcv guid="{649E5CE3-4976-49D9-83DA-4E57FFC714B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01.11.2016'!$A$1:$P$194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11.xml><?xml version="1.0" encoding="utf-8"?>
<revisions xmlns="http://schemas.openxmlformats.org/spreadsheetml/2006/main" xmlns:r="http://schemas.openxmlformats.org/officeDocument/2006/relationships">
  <rcc rId="475"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Реализация программы осуществляется в плановом режиме в соответствии с заключенным Соглашением.Планируемая экономия 1,65 тыс.руб. будет возвращена в бюджет автономного округа и 22,02 тыс.руб.в местный бюджет; </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-1,66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7B245AB0-C2AF-4822-BFC4-2399F85856C1}" action="delete"/>
  <rdn rId="0" localSheetId="1" customView="1" name="Z_7B245AB0_C2AF_4822_BFC4_2399F85856C1_.wvu.PrintArea" hidden="1" oldHidden="1">
    <formula>'на 01.11.2016'!$A$1:$P$194</formula>
    <oldFormula>'на 01.11.2016'!$A$1:$P$194</oldFormula>
  </rdn>
  <rdn rId="0" localSheetId="1" customView="1" name="Z_7B245AB0_C2AF_4822_BFC4_2399F85856C1_.wvu.PrintTitles" hidden="1" oldHidden="1">
    <formula>'на 01.11.2016'!$5:$8</formula>
    <oldFormula>'на 01.11.2016'!$5:$8</oldFormula>
  </rdn>
  <rdn rId="0" localSheetId="1" customView="1" name="Z_7B245AB0_C2AF_4822_BFC4_2399F85856C1_.wvu.Cols" hidden="1" oldHidden="1">
    <formula>'на 01.11.2016'!$C:$E,'на 01.11.2016'!$M:$N</formula>
    <oldFormula>'на 01.11.2016'!$C:$E,'на 01.11.2016'!$M:$N</oldFormula>
  </rdn>
  <rdn rId="0" localSheetId="1" customView="1" name="Z_7B245AB0_C2AF_4822_BFC4_2399F85856C1_.wvu.FilterData" hidden="1" oldHidden="1">
    <formula>'на 01.11.2016'!$A$7:$P$401</formula>
    <oldFormula>'на 01.11.2016'!$A$7:$P$401</oldFormula>
  </rdn>
  <rcv guid="{7B245AB0-C2AF-4822-BFC4-2399F85856C1}" action="add"/>
</revisions>
</file>

<file path=xl/revisions/revisionLog110.xml><?xml version="1.0" encoding="utf-8"?>
<revisions xmlns="http://schemas.openxmlformats.org/spreadsheetml/2006/main" xmlns:r="http://schemas.openxmlformats.org/officeDocument/2006/relationships">
  <rcc rId="481"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-1,66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-1,66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7B245AB0-C2AF-4822-BFC4-2399F85856C1}" action="delete"/>
  <rdn rId="0" localSheetId="1" customView="1" name="Z_7B245AB0_C2AF_4822_BFC4_2399F85856C1_.wvu.PrintArea" hidden="1" oldHidden="1">
    <formula>'на 01.11.2016'!$A$1:$P$194</formula>
    <oldFormula>'на 01.11.2016'!$A$1:$P$194</oldFormula>
  </rdn>
  <rdn rId="0" localSheetId="1" customView="1" name="Z_7B245AB0_C2AF_4822_BFC4_2399F85856C1_.wvu.PrintTitles" hidden="1" oldHidden="1">
    <formula>'на 01.11.2016'!$5:$8</formula>
    <oldFormula>'на 01.11.2016'!$5:$8</oldFormula>
  </rdn>
  <rdn rId="0" localSheetId="1" customView="1" name="Z_7B245AB0_C2AF_4822_BFC4_2399F85856C1_.wvu.Cols" hidden="1" oldHidden="1">
    <formula>'на 01.11.2016'!$C:$E,'на 01.11.2016'!$M:$N</formula>
    <oldFormula>'на 01.11.2016'!$C:$E,'на 01.11.2016'!$M:$N</oldFormula>
  </rdn>
  <rdn rId="0" localSheetId="1" customView="1" name="Z_7B245AB0_C2AF_4822_BFC4_2399F85856C1_.wvu.FilterData" hidden="1" oldHidden="1">
    <formula>'на 01.11.2016'!$A$7:$P$401</formula>
    <oldFormula>'на 01.11.2016'!$A$7:$P$401</oldFormula>
  </rdn>
  <rcv guid="{7B245AB0-C2AF-4822-BFC4-2399F85856C1}"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01.10.2016 произведена выплата заработной платы за январь-август и первую половину сентября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Соглашением.Планируемая экономия, будет возвращена в бюджет автономного округа и в местный бюджет;</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Соглашением.Планируемая экономия, будет возвращена в бюджет автономного округа и в местный бюджет;</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evisions>
</file>

<file path=xl/revisions/revisionLog112.xml><?xml version="1.0" encoding="utf-8"?>
<revisions xmlns="http://schemas.openxmlformats.org/spreadsheetml/2006/main" xmlns:r="http://schemas.openxmlformats.org/officeDocument/2006/relationships">
  <rcv guid="{7B245AB0-C2AF-4822-BFC4-2399F85856C1}" action="delete"/>
  <rdn rId="0" localSheetId="1" customView="1" name="Z_7B245AB0_C2AF_4822_BFC4_2399F85856C1_.wvu.PrintArea" hidden="1" oldHidden="1">
    <formula>'на 01.11.2016'!$A$1:$P$194</formula>
    <oldFormula>'на 01.11.2016'!$A$1:$P$194</oldFormula>
  </rdn>
  <rdn rId="0" localSheetId="1" customView="1" name="Z_7B245AB0_C2AF_4822_BFC4_2399F85856C1_.wvu.PrintTitles" hidden="1" oldHidden="1">
    <formula>'на 01.11.2016'!$5:$8</formula>
    <oldFormula>'на 01.11.2016'!$5:$8</oldFormula>
  </rdn>
  <rdn rId="0" localSheetId="1" customView="1" name="Z_7B245AB0_C2AF_4822_BFC4_2399F85856C1_.wvu.Cols" hidden="1" oldHidden="1">
    <formula>'на 01.11.2016'!$C:$E,'на 01.11.2016'!$M:$N</formula>
    <oldFormula>'на 01.11.2016'!$C:$E,'на 01.11.2016'!$M:$N</oldFormula>
  </rdn>
  <rdn rId="0" localSheetId="1" customView="1" name="Z_7B245AB0_C2AF_4822_BFC4_2399F85856C1_.wvu.FilterData" hidden="1" oldHidden="1">
    <formula>'на 01.11.2016'!$A$7:$P$401</formula>
    <oldFormula>'на 01.11.2016'!$A$7:$P$401</oldFormula>
  </rdn>
  <rcv guid="{7B245AB0-C2AF-4822-BFC4-2399F85856C1}"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На выполнение ПИР по объекту "Средняя общеобразовательная школа в микрорайоне 32 г.Сургута". Ориентировочный срок заключения контракта -декабрь 2016 года
2.2. На выполнение ПИР по объекту "Средняя общеобразовательная школа в микрорайоне 33 г.Сургута".  Ориентировочный срок заключения контракта - октябрь 2016 года. Учитывая сроки проведения закупки, средства по данным объектам в 2016 году не будут освоены.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oc>
    <n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1 374,19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1 426,00 тыс.руб. перераспределены по решению Думы города  октября . Ввиду того, что  планируется внесение изменений в гос. программу в части изменения источника фининсирования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nc>
  </rcc>
  <rcv guid="{5FB953A5-71FF-4056-AF98-C9D06FF0EDF3}" action="delete"/>
  <rdn rId="0" localSheetId="1" customView="1" name="Z_5FB953A5_71FF_4056_AF98_C9D06FF0EDF3_.wvu.PrintArea" hidden="1" oldHidden="1">
    <formula>'на 01.11.2016'!$A$1:$P$194</formula>
    <oldFormula>'на 01.11.2016'!$A$1:$P$194</oldFormula>
  </rdn>
  <rdn rId="0" localSheetId="1" customView="1" name="Z_5FB953A5_71FF_4056_AF98_C9D06FF0EDF3_.wvu.PrintTitles" hidden="1" oldHidden="1">
    <formula>'на 01.11.2016'!$5:$8</formula>
    <oldFormula>'на 01.11.2016'!$5:$8</oldFormula>
  </rdn>
  <rdn rId="0" localSheetId="1" customView="1" name="Z_5FB953A5_71FF_4056_AF98_C9D06FF0EDF3_.wvu.Cols" hidden="1" oldHidden="1">
    <formula>'на 01.11.2016'!$C:$E,'на 01.11.2016'!$M:$N</formula>
    <oldFormula>'на 01.11.2016'!$C:$E,'на 01.11.2016'!$M:$N</oldFormula>
  </rdn>
  <rdn rId="0" localSheetId="1" customView="1" name="Z_5FB953A5_71FF_4056_AF98_C9D06FF0EDF3_.wvu.FilterData" hidden="1" oldHidden="1">
    <formula>'на 01.11.2016'!$A$7:$P$401</formula>
    <oldFormula>'на 01.11.2016'!$A$7:$P$401</oldFormula>
  </rdn>
  <rcv guid="{5FB953A5-71FF-4056-AF98-C9D06FF0EDF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5:P20">
    <dxf>
      <alignment horizontal="left" readingOrder="0"/>
    </dxf>
  </rfmt>
  <rcc rId="35" sId="1" odxf="1" dxf="1">
    <oc r="O43">
      <f>G43-L43</f>
    </oc>
    <nc r="O43">
      <f>G43-L43</f>
    </nc>
    <odxf>
      <numFmt numFmtId="0" formatCode="General"/>
    </odxf>
    <ndxf>
      <numFmt numFmtId="4" formatCode="#,##0.00"/>
    </ndxf>
  </rcc>
  <rcc rId="36" sId="1">
    <oc r="P43" t="inlineStr">
      <is>
        <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415 049,69467 тыс.руб. в том числе 2016 год - 269 419,061 тыс.руб., 2017 год - 145 630,63367 тыс.руб. Срок выполнения работ - 09.12.2016 года. Ориентировочный срок ввода объекта апрель 2017 года,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Готовность объекта - 46%.  В октябре выполнено и принято работ на сумму 23 878,75120 тыс. руб. Средства местного бюджета оплачены, средства окружного бюджета в размере 22 684,81364 тыс. руб. будут оплачены в ноябре 2016г.
УБУиО (ДК): Реализация программы  осуществляется в плановом режиме.  Бюджетные ассигнования будут использованы в полном объеме до конца 2016 года.</t>
        </r>
      </is>
    </oc>
    <nc r="P43" t="inlineStr">
      <is>
        <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415 049,69467 тыс.руб. в том числе 2016 год - 269 419,061 тыс.руб., 2017 год - 145 630,63367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nc>
  </rcc>
  <rcv guid="{67ADFAE6-A9AF-44D7-8539-93CD0F6B7849}" action="delete"/>
  <rdn rId="0" localSheetId="1" customView="1" name="Z_67ADFAE6_A9AF_44D7_8539_93CD0F6B7849_.wvu.PrintArea" hidden="1" oldHidden="1">
    <formula>'на 01.11.2016'!$A$1:$P$203</formula>
    <oldFormula>'на 01.11.2016'!$A$1:$P$203</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01.11.2016'!$A$7:$P$401</formula>
    <oldFormula>'на 01.11.2016'!$A$7:$P$401</oldFormula>
  </rdn>
  <rcv guid="{67ADFAE6-A9AF-44D7-8539-93CD0F6B7849}" action="add"/>
</revisions>
</file>

<file path=xl/revisions/revisionLog14.xml><?xml version="1.0" encoding="utf-8"?>
<revisions xmlns="http://schemas.openxmlformats.org/spreadsheetml/2006/main" xmlns:r="http://schemas.openxmlformats.org/officeDocument/2006/relationships">
  <rcc rId="666" sId="1">
    <oc r="P167" t="inlineStr">
      <is>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детекторов,  поставку и внедрение системы управления электронной очередью для нужд МКУ "МФЦ г. Сургута"</t>
        </r>
        <r>
          <rPr>
            <sz val="20"/>
            <color rgb="FFFF0000"/>
            <rFont val="Times New Roman"/>
            <family val="1"/>
            <charset val="204"/>
          </rPr>
          <t xml:space="preserve">
</t>
        </r>
        <r>
          <rPr>
            <sz val="20"/>
            <rFont val="Times New Roman"/>
            <family val="1"/>
            <charset val="204"/>
          </rPr>
          <t/>
        </r>
      </is>
    </oc>
    <nc r="P167" t="inlineStr">
      <is>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r>
      </is>
    </nc>
  </rcc>
  <rcc rId="667" sId="1">
    <oc r="P169" t="inlineStr">
      <is>
        <t>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ДЭР ХМАО-Югры и муниципальным образованием.</t>
      </is>
    </oc>
    <nc r="P169" t="inlineStr">
      <is>
        <t>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детекторов,  поставку и внедрение системы управления электронной очередью для нужд МКУ "МФЦ г. Сургута"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ДЭР ХМАО-Югры и муниципальным образованием.</t>
      </is>
    </nc>
  </rcc>
  <rcv guid="{649E5CE3-4976-49D9-83DA-4E57FFC714BF}" action="delete"/>
  <rdn rId="0" localSheetId="1" customView="1" name="Z_649E5CE3_4976_49D9_83DA_4E57FFC714BF_.wvu.PrintArea" hidden="1" oldHidden="1">
    <formula>'на 01.11.2016'!$A$1:$P$197</formula>
    <oldFormula>'на 01.11.2016'!$A$1:$P$197</oldFormula>
  </rdn>
  <rdn rId="0" localSheetId="1" customView="1" name="Z_649E5CE3_4976_49D9_83DA_4E57FFC714BF_.wvu.PrintTitles" hidden="1" oldHidden="1">
    <formula>'на 01.11.2016'!$5:$8</formula>
    <oldFormula>'на 01.11.2016'!$5:$8</oldFormula>
  </rdn>
  <rdn rId="0" localSheetId="1" customView="1" name="Z_649E5CE3_4976_49D9_83DA_4E57FFC714BF_.wvu.Rows" hidden="1" oldHidden="1">
    <formula>'на 01.11.2016'!$16:$16,'на 01.11.2016'!$18:$18,'на 01.11.2016'!$20:$20,'на 01.11.2016'!$28:$28,'на 01.11.2016'!$31:$31,'на 01.11.2016'!$35:$35,'на 01.11.2016'!$41:$42,'на 01.11.2016'!$44:$44,'на 01.11.2016'!$48:$48,'на 01.11.2016'!$50:$50,'на 01.11.2016'!$52:$54,'на 01.11.2016'!$59:$60,'на 01.11.2016'!$68:$68,'на 01.11.2016'!$74:$74,'на 01.11.2016'!$79:$80,'на 01.11.2016'!$82:$82,'на 01.11.2016'!$85:$86,'на 01.11.2016'!$88:$88,'на 01.11.2016'!$92:$92,'на 01.11.2016'!$94:$94,'на 01.11.2016'!$98:$98,'на 01.11.2016'!$100:$100,'на 01.11.2016'!$103:$104,'на 01.11.2016'!$109:$110,'на 01.11.2016'!$115:$116,'на 01.11.2016'!$118:$118,'на 01.11.2016'!$120:$122,'на 01.11.2016'!$125:$128,'на 01.11.2016'!$132:$134,'на 01.11.2016'!$137:$140,'на 01.11.2016'!$143:$143,'на 01.11.2016'!$146:$146,'на 01.11.2016'!$154:$154,'на 01.11.2016'!$156:$160,'на 01.11.2016'!$162:$166,'на 01.11.2016'!$168:$168,'на 01.11.2016'!$172:$172,'на 01.11.2016'!$175:$175,'на 01.11.2016'!$179:$179,'на 01.11.2016'!$182:$182,'на 01.11.2016'!$185:$186</formula>
  </rdn>
  <rdn rId="0" localSheetId="1" customView="1" name="Z_649E5CE3_4976_49D9_83DA_4E57FFC714BF_.wvu.Cols" hidden="1" oldHidden="1">
    <formula>'на 01.11.2016'!$C:$E,'на 01.11.2016'!$M:$N</formula>
    <oldFormula>'на 01.11.2016'!$C:$E,'на 01.11.2016'!$M:$N</oldFormula>
  </rdn>
  <rdn rId="0" localSheetId="1" customView="1" name="Z_649E5CE3_4976_49D9_83DA_4E57FFC714BF_.wvu.FilterData" hidden="1" oldHidden="1">
    <formula>'на 01.11.2016'!$A$7:$P$398</formula>
    <oldFormula>'на 01.11.2016'!$A$7:$P$398</oldFormula>
  </rdn>
  <rcv guid="{649E5CE3-4976-49D9-83DA-4E57FFC714BF}"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1 374,19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1 426,00 тыс.руб. перераспределены по решению Думы города  октября . Ввиду того, что  планируется внесение изменений в гос. программу в части изменения источника фининсирования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oc>
    <n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1 374,19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1 426,00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nc>
  </rcc>
</revisions>
</file>

<file path=xl/revisions/revisionLog142.xml><?xml version="1.0" encoding="utf-8"?>
<revisions xmlns="http://schemas.openxmlformats.org/spreadsheetml/2006/main" xmlns:r="http://schemas.openxmlformats.org/officeDocument/2006/relationships">
  <rcc rId="42"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Соглашением.Планируемая экономия, будет возвращена в бюджет автономного округа и в местный бюджет;</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Реализация программы осуществляется в плановом режиме в соответствии с заключенным Соглашением.Планируемая экономия 1,66 тыс.руб. будет возвращена в бюджет автономного округа и 22,02 тыс.руб.в местный бюджет; </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7B245AB0-C2AF-4822-BFC4-2399F85856C1}" action="delete"/>
  <rdn rId="0" localSheetId="1" customView="1" name="Z_7B245AB0_C2AF_4822_BFC4_2399F85856C1_.wvu.PrintArea" hidden="1" oldHidden="1">
    <formula>'на 01.11.2016'!$A$1:$P$194</formula>
    <oldFormula>'на 01.11.2016'!$A$1:$P$194</oldFormula>
  </rdn>
  <rdn rId="0" localSheetId="1" customView="1" name="Z_7B245AB0_C2AF_4822_BFC4_2399F85856C1_.wvu.PrintTitles" hidden="1" oldHidden="1">
    <formula>'на 01.11.2016'!$5:$8</formula>
    <oldFormula>'на 01.11.2016'!$5:$8</oldFormula>
  </rdn>
  <rdn rId="0" localSheetId="1" customView="1" name="Z_7B245AB0_C2AF_4822_BFC4_2399F85856C1_.wvu.Cols" hidden="1" oldHidden="1">
    <formula>'на 01.11.2016'!$C:$E,'на 01.11.2016'!$M:$N</formula>
    <oldFormula>'на 01.11.2016'!$C:$E,'на 01.11.2016'!$M:$N</oldFormula>
  </rdn>
  <rdn rId="0" localSheetId="1" customView="1" name="Z_7B245AB0_C2AF_4822_BFC4_2399F85856C1_.wvu.FilterData" hidden="1" oldHidden="1">
    <formula>'на 01.11.2016'!$A$7:$P$401</formula>
    <oldFormula>'на 01.11.2016'!$A$7:$P$401</oldFormula>
  </rdn>
  <rcv guid="{7B245AB0-C2AF-4822-BFC4-2399F85856C1}"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1">
    <dxf>
      <fill>
        <patternFill>
          <bgColor theme="0"/>
        </patternFill>
      </fill>
    </dxf>
  </rfmt>
  <rcv guid="{BEA0FDBA-BB07-4C19-8BBD-5E57EE395C09}" action="delete"/>
  <rdn rId="0" localSheetId="1" customView="1" name="Z_BEA0FDBA_BB07_4C19_8BBD_5E57EE395C09_.wvu.PrintArea" hidden="1" oldHidden="1">
    <formula>'на 01.11.2016'!$A$1:$P$194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P96" t="inlineStr">
      <is>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- 423 186,003 тыс.руб. Срок выполнения работ - 30 сентября 2016 года.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По итогам приемки выполненных работ (согласно п. 9.11. МК №03/2015 г. от 19.05.2015 г.)  приняты работы за октябрь на сумму 15 883,56059 тыс. руб. Средства местного бюджета оплачены, средства окружного бюджета  в размере 12 706,84847 тыс. руб. будут оплачены в ноябре 2016г. 
Готовность объекта (с учетом выполненных работ в октябре) 50,4 %.  
</t>
      </is>
    </oc>
    <nc r="P96" t="inlineStr">
      <is>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- 423 186,003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    
</t>
        </r>
      </is>
    </nc>
  </rcc>
  <rcv guid="{67ADFAE6-A9AF-44D7-8539-93CD0F6B7849}" action="delete"/>
  <rdn rId="0" localSheetId="1" customView="1" name="Z_67ADFAE6_A9AF_44D7_8539_93CD0F6B7849_.wvu.PrintArea" hidden="1" oldHidden="1">
    <formula>'на 01.11.2016'!$A$1:$P$203</formula>
    <oldFormula>'на 01.11.2016'!$A$1:$P$203</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01.11.2016'!$A$7:$P$401</formula>
    <oldFormula>'на 01.11.2016'!$A$7:$P$401</oldFormula>
  </rdn>
  <rcv guid="{67ADFAE6-A9AF-44D7-8539-93CD0F6B784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0" start="0" length="0">
    <dxf>
      <numFmt numFmtId="4" formatCode="#,##0.00"/>
    </dxf>
  </rfmt>
  <rfmt sheetId="1" sqref="R1:R1048576" start="0" length="2147483647">
    <dxf>
      <font>
        <color theme="1"/>
      </font>
    </dxf>
  </rfmt>
  <rfmt sheetId="1" sqref="R12" start="0" length="0">
    <dxf>
      <numFmt numFmtId="4" formatCode="#,##0.00"/>
    </dxf>
  </rfmt>
  <rcc rId="56" sId="1" odxf="1" dxf="1">
    <nc r="S10">
      <f>O10-Q10</f>
    </nc>
    <odxf>
      <numFmt numFmtId="0" formatCode="General"/>
    </odxf>
    <ndxf>
      <numFmt numFmtId="4" formatCode="#,##0.00"/>
    </ndxf>
  </rcc>
  <rfmt sheetId="1" sqref="R10" start="0" length="2147483647">
    <dxf>
      <font/>
    </dxf>
  </rfmt>
  <rfmt sheetId="1" sqref="R1" start="0" length="0">
    <dxf>
      <alignment horizontal="left" vertical="center" readingOrder="0"/>
    </dxf>
  </rfmt>
  <rfmt sheetId="1" sqref="R2" start="0" length="0">
    <dxf>
      <alignment horizontal="left" vertical="center" readingOrder="0"/>
    </dxf>
  </rfmt>
  <rfmt sheetId="1" sqref="R3" start="0" length="0">
    <dxf>
      <alignment horizontal="left" vertical="center" readingOrder="0"/>
    </dxf>
  </rfmt>
  <rfmt sheetId="1" sqref="R4" start="0" length="0">
    <dxf>
      <alignment horizontal="left" vertical="center" readingOrder="0"/>
    </dxf>
  </rfmt>
  <rfmt sheetId="1" sqref="R5" start="0" length="0">
    <dxf>
      <alignment vertical="center" readingOrder="0"/>
    </dxf>
  </rfmt>
  <rfmt sheetId="1" sqref="R6" start="0" length="0">
    <dxf>
      <alignment vertical="center" readingOrder="0"/>
    </dxf>
  </rfmt>
  <rfmt sheetId="1" sqref="R7" start="0" length="0">
    <dxf>
      <alignment vertical="center" readingOrder="0"/>
    </dxf>
  </rfmt>
  <rfmt sheetId="1" sqref="R8" start="0" length="0">
    <dxf>
      <alignment vertical="center" readingOrder="0"/>
    </dxf>
  </rfmt>
  <rcc rId="57" sId="1">
    <oc r="R9">
      <f>O15+O21+O29+O36+O37+O43+O49+O55+O61+O62+O63+O144+O151+O158+O164+O170+O176+O177+O183+O184+O190+O191+O192+O193+O194</f>
    </oc>
    <nc r="R9">
      <f>O15+O21+O29+O36+O37+O43+O49+O55+O61+O62+O63+O144+O151+O158+O164+O170+O176+O177+O183+O184+O190+O191+O192+O193+O194</f>
    </nc>
  </rcc>
  <rcc rId="58" sId="1" odxf="1" dxf="1">
    <nc r="R10">
      <f>O10-Q10</f>
    </nc>
    <ndxf>
      <font>
        <b/>
        <sz val="20"/>
      </font>
      <alignment vertical="center" readingOrder="0"/>
    </ndxf>
  </rcc>
  <rcc rId="59" sId="1" odxf="1" dxf="1">
    <oc r="R11">
      <f>Q11-O11</f>
    </oc>
    <nc r="R11">
      <f>O11-Q11</f>
    </nc>
    <ndxf>
      <font>
        <b/>
        <sz val="20"/>
      </font>
      <alignment vertical="center" readingOrder="0"/>
    </ndxf>
  </rcc>
  <rcc rId="60" sId="1" odxf="1" dxf="1">
    <nc r="R12">
      <f>O12-Q12</f>
    </nc>
    <ndxf>
      <font>
        <b/>
        <sz val="20"/>
      </font>
      <alignment vertical="center" readingOrder="0"/>
    </ndxf>
  </rcc>
  <rfmt sheetId="1" sqref="R13" start="0" length="0">
    <dxf>
      <font>
        <b/>
        <sz val="20"/>
      </font>
      <numFmt numFmtId="4" formatCode="#,##0.00"/>
      <alignment vertical="center" readingOrder="0"/>
    </dxf>
  </rfmt>
  <rfmt sheetId="1" sqref="R14" start="0" length="0">
    <dxf>
      <font>
        <b/>
        <sz val="20"/>
      </font>
      <numFmt numFmtId="4" formatCode="#,##0.00"/>
      <alignment vertical="center" readingOrder="0"/>
    </dxf>
  </rfmt>
  <rfmt sheetId="1" sqref="R15" start="0" length="0">
    <dxf>
      <numFmt numFmtId="4" formatCode="#,##0.00"/>
      <alignment vertical="center" readingOrder="0"/>
    </dxf>
  </rfmt>
  <rfmt sheetId="1" sqref="R16" start="0" length="0">
    <dxf>
      <numFmt numFmtId="4" formatCode="#,##0.00"/>
      <alignment vertical="center" readingOrder="0"/>
    </dxf>
  </rfmt>
  <rfmt sheetId="1" sqref="R17" start="0" length="0">
    <dxf>
      <numFmt numFmtId="4" formatCode="#,##0.00"/>
      <alignment vertical="center" readingOrder="0"/>
    </dxf>
  </rfmt>
  <rfmt sheetId="1" sqref="R18" start="0" length="0">
    <dxf>
      <numFmt numFmtId="4" formatCode="#,##0.00"/>
      <alignment vertical="center" readingOrder="0"/>
    </dxf>
  </rfmt>
  <rfmt sheetId="1" sqref="R19" start="0" length="0">
    <dxf>
      <numFmt numFmtId="4" formatCode="#,##0.00"/>
      <alignment vertical="center" readingOrder="0"/>
    </dxf>
  </rfmt>
  <rfmt sheetId="1" sqref="R20" start="0" length="0">
    <dxf>
      <font>
        <b/>
        <sz val="20"/>
      </font>
      <numFmt numFmtId="4" formatCode="#,##0.00"/>
      <alignment vertical="center" readingOrder="0"/>
    </dxf>
  </rfmt>
  <rfmt sheetId="1" sqref="R21" start="0" length="0">
    <dxf>
      <font>
        <b/>
        <sz val="20"/>
      </font>
      <numFmt numFmtId="4" formatCode="#,##0.00"/>
      <alignment horizontal="left" vertical="center" readingOrder="0"/>
    </dxf>
  </rfmt>
  <rfmt sheetId="1" sqref="R22" start="0" length="0">
    <dxf>
      <font>
        <b/>
        <sz val="20"/>
      </font>
      <numFmt numFmtId="4" formatCode="#,##0.00"/>
      <alignment horizontal="left" vertical="center" readingOrder="0"/>
    </dxf>
  </rfmt>
  <rfmt sheetId="1" sqref="R23" start="0" length="0">
    <dxf>
      <font>
        <b/>
        <sz val="20"/>
      </font>
      <numFmt numFmtId="4" formatCode="#,##0.00"/>
      <alignment horizontal="left" vertical="center" readingOrder="0"/>
    </dxf>
  </rfmt>
  <rfmt sheetId="1" sqref="R24" start="0" length="0">
    <dxf>
      <font>
        <b/>
        <sz val="20"/>
      </font>
      <numFmt numFmtId="4" formatCode="#,##0.00"/>
      <alignment horizontal="left" vertical="center" readingOrder="0"/>
    </dxf>
  </rfmt>
  <rfmt sheetId="1" sqref="R25" start="0" length="0">
    <dxf>
      <font>
        <b/>
        <sz val="20"/>
      </font>
      <numFmt numFmtId="4" formatCode="#,##0.00"/>
      <alignment horizontal="left" vertical="center" readingOrder="0"/>
    </dxf>
  </rfmt>
  <rfmt sheetId="1" sqref="R26" start="0" length="0">
    <dxf>
      <font>
        <b/>
        <sz val="20"/>
      </font>
      <numFmt numFmtId="4" formatCode="#,##0.00"/>
      <alignment horizontal="left" vertical="center" readingOrder="0"/>
    </dxf>
  </rfmt>
  <rfmt sheetId="1" sqref="R27" start="0" length="0">
    <dxf>
      <font>
        <b/>
        <sz val="20"/>
      </font>
      <numFmt numFmtId="4" formatCode="#,##0.00"/>
      <alignment horizontal="left" vertical="center" readingOrder="0"/>
    </dxf>
  </rfmt>
  <rfmt sheetId="1" sqref="R28" start="0" length="0">
    <dxf>
      <font>
        <b/>
        <sz val="20"/>
      </font>
      <numFmt numFmtId="4" formatCode="#,##0.00"/>
      <alignment horizontal="left" vertical="center" readingOrder="0"/>
    </dxf>
  </rfmt>
  <rfmt sheetId="1" sqref="R29" start="0" length="0">
    <dxf>
      <font>
        <b/>
        <sz val="20"/>
      </font>
      <numFmt numFmtId="4" formatCode="#,##0.00"/>
      <alignment horizontal="left" vertical="center" readingOrder="0"/>
    </dxf>
  </rfmt>
  <rfmt sheetId="1" sqref="R30" start="0" length="0">
    <dxf>
      <font>
        <b/>
        <sz val="20"/>
      </font>
      <numFmt numFmtId="4" formatCode="#,##0.00"/>
      <alignment horizontal="left" vertical="center" readingOrder="0"/>
    </dxf>
  </rfmt>
  <rfmt sheetId="1" sqref="R31" start="0" length="0">
    <dxf>
      <font>
        <b/>
        <sz val="20"/>
      </font>
      <numFmt numFmtId="4" formatCode="#,##0.00"/>
      <alignment horizontal="left" vertical="center" readingOrder="0"/>
    </dxf>
  </rfmt>
  <rfmt sheetId="1" sqref="R32" start="0" length="0">
    <dxf>
      <font>
        <b/>
        <sz val="20"/>
      </font>
      <numFmt numFmtId="4" formatCode="#,##0.00"/>
      <alignment horizontal="left" vertical="center" readingOrder="0"/>
    </dxf>
  </rfmt>
  <rfmt sheetId="1" sqref="R33" start="0" length="0">
    <dxf>
      <font>
        <b/>
        <sz val="20"/>
      </font>
      <numFmt numFmtId="4" formatCode="#,##0.00"/>
      <alignment horizontal="left" vertical="center" readingOrder="0"/>
    </dxf>
  </rfmt>
  <rfmt sheetId="1" sqref="R34" start="0" length="0">
    <dxf>
      <font>
        <b/>
        <sz val="20"/>
      </font>
      <numFmt numFmtId="4" formatCode="#,##0.00"/>
      <alignment horizontal="left" vertical="center" readingOrder="0"/>
    </dxf>
  </rfmt>
  <rfmt sheetId="1" sqref="R35" start="0" length="0">
    <dxf>
      <font>
        <b/>
        <sz val="20"/>
      </font>
      <numFmt numFmtId="4" formatCode="#,##0.00"/>
      <alignment horizontal="left" vertical="center" readingOrder="0"/>
    </dxf>
  </rfmt>
  <rfmt sheetId="1" sqref="R36" start="0" length="0">
    <dxf>
      <numFmt numFmtId="4" formatCode="#,##0.00"/>
    </dxf>
  </rfmt>
  <rfmt sheetId="1" sqref="R37" start="0" length="0">
    <dxf>
      <font>
        <b/>
        <sz val="20"/>
      </font>
      <numFmt numFmtId="4" formatCode="#,##0.00"/>
      <alignment horizontal="left" vertical="center" readingOrder="0"/>
    </dxf>
  </rfmt>
  <rfmt sheetId="1" sqref="R38" start="0" length="0">
    <dxf>
      <font>
        <b/>
        <sz val="20"/>
      </font>
      <numFmt numFmtId="4" formatCode="#,##0.00"/>
      <alignment horizontal="left" vertical="center" readingOrder="0"/>
    </dxf>
  </rfmt>
  <rfmt sheetId="1" sqref="R39" start="0" length="0">
    <dxf>
      <font>
        <b/>
        <sz val="20"/>
      </font>
      <numFmt numFmtId="4" formatCode="#,##0.00"/>
      <alignment horizontal="left" vertical="center" readingOrder="0"/>
    </dxf>
  </rfmt>
  <rfmt sheetId="1" sqref="R40" start="0" length="0">
    <dxf>
      <font>
        <b/>
        <sz val="20"/>
      </font>
      <numFmt numFmtId="4" formatCode="#,##0.00"/>
      <alignment horizontal="left" vertical="center" readingOrder="0"/>
    </dxf>
  </rfmt>
  <rfmt sheetId="1" sqref="R41" start="0" length="0">
    <dxf>
      <font>
        <b/>
        <sz val="20"/>
      </font>
      <numFmt numFmtId="4" formatCode="#,##0.00"/>
      <alignment horizontal="left" vertical="center" readingOrder="0"/>
    </dxf>
  </rfmt>
  <rfmt sheetId="1" sqref="R42" start="0" length="0">
    <dxf>
      <font>
        <b/>
        <sz val="20"/>
      </font>
      <numFmt numFmtId="4" formatCode="#,##0.00"/>
      <alignment horizontal="left" vertical="center" readingOrder="0"/>
    </dxf>
  </rfmt>
  <rfmt sheetId="1" sqref="R43" start="0" length="0">
    <dxf>
      <numFmt numFmtId="4" formatCode="#,##0.00"/>
    </dxf>
  </rfmt>
  <rfmt sheetId="1" sqref="R44" start="0" length="0">
    <dxf>
      <font>
        <b/>
        <sz val="20"/>
      </font>
      <numFmt numFmtId="4" formatCode="#,##0.00"/>
      <alignment vertical="center" readingOrder="0"/>
    </dxf>
  </rfmt>
  <rfmt sheetId="1" sqref="R45" start="0" length="0">
    <dxf>
      <font>
        <b/>
        <sz val="20"/>
      </font>
      <numFmt numFmtId="4" formatCode="#,##0.00"/>
      <alignment vertical="center" readingOrder="0"/>
    </dxf>
  </rfmt>
  <rfmt sheetId="1" sqref="R46" start="0" length="0">
    <dxf>
      <font>
        <b/>
        <sz val="20"/>
      </font>
      <numFmt numFmtId="4" formatCode="#,##0.00"/>
      <alignment vertical="center" readingOrder="0"/>
    </dxf>
  </rfmt>
  <rfmt sheetId="1" sqref="R47" start="0" length="0">
    <dxf>
      <font>
        <b/>
        <sz val="20"/>
      </font>
      <numFmt numFmtId="4" formatCode="#,##0.00"/>
      <alignment vertical="center" readingOrder="0"/>
    </dxf>
  </rfmt>
  <rfmt sheetId="1" sqref="R48" start="0" length="0">
    <dxf>
      <font>
        <b/>
        <sz val="20"/>
      </font>
      <numFmt numFmtId="4" formatCode="#,##0.00"/>
      <alignment vertical="center" readingOrder="0"/>
    </dxf>
  </rfmt>
  <rfmt sheetId="1" sqref="R49" start="0" length="0">
    <dxf>
      <font>
        <b/>
        <sz val="20"/>
      </font>
      <numFmt numFmtId="4" formatCode="#,##0.00"/>
      <alignment vertical="center" readingOrder="0"/>
    </dxf>
  </rfmt>
  <rfmt sheetId="1" sqref="R50" start="0" length="0">
    <dxf>
      <font>
        <b/>
        <sz val="20"/>
      </font>
      <numFmt numFmtId="4" formatCode="#,##0.00"/>
      <alignment vertical="center" readingOrder="0"/>
    </dxf>
  </rfmt>
  <rfmt sheetId="1" sqref="R51" start="0" length="0">
    <dxf>
      <font>
        <b/>
        <sz val="20"/>
      </font>
      <numFmt numFmtId="4" formatCode="#,##0.00"/>
      <alignment vertical="center" readingOrder="0"/>
    </dxf>
  </rfmt>
  <rfmt sheetId="1" sqref="R52" start="0" length="0">
    <dxf>
      <font>
        <b/>
        <sz val="20"/>
      </font>
      <numFmt numFmtId="4" formatCode="#,##0.00"/>
      <alignment vertical="center" readingOrder="0"/>
    </dxf>
  </rfmt>
  <rfmt sheetId="1" sqref="R53" start="0" length="0">
    <dxf>
      <font>
        <b/>
        <sz val="20"/>
      </font>
      <numFmt numFmtId="4" formatCode="#,##0.00"/>
      <alignment vertical="center" readingOrder="0"/>
    </dxf>
  </rfmt>
  <rfmt sheetId="1" sqref="R54" start="0" length="0">
    <dxf>
      <font>
        <b/>
        <sz val="20"/>
      </font>
      <numFmt numFmtId="4" formatCode="#,##0.00"/>
      <alignment vertical="center" readingOrder="0"/>
    </dxf>
  </rfmt>
  <rfmt sheetId="1" sqref="R55" start="0" length="0">
    <dxf>
      <font>
        <b/>
        <i val="0"/>
        <sz val="20"/>
      </font>
      <numFmt numFmtId="4" formatCode="#,##0.00"/>
    </dxf>
  </rfmt>
  <rfmt sheetId="1" sqref="R56" start="0" length="0">
    <dxf>
      <font>
        <b/>
        <sz val="20"/>
      </font>
      <numFmt numFmtId="4" formatCode="#,##0.00"/>
      <alignment vertical="center" readingOrder="0"/>
    </dxf>
  </rfmt>
  <rfmt sheetId="1" sqref="R57" start="0" length="0">
    <dxf>
      <font>
        <b/>
        <sz val="20"/>
      </font>
      <numFmt numFmtId="4" formatCode="#,##0.00"/>
      <alignment vertical="center" readingOrder="0"/>
    </dxf>
  </rfmt>
  <rfmt sheetId="1" sqref="R58" start="0" length="0">
    <dxf>
      <font>
        <b/>
        <sz val="20"/>
      </font>
      <numFmt numFmtId="4" formatCode="#,##0.00"/>
      <alignment vertical="center" readingOrder="0"/>
    </dxf>
  </rfmt>
  <rfmt sheetId="1" sqref="R59" start="0" length="0">
    <dxf>
      <font>
        <b/>
        <sz val="20"/>
      </font>
      <numFmt numFmtId="4" formatCode="#,##0.00"/>
      <alignment vertical="center" readingOrder="0"/>
    </dxf>
  </rfmt>
  <rfmt sheetId="1" sqref="R60" start="0" length="0">
    <dxf>
      <font>
        <b/>
        <sz val="20"/>
      </font>
      <numFmt numFmtId="4" formatCode="#,##0.00"/>
      <alignment vertical="center" readingOrder="0"/>
    </dxf>
  </rfmt>
  <rfmt sheetId="1" sqref="R61" start="0" length="0">
    <dxf>
      <font>
        <b/>
        <sz val="20"/>
      </font>
      <numFmt numFmtId="4" formatCode="#,##0.00"/>
      <alignment vertical="center" readingOrder="0"/>
    </dxf>
  </rfmt>
  <rfmt sheetId="1" sqref="R62" start="0" length="0">
    <dxf>
      <font>
        <i val="0"/>
        <sz val="20"/>
      </font>
      <numFmt numFmtId="4" formatCode="#,##0.00"/>
    </dxf>
  </rfmt>
  <rfmt sheetId="1" sqref="R63" start="0" length="0">
    <dxf>
      <font>
        <b/>
        <i val="0"/>
        <sz val="20"/>
      </font>
      <numFmt numFmtId="4" formatCode="#,##0.00"/>
    </dxf>
  </rfmt>
  <rfmt sheetId="1" sqref="R64" start="0" length="0">
    <dxf>
      <font>
        <b/>
        <i val="0"/>
        <sz val="20"/>
      </font>
      <numFmt numFmtId="4" formatCode="#,##0.00"/>
    </dxf>
  </rfmt>
  <rfmt sheetId="1" sqref="R65" start="0" length="0">
    <dxf>
      <font>
        <b/>
        <i val="0"/>
        <sz val="20"/>
      </font>
      <numFmt numFmtId="4" formatCode="#,##0.00"/>
    </dxf>
  </rfmt>
  <rfmt sheetId="1" sqref="R66" start="0" length="0">
    <dxf>
      <font>
        <b/>
        <i val="0"/>
        <sz val="20"/>
      </font>
      <numFmt numFmtId="4" formatCode="#,##0.00"/>
    </dxf>
  </rfmt>
  <rfmt sheetId="1" sqref="R67" start="0" length="0">
    <dxf>
      <font>
        <b/>
        <sz val="20"/>
      </font>
      <numFmt numFmtId="4" formatCode="#,##0.00"/>
      <alignment vertical="center" readingOrder="0"/>
    </dxf>
  </rfmt>
  <rfmt sheetId="1" sqref="R68" start="0" length="0">
    <dxf>
      <font>
        <b/>
        <sz val="20"/>
      </font>
      <numFmt numFmtId="4" formatCode="#,##0.00"/>
      <alignment vertical="center" readingOrder="0"/>
    </dxf>
  </rfmt>
  <rfmt sheetId="1" sqref="R69" start="0" length="0">
    <dxf>
      <font>
        <b/>
        <sz val="20"/>
      </font>
      <numFmt numFmtId="4" formatCode="#,##0.00"/>
      <alignment vertical="center" readingOrder="0"/>
    </dxf>
  </rfmt>
  <rfmt sheetId="1" sqref="R70" start="0" length="0">
    <dxf>
      <font>
        <b/>
        <sz val="20"/>
      </font>
      <numFmt numFmtId="4" formatCode="#,##0.00"/>
      <alignment vertical="center" readingOrder="0"/>
    </dxf>
  </rfmt>
  <rfmt sheetId="1" sqref="R71" start="0" length="0">
    <dxf>
      <font>
        <b/>
        <sz val="20"/>
      </font>
      <numFmt numFmtId="4" formatCode="#,##0.00"/>
      <alignment vertical="center" readingOrder="0"/>
    </dxf>
  </rfmt>
  <rfmt sheetId="1" sqref="R72" start="0" length="0">
    <dxf>
      <font>
        <b/>
        <i val="0"/>
        <sz val="20"/>
      </font>
      <numFmt numFmtId="4" formatCode="#,##0.00"/>
    </dxf>
  </rfmt>
  <rfmt sheetId="1" sqref="R73" start="0" length="0">
    <dxf>
      <font>
        <b/>
        <sz val="20"/>
      </font>
      <numFmt numFmtId="4" formatCode="#,##0.00"/>
      <alignment vertical="center" readingOrder="0"/>
    </dxf>
  </rfmt>
  <rfmt sheetId="1" sqref="R74" start="0" length="0">
    <dxf>
      <font>
        <b/>
        <sz val="20"/>
      </font>
      <numFmt numFmtId="4" formatCode="#,##0.00"/>
      <alignment vertical="center" readingOrder="0"/>
    </dxf>
  </rfmt>
  <rfmt sheetId="1" sqref="R75" start="0" length="0">
    <dxf>
      <font>
        <b/>
        <sz val="20"/>
      </font>
      <numFmt numFmtId="4" formatCode="#,##0.00"/>
      <alignment vertical="center" readingOrder="0"/>
    </dxf>
  </rfmt>
  <rfmt sheetId="1" sqref="R76" start="0" length="0">
    <dxf>
      <font>
        <b/>
        <sz val="20"/>
      </font>
      <numFmt numFmtId="4" formatCode="#,##0.00"/>
      <alignment vertical="center" readingOrder="0"/>
    </dxf>
  </rfmt>
  <rfmt sheetId="1" sqref="R77" start="0" length="0">
    <dxf>
      <font>
        <b/>
        <sz val="20"/>
      </font>
      <numFmt numFmtId="4" formatCode="#,##0.00"/>
      <alignment vertical="center" readingOrder="0"/>
    </dxf>
  </rfmt>
  <rfmt sheetId="1" sqref="R78" start="0" length="0">
    <dxf>
      <font>
        <b/>
        <i val="0"/>
        <sz val="20"/>
      </font>
      <numFmt numFmtId="4" formatCode="#,##0.00"/>
      <fill>
        <patternFill patternType="none">
          <bgColor indexed="65"/>
        </patternFill>
      </fill>
    </dxf>
  </rfmt>
  <rfmt sheetId="1" sqref="R79" start="0" length="0">
    <dxf>
      <font>
        <b/>
        <sz val="20"/>
      </font>
      <numFmt numFmtId="4" formatCode="#,##0.00"/>
      <fill>
        <patternFill patternType="none">
          <bgColor indexed="65"/>
        </patternFill>
      </fill>
      <alignment vertical="center" readingOrder="0"/>
    </dxf>
  </rfmt>
  <rfmt sheetId="1" sqref="R80" start="0" length="0">
    <dxf>
      <font>
        <b/>
        <sz val="20"/>
      </font>
      <numFmt numFmtId="4" formatCode="#,##0.00"/>
      <fill>
        <patternFill patternType="none">
          <bgColor indexed="65"/>
        </patternFill>
      </fill>
      <alignment vertical="center" readingOrder="0"/>
    </dxf>
  </rfmt>
  <rfmt sheetId="1" sqref="R81" start="0" length="0">
    <dxf>
      <font>
        <b/>
        <sz val="20"/>
      </font>
      <numFmt numFmtId="4" formatCode="#,##0.00"/>
      <fill>
        <patternFill patternType="none">
          <bgColor indexed="65"/>
        </patternFill>
      </fill>
      <alignment vertical="center" readingOrder="0"/>
    </dxf>
  </rfmt>
  <rfmt sheetId="1" sqref="R82" start="0" length="0">
    <dxf>
      <font>
        <b/>
        <sz val="20"/>
      </font>
      <numFmt numFmtId="4" formatCode="#,##0.00"/>
      <fill>
        <patternFill patternType="none">
          <bgColor indexed="65"/>
        </patternFill>
      </fill>
      <alignment vertical="center" readingOrder="0"/>
    </dxf>
  </rfmt>
  <rfmt sheetId="1" sqref="R83" start="0" length="0">
    <dxf>
      <font>
        <b/>
        <sz val="20"/>
      </font>
      <numFmt numFmtId="4" formatCode="#,##0.00"/>
      <fill>
        <patternFill patternType="none">
          <bgColor indexed="65"/>
        </patternFill>
      </fill>
      <alignment vertical="center" readingOrder="0"/>
    </dxf>
  </rfmt>
  <rfmt sheetId="1" sqref="R84" start="0" length="0">
    <dxf>
      <font>
        <b/>
        <i val="0"/>
        <sz val="20"/>
      </font>
      <numFmt numFmtId="4" formatCode="#,##0.00"/>
      <fill>
        <patternFill patternType="none">
          <bgColor indexed="65"/>
        </patternFill>
      </fill>
    </dxf>
  </rfmt>
  <rfmt sheetId="1" sqref="R85" start="0" length="0">
    <dxf>
      <font>
        <b/>
        <sz val="20"/>
      </font>
      <numFmt numFmtId="4" formatCode="#,##0.00"/>
      <fill>
        <patternFill patternType="none">
          <bgColor indexed="65"/>
        </patternFill>
      </fill>
      <alignment vertical="center" readingOrder="0"/>
    </dxf>
  </rfmt>
  <rfmt sheetId="1" sqref="R86" start="0" length="0">
    <dxf>
      <font>
        <b/>
        <sz val="20"/>
      </font>
      <numFmt numFmtId="4" formatCode="#,##0.00"/>
      <fill>
        <patternFill patternType="none">
          <bgColor indexed="65"/>
        </patternFill>
      </fill>
      <alignment vertical="center" readingOrder="0"/>
    </dxf>
  </rfmt>
  <rfmt sheetId="1" sqref="R87" start="0" length="0">
    <dxf>
      <font>
        <b/>
        <sz val="20"/>
      </font>
      <numFmt numFmtId="4" formatCode="#,##0.00"/>
      <fill>
        <patternFill patternType="none">
          <bgColor indexed="65"/>
        </patternFill>
      </fill>
      <alignment vertical="center" readingOrder="0"/>
    </dxf>
  </rfmt>
  <rfmt sheetId="1" sqref="R88" start="0" length="0">
    <dxf>
      <font>
        <b/>
        <sz val="20"/>
      </font>
      <numFmt numFmtId="4" formatCode="#,##0.00"/>
      <fill>
        <patternFill patternType="none">
          <bgColor indexed="65"/>
        </patternFill>
      </fill>
      <alignment vertical="center" readingOrder="0"/>
    </dxf>
  </rfmt>
  <rfmt sheetId="1" sqref="R89" start="0" length="0">
    <dxf>
      <font>
        <b/>
        <sz val="20"/>
      </font>
      <numFmt numFmtId="4" formatCode="#,##0.00"/>
      <fill>
        <patternFill patternType="none">
          <bgColor indexed="65"/>
        </patternFill>
      </fill>
      <alignment vertical="center" readingOrder="0"/>
    </dxf>
  </rfmt>
  <rfmt sheetId="1" sqref="R90" start="0" length="0">
    <dxf>
      <font>
        <b/>
        <i val="0"/>
        <sz val="20"/>
      </font>
      <numFmt numFmtId="4" formatCode="#,##0.00"/>
    </dxf>
  </rfmt>
  <rfmt sheetId="1" sqref="R91" start="0" length="0">
    <dxf>
      <font>
        <b/>
        <sz val="20"/>
      </font>
      <numFmt numFmtId="4" formatCode="#,##0.00"/>
      <alignment vertical="center" readingOrder="0"/>
    </dxf>
  </rfmt>
  <rfmt sheetId="1" sqref="R92" start="0" length="0">
    <dxf>
      <font>
        <b/>
        <sz val="20"/>
      </font>
      <numFmt numFmtId="4" formatCode="#,##0.00"/>
      <alignment vertical="center" readingOrder="0"/>
    </dxf>
  </rfmt>
  <rfmt sheetId="1" sqref="R93" start="0" length="0">
    <dxf>
      <font>
        <b/>
        <sz val="20"/>
      </font>
      <numFmt numFmtId="4" formatCode="#,##0.00"/>
      <alignment vertical="center" readingOrder="0"/>
    </dxf>
  </rfmt>
  <rfmt sheetId="1" sqref="R94" start="0" length="0">
    <dxf>
      <font>
        <b/>
        <sz val="20"/>
      </font>
      <numFmt numFmtId="4" formatCode="#,##0.00"/>
      <alignment vertical="center" readingOrder="0"/>
    </dxf>
  </rfmt>
  <rfmt sheetId="1" sqref="R95" start="0" length="0">
    <dxf>
      <font>
        <b/>
        <sz val="20"/>
      </font>
      <numFmt numFmtId="4" formatCode="#,##0.00"/>
      <alignment vertical="center" readingOrder="0"/>
    </dxf>
  </rfmt>
  <rfmt sheetId="1" sqref="R96" start="0" length="0">
    <dxf>
      <font>
        <i val="0"/>
        <sz val="20"/>
      </font>
      <numFmt numFmtId="4" formatCode="#,##0.00"/>
    </dxf>
  </rfmt>
  <rfmt sheetId="1" sqref="R97" start="0" length="0">
    <dxf>
      <font>
        <b/>
        <sz val="20"/>
      </font>
      <numFmt numFmtId="4" formatCode="#,##0.00"/>
      <alignment vertical="center" readingOrder="0"/>
    </dxf>
  </rfmt>
  <rfmt sheetId="1" sqref="R98" start="0" length="0">
    <dxf>
      <font>
        <b/>
        <sz val="20"/>
      </font>
      <numFmt numFmtId="4" formatCode="#,##0.00"/>
      <alignment vertical="center" readingOrder="0"/>
    </dxf>
  </rfmt>
  <rfmt sheetId="1" sqref="R99" start="0" length="0">
    <dxf>
      <font>
        <b/>
        <sz val="20"/>
      </font>
      <numFmt numFmtId="4" formatCode="#,##0.00"/>
      <alignment vertical="center" readingOrder="0"/>
    </dxf>
  </rfmt>
  <rfmt sheetId="1" sqref="R100" start="0" length="0">
    <dxf>
      <font>
        <b/>
        <sz val="20"/>
      </font>
      <numFmt numFmtId="4" formatCode="#,##0.00"/>
      <alignment vertical="center" readingOrder="0"/>
    </dxf>
  </rfmt>
  <rfmt sheetId="1" sqref="R101" start="0" length="0">
    <dxf>
      <font>
        <b/>
        <sz val="20"/>
      </font>
      <numFmt numFmtId="4" formatCode="#,##0.00"/>
      <alignment vertical="center" readingOrder="0"/>
    </dxf>
  </rfmt>
  <rfmt sheetId="1" sqref="R102" start="0" length="0">
    <dxf>
      <font>
        <b/>
        <sz val="20"/>
      </font>
      <numFmt numFmtId="4" formatCode="#,##0.00"/>
      <alignment vertical="center" readingOrder="0"/>
    </dxf>
  </rfmt>
  <rfmt sheetId="1" sqref="R103" start="0" length="0">
    <dxf>
      <font>
        <b/>
        <sz val="20"/>
      </font>
      <numFmt numFmtId="4" formatCode="#,##0.00"/>
      <alignment vertical="center" readingOrder="0"/>
    </dxf>
  </rfmt>
  <rfmt sheetId="1" sqref="R104" start="0" length="0">
    <dxf>
      <font>
        <b/>
        <sz val="20"/>
      </font>
      <numFmt numFmtId="4" formatCode="#,##0.00"/>
      <alignment vertical="center" readingOrder="0"/>
    </dxf>
  </rfmt>
  <rfmt sheetId="1" sqref="R105" start="0" length="0">
    <dxf>
      <font>
        <b/>
        <sz val="20"/>
      </font>
      <numFmt numFmtId="4" formatCode="#,##0.00"/>
      <alignment vertical="center" readingOrder="0"/>
    </dxf>
  </rfmt>
  <rfmt sheetId="1" sqref="R106" start="0" length="0">
    <dxf>
      <font>
        <b/>
        <sz val="20"/>
      </font>
      <numFmt numFmtId="4" formatCode="#,##0.00"/>
      <alignment vertical="center" readingOrder="0"/>
    </dxf>
  </rfmt>
  <rfmt sheetId="1" sqref="R107" start="0" length="0">
    <dxf>
      <font>
        <b/>
        <sz val="20"/>
      </font>
      <numFmt numFmtId="4" formatCode="#,##0.00"/>
      <alignment vertical="center" readingOrder="0"/>
    </dxf>
  </rfmt>
  <rfmt sheetId="1" sqref="R108" start="0" length="0">
    <dxf>
      <font>
        <b/>
        <i val="0"/>
        <sz val="20"/>
      </font>
      <numFmt numFmtId="4" formatCode="#,##0.00"/>
    </dxf>
  </rfmt>
  <rfmt sheetId="1" sqref="R109" start="0" length="0">
    <dxf>
      <font>
        <b/>
        <sz val="20"/>
      </font>
      <numFmt numFmtId="4" formatCode="#,##0.00"/>
      <alignment vertical="center" readingOrder="0"/>
    </dxf>
  </rfmt>
  <rfmt sheetId="1" sqref="R110" start="0" length="0">
    <dxf>
      <font>
        <b/>
        <sz val="20"/>
      </font>
      <numFmt numFmtId="4" formatCode="#,##0.00"/>
      <alignment vertical="center" readingOrder="0"/>
    </dxf>
  </rfmt>
  <rfmt sheetId="1" sqref="R111" start="0" length="0">
    <dxf>
      <font>
        <b/>
        <sz val="20"/>
      </font>
      <numFmt numFmtId="4" formatCode="#,##0.00"/>
      <alignment vertical="center" readingOrder="0"/>
    </dxf>
  </rfmt>
  <rfmt sheetId="1" sqref="R112" start="0" length="0">
    <dxf>
      <font>
        <b/>
        <sz val="20"/>
      </font>
      <numFmt numFmtId="4" formatCode="#,##0.00"/>
      <alignment vertical="center" readingOrder="0"/>
    </dxf>
  </rfmt>
  <rfmt sheetId="1" sqref="R113" start="0" length="0">
    <dxf>
      <font>
        <b/>
        <sz val="20"/>
      </font>
      <numFmt numFmtId="4" formatCode="#,##0.00"/>
      <alignment vertical="center" readingOrder="0"/>
    </dxf>
  </rfmt>
  <rfmt sheetId="1" sqref="R114" start="0" length="0">
    <dxf>
      <font>
        <b/>
        <i val="0"/>
        <sz val="20"/>
      </font>
      <numFmt numFmtId="4" formatCode="#,##0.00"/>
      <fill>
        <patternFill patternType="none">
          <bgColor indexed="65"/>
        </patternFill>
      </fill>
    </dxf>
  </rfmt>
  <rfmt sheetId="1" sqref="R115" start="0" length="0">
    <dxf>
      <font>
        <b/>
        <sz val="20"/>
      </font>
      <numFmt numFmtId="4" formatCode="#,##0.00"/>
      <alignment vertical="center" readingOrder="0"/>
    </dxf>
  </rfmt>
  <rfmt sheetId="1" sqref="R116" start="0" length="0">
    <dxf>
      <font>
        <b/>
        <sz val="20"/>
      </font>
      <numFmt numFmtId="4" formatCode="#,##0.00"/>
      <alignment vertical="center" readingOrder="0"/>
    </dxf>
  </rfmt>
  <rfmt sheetId="1" sqref="R117" start="0" length="0">
    <dxf>
      <font>
        <b/>
        <sz val="20"/>
      </font>
      <numFmt numFmtId="4" formatCode="#,##0.00"/>
      <alignment vertical="center" readingOrder="0"/>
    </dxf>
  </rfmt>
  <rfmt sheetId="1" sqref="R118" start="0" length="0">
    <dxf>
      <font>
        <b/>
        <sz val="20"/>
      </font>
      <numFmt numFmtId="4" formatCode="#,##0.00"/>
      <alignment vertical="center" readingOrder="0"/>
    </dxf>
  </rfmt>
  <rfmt sheetId="1" sqref="R119" start="0" length="0">
    <dxf>
      <font>
        <b/>
        <sz val="20"/>
      </font>
      <numFmt numFmtId="4" formatCode="#,##0.00"/>
      <alignment vertical="center" readingOrder="0"/>
    </dxf>
  </rfmt>
  <rfmt sheetId="1" sqref="R120" start="0" length="0">
    <dxf>
      <font>
        <b/>
        <i val="0"/>
        <sz val="20"/>
      </font>
      <numFmt numFmtId="4" formatCode="#,##0.00"/>
      <fill>
        <patternFill patternType="none">
          <bgColor indexed="65"/>
        </patternFill>
      </fill>
    </dxf>
  </rfmt>
  <rfmt sheetId="1" sqref="R121" start="0" length="0">
    <dxf>
      <font>
        <b/>
        <sz val="20"/>
      </font>
      <numFmt numFmtId="4" formatCode="#,##0.00"/>
      <alignment vertical="center" readingOrder="0"/>
    </dxf>
  </rfmt>
  <rfmt sheetId="1" sqref="R122" start="0" length="0">
    <dxf>
      <font>
        <b/>
        <sz val="20"/>
      </font>
      <numFmt numFmtId="4" formatCode="#,##0.00"/>
      <alignment vertical="center" readingOrder="0"/>
    </dxf>
  </rfmt>
  <rfmt sheetId="1" sqref="R123" start="0" length="0">
    <dxf>
      <font>
        <b/>
        <sz val="20"/>
      </font>
      <numFmt numFmtId="4" formatCode="#,##0.00"/>
      <alignment vertical="center" readingOrder="0"/>
    </dxf>
  </rfmt>
  <rfmt sheetId="1" sqref="R124" start="0" length="0">
    <dxf>
      <font>
        <b/>
        <sz val="20"/>
      </font>
      <numFmt numFmtId="4" formatCode="#,##0.00"/>
      <alignment vertical="center" readingOrder="0"/>
    </dxf>
  </rfmt>
  <rfmt sheetId="1" sqref="R125" start="0" length="0">
    <dxf>
      <font>
        <b/>
        <sz val="20"/>
      </font>
      <numFmt numFmtId="4" formatCode="#,##0.00"/>
      <alignment vertical="center" readingOrder="0"/>
    </dxf>
  </rfmt>
  <rfmt sheetId="1" sqref="R126" start="0" length="0">
    <dxf>
      <font>
        <sz val="20"/>
      </font>
      <numFmt numFmtId="4" formatCode="#,##0.00"/>
      <fill>
        <patternFill patternType="none">
          <bgColor indexed="65"/>
        </patternFill>
      </fill>
    </dxf>
  </rfmt>
  <rfmt sheetId="1" sqref="R127" start="0" length="0">
    <dxf>
      <font>
        <b/>
        <sz val="20"/>
      </font>
      <numFmt numFmtId="4" formatCode="#,##0.00"/>
      <alignment vertical="center" readingOrder="0"/>
    </dxf>
  </rfmt>
  <rfmt sheetId="1" sqref="R128" start="0" length="0">
    <dxf>
      <font>
        <b/>
        <sz val="20"/>
      </font>
      <numFmt numFmtId="4" formatCode="#,##0.00"/>
      <alignment vertical="center" readingOrder="0"/>
    </dxf>
  </rfmt>
  <rfmt sheetId="1" sqref="R129" start="0" length="0">
    <dxf>
      <font>
        <b/>
        <sz val="20"/>
      </font>
      <numFmt numFmtId="4" formatCode="#,##0.00"/>
      <alignment vertical="center" readingOrder="0"/>
    </dxf>
  </rfmt>
  <rfmt sheetId="1" sqref="R130" start="0" length="0">
    <dxf>
      <font>
        <b/>
        <sz val="20"/>
      </font>
      <numFmt numFmtId="4" formatCode="#,##0.00"/>
      <alignment vertical="center" readingOrder="0"/>
    </dxf>
  </rfmt>
  <rfmt sheetId="1" sqref="R131" start="0" length="0">
    <dxf>
      <font>
        <b/>
        <sz val="20"/>
      </font>
      <numFmt numFmtId="4" formatCode="#,##0.00"/>
      <alignment vertical="center" readingOrder="0"/>
    </dxf>
  </rfmt>
  <rfmt sheetId="1" sqref="R132" start="0" length="0">
    <dxf>
      <font>
        <i val="0"/>
        <sz val="20"/>
      </font>
      <numFmt numFmtId="4" formatCode="#,##0.00"/>
    </dxf>
  </rfmt>
  <rfmt sheetId="1" sqref="R133" start="0" length="0">
    <dxf>
      <font>
        <b/>
        <sz val="20"/>
      </font>
      <numFmt numFmtId="4" formatCode="#,##0.00"/>
      <alignment vertical="center" readingOrder="0"/>
    </dxf>
  </rfmt>
  <rfmt sheetId="1" sqref="R134" start="0" length="0">
    <dxf>
      <font>
        <b/>
        <sz val="20"/>
      </font>
      <numFmt numFmtId="4" formatCode="#,##0.00"/>
      <alignment vertical="center" readingOrder="0"/>
    </dxf>
  </rfmt>
  <rfmt sheetId="1" sqref="R135" start="0" length="0">
    <dxf>
      <font>
        <b/>
        <sz val="20"/>
      </font>
      <numFmt numFmtId="4" formatCode="#,##0.00"/>
      <alignment vertical="center" readingOrder="0"/>
    </dxf>
  </rfmt>
  <rfmt sheetId="1" sqref="R136" start="0" length="0">
    <dxf>
      <font>
        <b/>
        <sz val="20"/>
      </font>
      <numFmt numFmtId="4" formatCode="#,##0.00"/>
      <alignment vertical="center" readingOrder="0"/>
    </dxf>
  </rfmt>
  <rfmt sheetId="1" sqref="R137" start="0" length="0">
    <dxf>
      <font>
        <b/>
        <sz val="20"/>
      </font>
      <numFmt numFmtId="4" formatCode="#,##0.00"/>
      <alignment vertical="center" readingOrder="0"/>
    </dxf>
  </rfmt>
  <rfmt sheetId="1" sqref="R138" start="0" length="0">
    <dxf>
      <font>
        <i val="0"/>
        <sz val="20"/>
      </font>
      <numFmt numFmtId="4" formatCode="#,##0.00"/>
    </dxf>
  </rfmt>
  <rfmt sheetId="1" sqref="R139" start="0" length="0">
    <dxf>
      <font>
        <b/>
        <sz val="20"/>
      </font>
      <numFmt numFmtId="4" formatCode="#,##0.00"/>
      <alignment vertical="center" readingOrder="0"/>
    </dxf>
  </rfmt>
  <rfmt sheetId="1" sqref="R140" start="0" length="0">
    <dxf>
      <font>
        <b/>
        <sz val="20"/>
      </font>
      <numFmt numFmtId="4" formatCode="#,##0.00"/>
      <alignment vertical="center" readingOrder="0"/>
    </dxf>
  </rfmt>
  <rfmt sheetId="1" sqref="R141" start="0" length="0">
    <dxf>
      <font>
        <b/>
        <sz val="20"/>
      </font>
      <numFmt numFmtId="4" formatCode="#,##0.00"/>
      <alignment vertical="center" readingOrder="0"/>
    </dxf>
  </rfmt>
  <rfmt sheetId="1" sqref="R142" start="0" length="0">
    <dxf>
      <font>
        <b/>
        <sz val="20"/>
      </font>
      <numFmt numFmtId="4" formatCode="#,##0.00"/>
      <alignment vertical="center" readingOrder="0"/>
    </dxf>
  </rfmt>
  <rfmt sheetId="1" sqref="R143" start="0" length="0">
    <dxf>
      <font>
        <b/>
        <sz val="20"/>
      </font>
      <numFmt numFmtId="4" formatCode="#,##0.00"/>
      <alignment vertical="center" readingOrder="0"/>
    </dxf>
  </rfmt>
  <rfmt sheetId="1" sqref="R144" start="0" length="0">
    <dxf>
      <font>
        <b/>
        <i val="0"/>
        <sz val="20"/>
      </font>
      <numFmt numFmtId="4" formatCode="#,##0.00"/>
    </dxf>
  </rfmt>
  <rfmt sheetId="1" sqref="R145" start="0" length="0">
    <dxf>
      <font>
        <b/>
        <i val="0"/>
        <sz val="20"/>
      </font>
      <numFmt numFmtId="4" formatCode="#,##0.00"/>
    </dxf>
  </rfmt>
  <rfmt sheetId="1" sqref="R146" start="0" length="0">
    <dxf>
      <font>
        <b/>
        <sz val="20"/>
      </font>
      <numFmt numFmtId="4" formatCode="#,##0.00"/>
      <alignment vertical="center" readingOrder="0"/>
    </dxf>
  </rfmt>
  <rfmt sheetId="1" sqref="R147" start="0" length="0">
    <dxf>
      <font>
        <b/>
        <sz val="20"/>
      </font>
      <numFmt numFmtId="4" formatCode="#,##0.00"/>
      <alignment vertical="center" readingOrder="0"/>
    </dxf>
  </rfmt>
  <rfmt sheetId="1" sqref="R148" start="0" length="0">
    <dxf>
      <font>
        <b/>
        <sz val="20"/>
      </font>
      <numFmt numFmtId="4" formatCode="#,##0.00"/>
      <alignment vertical="center" readingOrder="0"/>
    </dxf>
  </rfmt>
  <rfmt sheetId="1" sqref="R149" start="0" length="0">
    <dxf>
      <font>
        <b/>
        <sz val="20"/>
      </font>
      <numFmt numFmtId="4" formatCode="#,##0.00"/>
      <alignment vertical="center" readingOrder="0"/>
    </dxf>
  </rfmt>
  <rfmt sheetId="1" sqref="R150" start="0" length="0">
    <dxf>
      <font>
        <b/>
        <sz val="20"/>
      </font>
      <numFmt numFmtId="4" formatCode="#,##0.00"/>
      <alignment vertical="center" readingOrder="0"/>
    </dxf>
  </rfmt>
  <rfmt sheetId="1" sqref="R151" start="0" length="0">
    <dxf>
      <font>
        <b/>
        <i val="0"/>
        <sz val="20"/>
      </font>
      <numFmt numFmtId="4" formatCode="#,##0.00"/>
    </dxf>
  </rfmt>
  <rfmt sheetId="1" sqref="R152" start="0" length="0">
    <dxf>
      <font>
        <b/>
        <i val="0"/>
        <sz val="20"/>
      </font>
      <numFmt numFmtId="4" formatCode="#,##0.00"/>
    </dxf>
  </rfmt>
  <rfmt sheetId="1" sqref="R153" start="0" length="0">
    <dxf>
      <font>
        <b/>
        <sz val="20"/>
      </font>
      <numFmt numFmtId="4" formatCode="#,##0.00"/>
      <alignment vertical="center" readingOrder="0"/>
    </dxf>
  </rfmt>
  <rfmt sheetId="1" sqref="R154" start="0" length="0">
    <dxf>
      <font>
        <b/>
        <sz val="20"/>
      </font>
      <numFmt numFmtId="4" formatCode="#,##0.00"/>
      <alignment vertical="center" readingOrder="0"/>
    </dxf>
  </rfmt>
  <rfmt sheetId="1" sqref="R155" start="0" length="0">
    <dxf>
      <font>
        <b/>
        <sz val="20"/>
      </font>
      <numFmt numFmtId="4" formatCode="#,##0.00"/>
      <alignment vertical="center" readingOrder="0"/>
    </dxf>
  </rfmt>
  <rfmt sheetId="1" sqref="R156" start="0" length="0">
    <dxf>
      <font>
        <b/>
        <sz val="20"/>
      </font>
      <numFmt numFmtId="4" formatCode="#,##0.00"/>
      <alignment vertical="center" readingOrder="0"/>
    </dxf>
  </rfmt>
  <rfmt sheetId="1" sqref="R157" start="0" length="0">
    <dxf>
      <font>
        <b/>
        <sz val="20"/>
      </font>
      <numFmt numFmtId="4" formatCode="#,##0.00"/>
      <alignment vertical="center" readingOrder="0"/>
    </dxf>
  </rfmt>
  <rfmt sheetId="1" sqref="R158" start="0" length="0">
    <dxf>
      <font>
        <b/>
        <i val="0"/>
        <sz val="20"/>
      </font>
      <numFmt numFmtId="4" formatCode="#,##0.00"/>
    </dxf>
  </rfmt>
  <rfmt sheetId="1" sqref="R159" start="0" length="0">
    <dxf>
      <font>
        <b/>
        <i val="0"/>
        <sz val="20"/>
      </font>
      <numFmt numFmtId="4" formatCode="#,##0.00"/>
    </dxf>
  </rfmt>
  <rfmt sheetId="1" sqref="R160" start="0" length="0">
    <dxf>
      <font>
        <b/>
        <i val="0"/>
        <sz val="20"/>
      </font>
      <numFmt numFmtId="4" formatCode="#,##0.00"/>
    </dxf>
  </rfmt>
  <rfmt sheetId="1" sqref="R161" start="0" length="0">
    <dxf>
      <font>
        <b/>
        <i val="0"/>
        <sz val="20"/>
      </font>
      <numFmt numFmtId="4" formatCode="#,##0.00"/>
    </dxf>
  </rfmt>
  <rfmt sheetId="1" sqref="R162" start="0" length="0">
    <dxf>
      <font>
        <b/>
        <i val="0"/>
        <sz val="20"/>
      </font>
      <numFmt numFmtId="4" formatCode="#,##0.00"/>
    </dxf>
  </rfmt>
  <rfmt sheetId="1" sqref="R163" start="0" length="0">
    <dxf>
      <font>
        <b/>
        <i val="0"/>
        <sz val="20"/>
      </font>
      <numFmt numFmtId="4" formatCode="#,##0.00"/>
    </dxf>
  </rfmt>
  <rfmt sheetId="1" sqref="R164" start="0" length="0">
    <dxf>
      <font>
        <i val="0"/>
        <sz val="20"/>
      </font>
      <numFmt numFmtId="4" formatCode="#,##0.00"/>
    </dxf>
  </rfmt>
  <rfmt sheetId="1" sqref="R165" start="0" length="0">
    <dxf>
      <font>
        <i val="0"/>
        <sz val="20"/>
      </font>
      <numFmt numFmtId="4" formatCode="#,##0.00"/>
    </dxf>
  </rfmt>
  <rfmt sheetId="1" sqref="R166" start="0" length="0">
    <dxf>
      <font>
        <i val="0"/>
        <sz val="20"/>
      </font>
      <numFmt numFmtId="4" formatCode="#,##0.00"/>
    </dxf>
  </rfmt>
  <rfmt sheetId="1" sqref="R167" start="0" length="0">
    <dxf>
      <font>
        <i val="0"/>
        <sz val="20"/>
      </font>
      <numFmt numFmtId="4" formatCode="#,##0.00"/>
    </dxf>
  </rfmt>
  <rfmt sheetId="1" sqref="R168" start="0" length="0">
    <dxf>
      <font>
        <i val="0"/>
        <sz val="20"/>
      </font>
      <numFmt numFmtId="4" formatCode="#,##0.00"/>
    </dxf>
  </rfmt>
  <rfmt sheetId="1" sqref="R169" start="0" length="0">
    <dxf>
      <font>
        <i val="0"/>
        <sz val="20"/>
      </font>
      <numFmt numFmtId="4" formatCode="#,##0.00"/>
    </dxf>
  </rfmt>
  <rfmt sheetId="1" sqref="R170" start="0" length="0">
    <dxf>
      <font>
        <b/>
        <i val="0"/>
        <sz val="20"/>
      </font>
      <numFmt numFmtId="4" formatCode="#,##0.00"/>
      <fill>
        <patternFill patternType="none">
          <bgColor indexed="65"/>
        </patternFill>
      </fill>
    </dxf>
  </rfmt>
  <rfmt sheetId="1" sqref="R171" start="0" length="0">
    <dxf>
      <font>
        <b/>
        <sz val="20"/>
      </font>
      <numFmt numFmtId="4" formatCode="#,##0.00"/>
      <alignment vertical="center" readingOrder="0"/>
    </dxf>
  </rfmt>
  <rfmt sheetId="1" sqref="R172" start="0" length="0">
    <dxf>
      <font>
        <b/>
        <sz val="20"/>
      </font>
      <numFmt numFmtId="4" formatCode="#,##0.00"/>
      <alignment vertical="center" readingOrder="0"/>
    </dxf>
  </rfmt>
  <rfmt sheetId="1" sqref="R173" start="0" length="0">
    <dxf>
      <font>
        <b/>
        <sz val="20"/>
      </font>
      <numFmt numFmtId="4" formatCode="#,##0.00"/>
      <alignment vertical="center" readingOrder="0"/>
    </dxf>
  </rfmt>
  <rfmt sheetId="1" sqref="R174" start="0" length="0">
    <dxf>
      <font>
        <b/>
        <sz val="20"/>
      </font>
      <numFmt numFmtId="4" formatCode="#,##0.00"/>
      <alignment vertical="center" readingOrder="0"/>
    </dxf>
  </rfmt>
  <rfmt sheetId="1" sqref="R175" start="0" length="0">
    <dxf>
      <font>
        <b/>
        <sz val="20"/>
      </font>
      <numFmt numFmtId="4" formatCode="#,##0.00"/>
      <alignment vertical="center" readingOrder="0"/>
    </dxf>
  </rfmt>
  <rfmt sheetId="1" sqref="R176" start="0" length="0">
    <dxf>
      <font>
        <b/>
        <i val="0"/>
        <sz val="20"/>
      </font>
      <numFmt numFmtId="4" formatCode="#,##0.00"/>
      <alignment vertical="center" readingOrder="0"/>
    </dxf>
  </rfmt>
  <rfmt sheetId="1" sqref="R177" start="0" length="0">
    <dxf>
      <font>
        <b/>
        <sz val="20"/>
      </font>
      <numFmt numFmtId="4" formatCode="#,##0.00"/>
      <alignment horizontal="left" vertical="center" readingOrder="0"/>
    </dxf>
  </rfmt>
  <rfmt sheetId="1" sqref="R178" start="0" length="0">
    <dxf>
      <font>
        <b/>
        <sz val="20"/>
      </font>
      <numFmt numFmtId="4" formatCode="#,##0.00"/>
      <alignment horizontal="left" vertical="center" readingOrder="0"/>
    </dxf>
  </rfmt>
  <rfmt sheetId="1" sqref="R179" start="0" length="0">
    <dxf>
      <font>
        <b/>
        <sz val="20"/>
      </font>
      <numFmt numFmtId="4" formatCode="#,##0.00"/>
      <alignment horizontal="left" vertical="center" readingOrder="0"/>
    </dxf>
  </rfmt>
  <rfmt sheetId="1" sqref="R180" start="0" length="0">
    <dxf>
      <font>
        <b/>
        <sz val="20"/>
      </font>
      <numFmt numFmtId="4" formatCode="#,##0.00"/>
      <alignment horizontal="left" vertical="center" readingOrder="0"/>
    </dxf>
  </rfmt>
  <rfmt sheetId="1" sqref="R181" start="0" length="0">
    <dxf>
      <font>
        <b/>
        <sz val="20"/>
      </font>
      <numFmt numFmtId="4" formatCode="#,##0.00"/>
      <alignment horizontal="left" vertical="center" readingOrder="0"/>
    </dxf>
  </rfmt>
  <rfmt sheetId="1" sqref="R182" start="0" length="0">
    <dxf>
      <font>
        <b/>
        <sz val="20"/>
      </font>
      <numFmt numFmtId="4" formatCode="#,##0.00"/>
      <alignment horizontal="left" vertical="center" readingOrder="0"/>
    </dxf>
  </rfmt>
  <rfmt sheetId="1" sqref="R183" start="0" length="0">
    <dxf>
      <font>
        <i val="0"/>
        <sz val="20"/>
      </font>
      <numFmt numFmtId="4" formatCode="#,##0.00"/>
      <alignment vertical="center" readingOrder="0"/>
    </dxf>
  </rfmt>
  <rfmt sheetId="1" sqref="R184" start="0" length="0">
    <dxf>
      <font>
        <b/>
        <i val="0"/>
        <sz val="20"/>
      </font>
      <numFmt numFmtId="4" formatCode="#,##0.00"/>
      <alignment vertical="center" readingOrder="0"/>
    </dxf>
  </rfmt>
  <rfmt sheetId="1" sqref="R185" start="0" length="0">
    <dxf>
      <font>
        <b/>
        <sz val="20"/>
      </font>
      <numFmt numFmtId="4" formatCode="#,##0.00"/>
      <alignment vertical="center" readingOrder="0"/>
    </dxf>
  </rfmt>
  <rfmt sheetId="1" sqref="R186" start="0" length="0">
    <dxf>
      <font>
        <b/>
        <sz val="20"/>
      </font>
      <numFmt numFmtId="4" formatCode="#,##0.00"/>
      <alignment vertical="center" readingOrder="0"/>
    </dxf>
  </rfmt>
  <rfmt sheetId="1" sqref="R187" start="0" length="0">
    <dxf>
      <font>
        <b/>
        <sz val="20"/>
      </font>
      <numFmt numFmtId="4" formatCode="#,##0.00"/>
      <alignment vertical="center" readingOrder="0"/>
    </dxf>
  </rfmt>
  <rfmt sheetId="1" sqref="R188" start="0" length="0">
    <dxf>
      <font>
        <b/>
        <sz val="20"/>
      </font>
      <numFmt numFmtId="4" formatCode="#,##0.00"/>
      <alignment vertical="center" readingOrder="0"/>
    </dxf>
  </rfmt>
  <rfmt sheetId="1" sqref="R189" start="0" length="0">
    <dxf>
      <font>
        <b/>
        <sz val="20"/>
      </font>
      <numFmt numFmtId="4" formatCode="#,##0.00"/>
      <alignment vertical="center" readingOrder="0"/>
    </dxf>
  </rfmt>
  <rfmt sheetId="1" sqref="R190" start="0" length="0">
    <dxf>
      <numFmt numFmtId="4" formatCode="#,##0.00"/>
    </dxf>
  </rfmt>
  <rfmt sheetId="1" sqref="R191" start="0" length="0">
    <dxf>
      <numFmt numFmtId="4" formatCode="#,##0.00"/>
    </dxf>
  </rfmt>
  <rfmt sheetId="1" sqref="R192" start="0" length="0">
    <dxf>
      <numFmt numFmtId="4" formatCode="#,##0.00"/>
    </dxf>
  </rfmt>
  <rfmt sheetId="1" sqref="R193" start="0" length="0">
    <dxf>
      <font>
        <b/>
        <sz val="20"/>
      </font>
      <numFmt numFmtId="4" formatCode="#,##0.00"/>
      <alignment horizontal="left" vertical="center" readingOrder="0"/>
    </dxf>
  </rfmt>
  <rfmt sheetId="1" sqref="R194" start="0" length="0">
    <dxf>
      <font>
        <b/>
        <sz val="20"/>
      </font>
      <numFmt numFmtId="4" formatCode="#,##0.00"/>
      <alignment horizontal="left" vertical="center" readingOrder="0"/>
    </dxf>
  </rfmt>
  <rfmt sheetId="1" sqref="R195" start="0" length="0">
    <dxf>
      <alignment horizontal="left" vertical="center" readingOrder="0"/>
    </dxf>
  </rfmt>
  <rfmt sheetId="1" sqref="R196" start="0" length="0">
    <dxf>
      <alignment horizontal="left" vertical="center" readingOrder="0"/>
    </dxf>
  </rfmt>
  <rfmt sheetId="1" sqref="R197" start="0" length="0">
    <dxf>
      <alignment horizontal="left" vertical="center" readingOrder="0"/>
    </dxf>
  </rfmt>
  <rfmt sheetId="1" sqref="R198" start="0" length="0">
    <dxf>
      <alignment horizontal="left" vertical="center" readingOrder="0"/>
    </dxf>
  </rfmt>
  <rfmt sheetId="1" sqref="R199" start="0" length="0">
    <dxf>
      <alignment horizontal="left" vertical="center" readingOrder="0"/>
    </dxf>
  </rfmt>
  <rfmt sheetId="1" sqref="R200" start="0" length="0">
    <dxf>
      <alignment horizontal="left" vertical="center" readingOrder="0"/>
    </dxf>
  </rfmt>
  <rfmt sheetId="1" sqref="R201" start="0" length="0">
    <dxf>
      <alignment horizontal="left" vertical="center" readingOrder="0"/>
    </dxf>
  </rfmt>
  <rfmt sheetId="1" sqref="R202" start="0" length="0">
    <dxf>
      <alignment horizontal="left" vertical="center" readingOrder="0"/>
    </dxf>
  </rfmt>
  <rfmt sheetId="1" sqref="R203" start="0" length="0">
    <dxf>
      <alignment horizontal="left" vertical="center" readingOrder="0"/>
    </dxf>
  </rfmt>
  <rfmt sheetId="1" sqref="R204" start="0" length="0">
    <dxf>
      <alignment horizontal="left" vertical="center" readingOrder="0"/>
    </dxf>
  </rfmt>
  <rfmt sheetId="1" sqref="R205" start="0" length="0">
    <dxf>
      <alignment horizontal="left" vertical="center" readingOrder="0"/>
    </dxf>
  </rfmt>
  <rfmt sheetId="1" sqref="R206" start="0" length="0">
    <dxf>
      <alignment horizontal="left" vertical="center" readingOrder="0"/>
    </dxf>
  </rfmt>
  <rfmt sheetId="1" sqref="R207" start="0" length="0">
    <dxf>
      <alignment horizontal="left" vertical="center" readingOrder="0"/>
    </dxf>
  </rfmt>
  <rfmt sheetId="1" sqref="R208" start="0" length="0">
    <dxf>
      <alignment horizontal="left" vertical="center" readingOrder="0"/>
    </dxf>
  </rfmt>
  <rfmt sheetId="1" sqref="R209" start="0" length="0">
    <dxf>
      <alignment horizontal="left" vertical="center" readingOrder="0"/>
    </dxf>
  </rfmt>
  <rfmt sheetId="1" sqref="R210" start="0" length="0">
    <dxf>
      <alignment horizontal="left" vertical="center" readingOrder="0"/>
    </dxf>
  </rfmt>
  <rfmt sheetId="1" sqref="R211" start="0" length="0">
    <dxf>
      <alignment horizontal="left" vertical="center" readingOrder="0"/>
    </dxf>
  </rfmt>
  <rfmt sheetId="1" sqref="R212" start="0" length="0">
    <dxf>
      <alignment horizontal="left" vertical="center" readingOrder="0"/>
    </dxf>
  </rfmt>
  <rfmt sheetId="1" sqref="R213" start="0" length="0">
    <dxf>
      <alignment horizontal="left" vertical="center" readingOrder="0"/>
    </dxf>
  </rfmt>
  <rfmt sheetId="1" sqref="R214" start="0" length="0">
    <dxf>
      <alignment horizontal="left" vertical="center" readingOrder="0"/>
    </dxf>
  </rfmt>
  <rfmt sheetId="1" sqref="R215" start="0" length="0">
    <dxf>
      <alignment horizontal="left" vertical="center" readingOrder="0"/>
    </dxf>
  </rfmt>
  <rfmt sheetId="1" sqref="R216" start="0" length="0">
    <dxf>
      <alignment horizontal="left" vertical="center" readingOrder="0"/>
    </dxf>
  </rfmt>
  <rfmt sheetId="1" sqref="R217" start="0" length="0">
    <dxf>
      <alignment horizontal="left" vertical="center" readingOrder="0"/>
    </dxf>
  </rfmt>
  <rfmt sheetId="1" sqref="R218" start="0" length="0">
    <dxf>
      <alignment horizontal="left" vertical="center" readingOrder="0"/>
    </dxf>
  </rfmt>
  <rfmt sheetId="1" sqref="R219" start="0" length="0">
    <dxf>
      <alignment horizontal="left" vertical="center" readingOrder="0"/>
    </dxf>
  </rfmt>
  <rfmt sheetId="1" sqref="R220" start="0" length="0">
    <dxf>
      <alignment horizontal="left" vertical="center" readingOrder="0"/>
    </dxf>
  </rfmt>
  <rfmt sheetId="1" sqref="R221" start="0" length="0">
    <dxf>
      <alignment horizontal="left" vertical="center" readingOrder="0"/>
    </dxf>
  </rfmt>
  <rfmt sheetId="1" sqref="R222" start="0" length="0">
    <dxf>
      <alignment horizontal="left" vertical="center" readingOrder="0"/>
    </dxf>
  </rfmt>
  <rfmt sheetId="1" sqref="R223" start="0" length="0">
    <dxf>
      <alignment horizontal="left" vertical="center" readingOrder="0"/>
    </dxf>
  </rfmt>
  <rfmt sheetId="1" sqref="R224" start="0" length="0">
    <dxf>
      <alignment horizontal="left" vertical="center" readingOrder="0"/>
    </dxf>
  </rfmt>
  <rfmt sheetId="1" sqref="R225" start="0" length="0">
    <dxf>
      <alignment horizontal="left" vertical="center" readingOrder="0"/>
    </dxf>
  </rfmt>
  <rfmt sheetId="1" sqref="R226" start="0" length="0">
    <dxf>
      <alignment horizontal="left" vertical="center" readingOrder="0"/>
    </dxf>
  </rfmt>
  <rfmt sheetId="1" sqref="R227" start="0" length="0">
    <dxf>
      <alignment horizontal="left" vertical="center" readingOrder="0"/>
    </dxf>
  </rfmt>
  <rfmt sheetId="1" sqref="R228" start="0" length="0">
    <dxf>
      <alignment horizontal="left" vertical="center" readingOrder="0"/>
    </dxf>
  </rfmt>
  <rfmt sheetId="1" sqref="R229" start="0" length="0">
    <dxf>
      <alignment horizontal="left" vertical="center" readingOrder="0"/>
    </dxf>
  </rfmt>
  <rfmt sheetId="1" sqref="R230" start="0" length="0">
    <dxf>
      <alignment horizontal="left" vertical="center" readingOrder="0"/>
    </dxf>
  </rfmt>
  <rfmt sheetId="1" sqref="R231" start="0" length="0">
    <dxf>
      <alignment horizontal="left" vertical="center" readingOrder="0"/>
    </dxf>
  </rfmt>
  <rfmt sheetId="1" sqref="R232" start="0" length="0">
    <dxf>
      <alignment horizontal="left" vertical="center" readingOrder="0"/>
    </dxf>
  </rfmt>
  <rfmt sheetId="1" sqref="R233" start="0" length="0">
    <dxf>
      <alignment horizontal="left" vertical="center" readingOrder="0"/>
    </dxf>
  </rfmt>
  <rfmt sheetId="1" sqref="R234" start="0" length="0">
    <dxf>
      <alignment horizontal="left" vertical="center" readingOrder="0"/>
    </dxf>
  </rfmt>
  <rfmt sheetId="1" sqref="R235" start="0" length="0">
    <dxf>
      <alignment horizontal="left" vertical="center" readingOrder="0"/>
    </dxf>
  </rfmt>
  <rfmt sheetId="1" sqref="R236" start="0" length="0">
    <dxf>
      <alignment horizontal="left" vertical="center" readingOrder="0"/>
    </dxf>
  </rfmt>
  <rfmt sheetId="1" sqref="R237" start="0" length="0">
    <dxf>
      <alignment horizontal="left" vertical="center" readingOrder="0"/>
    </dxf>
  </rfmt>
  <rfmt sheetId="1" sqref="R238" start="0" length="0">
    <dxf>
      <alignment horizontal="left" vertical="center" readingOrder="0"/>
    </dxf>
  </rfmt>
  <rfmt sheetId="1" sqref="R239" start="0" length="0">
    <dxf>
      <alignment horizontal="left" vertical="center" readingOrder="0"/>
    </dxf>
  </rfmt>
  <rfmt sheetId="1" sqref="R240" start="0" length="0">
    <dxf>
      <alignment horizontal="left" vertical="center" readingOrder="0"/>
    </dxf>
  </rfmt>
  <rfmt sheetId="1" sqref="R241" start="0" length="0">
    <dxf>
      <alignment horizontal="left" vertical="center" readingOrder="0"/>
    </dxf>
  </rfmt>
  <rfmt sheetId="1" sqref="R242" start="0" length="0">
    <dxf>
      <alignment horizontal="left" vertical="center" readingOrder="0"/>
    </dxf>
  </rfmt>
  <rfmt sheetId="1" sqref="R243" start="0" length="0">
    <dxf>
      <alignment horizontal="left" vertical="center" readingOrder="0"/>
    </dxf>
  </rfmt>
  <rfmt sheetId="1" sqref="R244" start="0" length="0">
    <dxf>
      <alignment horizontal="left" vertical="center" readingOrder="0"/>
    </dxf>
  </rfmt>
  <rfmt sheetId="1" sqref="R245" start="0" length="0">
    <dxf>
      <alignment horizontal="left" vertical="center" readingOrder="0"/>
    </dxf>
  </rfmt>
  <rfmt sheetId="1" sqref="R246" start="0" length="0">
    <dxf>
      <alignment horizontal="left" vertical="center" readingOrder="0"/>
    </dxf>
  </rfmt>
  <rfmt sheetId="1" sqref="R247" start="0" length="0">
    <dxf>
      <alignment horizontal="left" vertical="center" readingOrder="0"/>
    </dxf>
  </rfmt>
  <rfmt sheetId="1" sqref="R248" start="0" length="0">
    <dxf>
      <alignment horizontal="left" vertical="center" readingOrder="0"/>
    </dxf>
  </rfmt>
  <rfmt sheetId="1" sqref="R249" start="0" length="0">
    <dxf>
      <alignment horizontal="left" vertical="center" readingOrder="0"/>
    </dxf>
  </rfmt>
  <rfmt sheetId="1" sqref="R250" start="0" length="0">
    <dxf>
      <alignment horizontal="left" vertical="center" readingOrder="0"/>
    </dxf>
  </rfmt>
  <rfmt sheetId="1" sqref="R251" start="0" length="0">
    <dxf>
      <alignment horizontal="left" vertical="center" readingOrder="0"/>
    </dxf>
  </rfmt>
  <rfmt sheetId="1" sqref="R252" start="0" length="0">
    <dxf>
      <alignment horizontal="left" vertical="center" readingOrder="0"/>
    </dxf>
  </rfmt>
  <rfmt sheetId="1" sqref="R253" start="0" length="0">
    <dxf>
      <alignment horizontal="left" vertical="center" readingOrder="0"/>
    </dxf>
  </rfmt>
  <rfmt sheetId="1" sqref="R254" start="0" length="0">
    <dxf>
      <alignment horizontal="left" vertical="center" readingOrder="0"/>
    </dxf>
  </rfmt>
  <rfmt sheetId="1" sqref="R255" start="0" length="0">
    <dxf>
      <alignment horizontal="left" vertical="center" readingOrder="0"/>
    </dxf>
  </rfmt>
  <rfmt sheetId="1" sqref="R256" start="0" length="0">
    <dxf>
      <alignment horizontal="left" vertical="center" readingOrder="0"/>
    </dxf>
  </rfmt>
  <rfmt sheetId="1" sqref="R257" start="0" length="0">
    <dxf>
      <alignment horizontal="left" vertical="center" readingOrder="0"/>
    </dxf>
  </rfmt>
  <rfmt sheetId="1" sqref="R258" start="0" length="0">
    <dxf>
      <alignment horizontal="left" vertical="center" readingOrder="0"/>
    </dxf>
  </rfmt>
  <rfmt sheetId="1" sqref="R259" start="0" length="0">
    <dxf>
      <alignment horizontal="left" vertical="center" readingOrder="0"/>
    </dxf>
  </rfmt>
  <rfmt sheetId="1" sqref="R260" start="0" length="0">
    <dxf>
      <alignment horizontal="left" vertical="center" readingOrder="0"/>
    </dxf>
  </rfmt>
  <rfmt sheetId="1" sqref="R261" start="0" length="0">
    <dxf>
      <alignment horizontal="left" vertical="center" readingOrder="0"/>
    </dxf>
  </rfmt>
  <rfmt sheetId="1" sqref="R262" start="0" length="0">
    <dxf>
      <alignment horizontal="left" vertical="center" readingOrder="0"/>
    </dxf>
  </rfmt>
  <rfmt sheetId="1" sqref="R263" start="0" length="0">
    <dxf>
      <alignment horizontal="left" vertical="center" readingOrder="0"/>
    </dxf>
  </rfmt>
  <rfmt sheetId="1" sqref="R264" start="0" length="0">
    <dxf>
      <alignment horizontal="left" vertical="center" readingOrder="0"/>
    </dxf>
  </rfmt>
  <rfmt sheetId="1" sqref="R265" start="0" length="0">
    <dxf>
      <alignment horizontal="left" vertical="center" readingOrder="0"/>
    </dxf>
  </rfmt>
  <rfmt sheetId="1" sqref="R266" start="0" length="0">
    <dxf>
      <alignment horizontal="left" vertical="center" readingOrder="0"/>
    </dxf>
  </rfmt>
  <rfmt sheetId="1" sqref="R267" start="0" length="0">
    <dxf>
      <alignment horizontal="left" vertical="center" readingOrder="0"/>
    </dxf>
  </rfmt>
  <rfmt sheetId="1" sqref="R268" start="0" length="0">
    <dxf>
      <alignment horizontal="left" vertical="center" readingOrder="0"/>
    </dxf>
  </rfmt>
  <rfmt sheetId="1" sqref="R269" start="0" length="0">
    <dxf>
      <alignment horizontal="left" vertical="center" readingOrder="0"/>
    </dxf>
  </rfmt>
  <rfmt sheetId="1" sqref="R270" start="0" length="0">
    <dxf>
      <alignment horizontal="left" vertical="center" readingOrder="0"/>
    </dxf>
  </rfmt>
  <rfmt sheetId="1" sqref="R271" start="0" length="0">
    <dxf>
      <alignment horizontal="left" vertical="center" readingOrder="0"/>
    </dxf>
  </rfmt>
  <rfmt sheetId="1" sqref="R272" start="0" length="0">
    <dxf>
      <alignment horizontal="left" vertical="center" readingOrder="0"/>
    </dxf>
  </rfmt>
  <rfmt sheetId="1" sqref="R273" start="0" length="0">
    <dxf>
      <alignment horizontal="left" vertical="center" readingOrder="0"/>
    </dxf>
  </rfmt>
  <rfmt sheetId="1" sqref="R274" start="0" length="0">
    <dxf>
      <alignment horizontal="left" vertical="center" readingOrder="0"/>
    </dxf>
  </rfmt>
  <rfmt sheetId="1" sqref="R275" start="0" length="0">
    <dxf>
      <alignment horizontal="left" vertical="center" readingOrder="0"/>
    </dxf>
  </rfmt>
  <rfmt sheetId="1" sqref="R276" start="0" length="0">
    <dxf>
      <alignment horizontal="left" vertical="center" readingOrder="0"/>
    </dxf>
  </rfmt>
  <rfmt sheetId="1" sqref="R277" start="0" length="0">
    <dxf>
      <alignment horizontal="left" vertical="center" readingOrder="0"/>
    </dxf>
  </rfmt>
  <rfmt sheetId="1" sqref="R278" start="0" length="0">
    <dxf>
      <alignment horizontal="left" vertical="center" readingOrder="0"/>
    </dxf>
  </rfmt>
  <rfmt sheetId="1" sqref="R279" start="0" length="0">
    <dxf>
      <alignment horizontal="left" vertical="center" readingOrder="0"/>
    </dxf>
  </rfmt>
  <rfmt sheetId="1" sqref="R280" start="0" length="0">
    <dxf>
      <alignment horizontal="left" vertical="center" readingOrder="0"/>
    </dxf>
  </rfmt>
  <rfmt sheetId="1" sqref="R281" start="0" length="0">
    <dxf>
      <alignment horizontal="left" vertical="center" readingOrder="0"/>
    </dxf>
  </rfmt>
  <rfmt sheetId="1" sqref="R282" start="0" length="0">
    <dxf>
      <alignment horizontal="left" vertical="center" readingOrder="0"/>
    </dxf>
  </rfmt>
  <rfmt sheetId="1" sqref="R283" start="0" length="0">
    <dxf>
      <alignment horizontal="left" vertical="center" readingOrder="0"/>
    </dxf>
  </rfmt>
  <rfmt sheetId="1" sqref="R284" start="0" length="0">
    <dxf>
      <alignment horizontal="left" vertical="center" readingOrder="0"/>
    </dxf>
  </rfmt>
  <rfmt sheetId="1" sqref="R285" start="0" length="0">
    <dxf>
      <alignment horizontal="left" vertical="center" readingOrder="0"/>
    </dxf>
  </rfmt>
  <rfmt sheetId="1" sqref="R286" start="0" length="0">
    <dxf>
      <alignment horizontal="left" vertical="center" readingOrder="0"/>
    </dxf>
  </rfmt>
  <rfmt sheetId="1" sqref="R287" start="0" length="0">
    <dxf>
      <alignment horizontal="left" vertical="center" readingOrder="0"/>
    </dxf>
  </rfmt>
  <rfmt sheetId="1" sqref="R288" start="0" length="0">
    <dxf>
      <alignment horizontal="left" vertical="center" readingOrder="0"/>
    </dxf>
  </rfmt>
  <rfmt sheetId="1" sqref="R289" start="0" length="0">
    <dxf>
      <alignment horizontal="left" vertical="center" readingOrder="0"/>
    </dxf>
  </rfmt>
  <rfmt sheetId="1" sqref="R290" start="0" length="0">
    <dxf>
      <alignment horizontal="left" vertical="center" readingOrder="0"/>
    </dxf>
  </rfmt>
  <rfmt sheetId="1" sqref="R291" start="0" length="0">
    <dxf>
      <alignment horizontal="left" vertical="center" readingOrder="0"/>
    </dxf>
  </rfmt>
  <rfmt sheetId="1" sqref="R292" start="0" length="0">
    <dxf>
      <alignment horizontal="left" vertical="center" readingOrder="0"/>
    </dxf>
  </rfmt>
  <rfmt sheetId="1" sqref="R293" start="0" length="0">
    <dxf>
      <alignment horizontal="left" vertical="center" readingOrder="0"/>
    </dxf>
  </rfmt>
  <rfmt sheetId="1" sqref="R294" start="0" length="0">
    <dxf>
      <alignment horizontal="left" vertical="center" readingOrder="0"/>
    </dxf>
  </rfmt>
  <rfmt sheetId="1" sqref="R295" start="0" length="0">
    <dxf>
      <alignment horizontal="left" vertical="center" readingOrder="0"/>
    </dxf>
  </rfmt>
  <rfmt sheetId="1" sqref="R296" start="0" length="0">
    <dxf>
      <alignment horizontal="left" vertical="center" readingOrder="0"/>
    </dxf>
  </rfmt>
  <rfmt sheetId="1" sqref="R297" start="0" length="0">
    <dxf>
      <alignment horizontal="left" vertical="center" readingOrder="0"/>
    </dxf>
  </rfmt>
  <rfmt sheetId="1" sqref="R298" start="0" length="0">
    <dxf>
      <alignment horizontal="left" vertical="center" readingOrder="0"/>
    </dxf>
  </rfmt>
  <rfmt sheetId="1" sqref="R299" start="0" length="0">
    <dxf>
      <alignment horizontal="left" vertical="center" readingOrder="0"/>
    </dxf>
  </rfmt>
  <rfmt sheetId="1" sqref="R300" start="0" length="0">
    <dxf>
      <alignment horizontal="left" vertical="center" readingOrder="0"/>
    </dxf>
  </rfmt>
  <rfmt sheetId="1" sqref="R301" start="0" length="0">
    <dxf>
      <alignment horizontal="left" vertical="center" readingOrder="0"/>
    </dxf>
  </rfmt>
  <rfmt sheetId="1" sqref="R302" start="0" length="0">
    <dxf>
      <alignment horizontal="left" vertical="center" readingOrder="0"/>
    </dxf>
  </rfmt>
  <rfmt sheetId="1" sqref="R303" start="0" length="0">
    <dxf>
      <alignment horizontal="left" vertical="center" readingOrder="0"/>
    </dxf>
  </rfmt>
  <rfmt sheetId="1" sqref="R304" start="0" length="0">
    <dxf>
      <alignment horizontal="left" vertical="center" readingOrder="0"/>
    </dxf>
  </rfmt>
  <rfmt sheetId="1" sqref="R305" start="0" length="0">
    <dxf>
      <alignment horizontal="left" vertical="center" readingOrder="0"/>
    </dxf>
  </rfmt>
  <rfmt sheetId="1" sqref="R306" start="0" length="0">
    <dxf>
      <alignment horizontal="left" vertical="center" readingOrder="0"/>
    </dxf>
  </rfmt>
  <rfmt sheetId="1" sqref="R307" start="0" length="0">
    <dxf>
      <alignment horizontal="left" vertical="center" readingOrder="0"/>
    </dxf>
  </rfmt>
  <rfmt sheetId="1" sqref="R308" start="0" length="0">
    <dxf>
      <alignment horizontal="left" vertical="center" readingOrder="0"/>
    </dxf>
  </rfmt>
  <rfmt sheetId="1" sqref="R309" start="0" length="0">
    <dxf>
      <alignment horizontal="left" vertical="center" readingOrder="0"/>
    </dxf>
  </rfmt>
  <rfmt sheetId="1" sqref="R310" start="0" length="0">
    <dxf>
      <alignment horizontal="left" vertical="center" readingOrder="0"/>
    </dxf>
  </rfmt>
  <rfmt sheetId="1" sqref="R311" start="0" length="0">
    <dxf>
      <alignment horizontal="left" vertical="center" readingOrder="0"/>
    </dxf>
  </rfmt>
  <rfmt sheetId="1" sqref="R312" start="0" length="0">
    <dxf>
      <alignment horizontal="left" vertical="center" readingOrder="0"/>
    </dxf>
  </rfmt>
  <rfmt sheetId="1" sqref="R313" start="0" length="0">
    <dxf>
      <alignment horizontal="left" vertical="center" readingOrder="0"/>
    </dxf>
  </rfmt>
  <rfmt sheetId="1" sqref="R314" start="0" length="0">
    <dxf>
      <alignment horizontal="left" vertical="center" readingOrder="0"/>
    </dxf>
  </rfmt>
  <rfmt sheetId="1" sqref="R315" start="0" length="0">
    <dxf>
      <alignment horizontal="left" vertical="center" readingOrder="0"/>
    </dxf>
  </rfmt>
  <rfmt sheetId="1" sqref="R316" start="0" length="0">
    <dxf>
      <alignment horizontal="left" vertical="center" readingOrder="0"/>
    </dxf>
  </rfmt>
  <rfmt sheetId="1" sqref="R317" start="0" length="0">
    <dxf>
      <alignment horizontal="left" vertical="center" readingOrder="0"/>
    </dxf>
  </rfmt>
  <rfmt sheetId="1" sqref="R318" start="0" length="0">
    <dxf>
      <alignment horizontal="left" vertical="center" readingOrder="0"/>
    </dxf>
  </rfmt>
  <rfmt sheetId="1" sqref="R319" start="0" length="0">
    <dxf>
      <alignment horizontal="left" vertical="center" readingOrder="0"/>
    </dxf>
  </rfmt>
  <rfmt sheetId="1" sqref="R320" start="0" length="0">
    <dxf>
      <alignment horizontal="left" vertical="center" readingOrder="0"/>
    </dxf>
  </rfmt>
  <rfmt sheetId="1" sqref="R321" start="0" length="0">
    <dxf>
      <alignment horizontal="left" vertical="center" readingOrder="0"/>
    </dxf>
  </rfmt>
  <rfmt sheetId="1" sqref="R322" start="0" length="0">
    <dxf>
      <alignment horizontal="left" vertical="center" readingOrder="0"/>
    </dxf>
  </rfmt>
  <rfmt sheetId="1" sqref="R323" start="0" length="0">
    <dxf>
      <alignment horizontal="left" vertical="center" readingOrder="0"/>
    </dxf>
  </rfmt>
  <rfmt sheetId="1" sqref="R324" start="0" length="0">
    <dxf>
      <alignment horizontal="left" vertical="center" readingOrder="0"/>
    </dxf>
  </rfmt>
  <rfmt sheetId="1" sqref="R325" start="0" length="0">
    <dxf>
      <alignment horizontal="left" vertical="center" readingOrder="0"/>
    </dxf>
  </rfmt>
  <rfmt sheetId="1" sqref="R326" start="0" length="0">
    <dxf>
      <alignment horizontal="left" vertical="center" readingOrder="0"/>
    </dxf>
  </rfmt>
  <rfmt sheetId="1" sqref="R327" start="0" length="0">
    <dxf>
      <alignment horizontal="left" vertical="center" readingOrder="0"/>
    </dxf>
  </rfmt>
  <rfmt sheetId="1" sqref="R328" start="0" length="0">
    <dxf>
      <alignment horizontal="left" vertical="center" readingOrder="0"/>
    </dxf>
  </rfmt>
  <rfmt sheetId="1" sqref="R329" start="0" length="0">
    <dxf>
      <alignment horizontal="left" vertical="center" readingOrder="0"/>
    </dxf>
  </rfmt>
  <rfmt sheetId="1" sqref="R330" start="0" length="0">
    <dxf>
      <alignment horizontal="left" vertical="center" readingOrder="0"/>
    </dxf>
  </rfmt>
  <rfmt sheetId="1" sqref="R331" start="0" length="0">
    <dxf>
      <alignment horizontal="left" vertical="center" readingOrder="0"/>
    </dxf>
  </rfmt>
  <rfmt sheetId="1" sqref="R332" start="0" length="0">
    <dxf>
      <alignment horizontal="left" vertical="center" readingOrder="0"/>
    </dxf>
  </rfmt>
  <rfmt sheetId="1" sqref="R333" start="0" length="0">
    <dxf>
      <alignment horizontal="left" vertical="center" readingOrder="0"/>
    </dxf>
  </rfmt>
  <rfmt sheetId="1" sqref="R334" start="0" length="0">
    <dxf>
      <alignment horizontal="left" vertical="center" readingOrder="0"/>
    </dxf>
  </rfmt>
  <rfmt sheetId="1" sqref="R335" start="0" length="0">
    <dxf>
      <alignment horizontal="left" vertical="center" readingOrder="0"/>
    </dxf>
  </rfmt>
  <rfmt sheetId="1" sqref="R336" start="0" length="0">
    <dxf>
      <alignment horizontal="left" vertical="center" readingOrder="0"/>
    </dxf>
  </rfmt>
  <rfmt sheetId="1" sqref="R337" start="0" length="0">
    <dxf>
      <alignment horizontal="left" vertical="center" readingOrder="0"/>
    </dxf>
  </rfmt>
  <rfmt sheetId="1" sqref="R338" start="0" length="0">
    <dxf>
      <alignment horizontal="left" vertical="center" readingOrder="0"/>
    </dxf>
  </rfmt>
  <rfmt sheetId="1" sqref="R339" start="0" length="0">
    <dxf>
      <alignment horizontal="left" vertical="center" readingOrder="0"/>
    </dxf>
  </rfmt>
  <rfmt sheetId="1" sqref="R340" start="0" length="0">
    <dxf>
      <alignment horizontal="left" vertical="center" readingOrder="0"/>
    </dxf>
  </rfmt>
  <rfmt sheetId="1" sqref="R341" start="0" length="0">
    <dxf>
      <alignment horizontal="left" vertical="center" readingOrder="0"/>
    </dxf>
  </rfmt>
  <rfmt sheetId="1" sqref="R342" start="0" length="0">
    <dxf>
      <alignment horizontal="left" vertical="center" readingOrder="0"/>
    </dxf>
  </rfmt>
  <rfmt sheetId="1" sqref="R343" start="0" length="0">
    <dxf>
      <alignment horizontal="left" vertical="center" readingOrder="0"/>
    </dxf>
  </rfmt>
  <rfmt sheetId="1" sqref="R344" start="0" length="0">
    <dxf>
      <alignment horizontal="left" vertical="center" readingOrder="0"/>
    </dxf>
  </rfmt>
  <rfmt sheetId="1" sqref="R345" start="0" length="0">
    <dxf>
      <alignment horizontal="left" vertical="center" readingOrder="0"/>
    </dxf>
  </rfmt>
  <rfmt sheetId="1" sqref="R346" start="0" length="0">
    <dxf>
      <alignment horizontal="left" vertical="center" readingOrder="0"/>
    </dxf>
  </rfmt>
  <rfmt sheetId="1" sqref="R347" start="0" length="0">
    <dxf>
      <alignment horizontal="left" vertical="center" readingOrder="0"/>
    </dxf>
  </rfmt>
  <rfmt sheetId="1" sqref="R348" start="0" length="0">
    <dxf>
      <alignment horizontal="left" vertical="center" readingOrder="0"/>
    </dxf>
  </rfmt>
  <rfmt sheetId="1" sqref="R349" start="0" length="0">
    <dxf>
      <alignment horizontal="left" vertical="center" readingOrder="0"/>
    </dxf>
  </rfmt>
  <rfmt sheetId="1" sqref="R350" start="0" length="0">
    <dxf>
      <alignment horizontal="left" vertical="center" readingOrder="0"/>
    </dxf>
  </rfmt>
  <rfmt sheetId="1" sqref="R351" start="0" length="0">
    <dxf>
      <alignment horizontal="left" vertical="center" readingOrder="0"/>
    </dxf>
  </rfmt>
  <rfmt sheetId="1" sqref="R352" start="0" length="0">
    <dxf>
      <alignment horizontal="left" vertical="center" readingOrder="0"/>
    </dxf>
  </rfmt>
  <rfmt sheetId="1" sqref="R353" start="0" length="0">
    <dxf>
      <alignment horizontal="left" vertical="center" readingOrder="0"/>
    </dxf>
  </rfmt>
  <rfmt sheetId="1" sqref="R354" start="0" length="0">
    <dxf>
      <alignment horizontal="left" vertical="center" readingOrder="0"/>
    </dxf>
  </rfmt>
  <rfmt sheetId="1" sqref="R355" start="0" length="0">
    <dxf>
      <alignment horizontal="left" vertical="center" readingOrder="0"/>
    </dxf>
  </rfmt>
  <rfmt sheetId="1" sqref="R356" start="0" length="0">
    <dxf>
      <alignment horizontal="left" vertical="center" readingOrder="0"/>
    </dxf>
  </rfmt>
  <rfmt sheetId="1" sqref="R357" start="0" length="0">
    <dxf>
      <alignment horizontal="left" vertical="center" readingOrder="0"/>
    </dxf>
  </rfmt>
  <rfmt sheetId="1" sqref="R358" start="0" length="0">
    <dxf>
      <alignment horizontal="left" vertical="center" readingOrder="0"/>
    </dxf>
  </rfmt>
  <rfmt sheetId="1" sqref="R359" start="0" length="0">
    <dxf>
      <alignment horizontal="left" vertical="center" readingOrder="0"/>
    </dxf>
  </rfmt>
  <rfmt sheetId="1" sqref="R360" start="0" length="0">
    <dxf>
      <alignment horizontal="left" vertical="center" readingOrder="0"/>
    </dxf>
  </rfmt>
  <rfmt sheetId="1" sqref="R361" start="0" length="0">
    <dxf>
      <alignment horizontal="left" vertical="center" readingOrder="0"/>
    </dxf>
  </rfmt>
  <rfmt sheetId="1" sqref="R362" start="0" length="0">
    <dxf>
      <alignment horizontal="left" vertical="center" readingOrder="0"/>
    </dxf>
  </rfmt>
  <rfmt sheetId="1" sqref="R363" start="0" length="0">
    <dxf>
      <alignment horizontal="left" vertical="center" readingOrder="0"/>
    </dxf>
  </rfmt>
  <rfmt sheetId="1" sqref="R364" start="0" length="0">
    <dxf>
      <alignment horizontal="left" vertical="center" readingOrder="0"/>
    </dxf>
  </rfmt>
  <rfmt sheetId="1" sqref="R365" start="0" length="0">
    <dxf>
      <alignment horizontal="left" vertical="center" readingOrder="0"/>
    </dxf>
  </rfmt>
  <rfmt sheetId="1" sqref="R366" start="0" length="0">
    <dxf>
      <alignment horizontal="left" vertical="center" readingOrder="0"/>
    </dxf>
  </rfmt>
  <rfmt sheetId="1" sqref="R367" start="0" length="0">
    <dxf>
      <alignment horizontal="left" vertical="center" readingOrder="0"/>
    </dxf>
  </rfmt>
  <rfmt sheetId="1" sqref="R368" start="0" length="0">
    <dxf>
      <alignment horizontal="left" vertical="center" readingOrder="0"/>
    </dxf>
  </rfmt>
  <rfmt sheetId="1" sqref="R369" start="0" length="0">
    <dxf>
      <alignment horizontal="left" vertical="center" readingOrder="0"/>
    </dxf>
  </rfmt>
  <rfmt sheetId="1" sqref="R370" start="0" length="0">
    <dxf>
      <alignment horizontal="left" vertical="center" readingOrder="0"/>
    </dxf>
  </rfmt>
  <rfmt sheetId="1" sqref="R371" start="0" length="0">
    <dxf>
      <alignment horizontal="left" vertical="center" readingOrder="0"/>
    </dxf>
  </rfmt>
  <rfmt sheetId="1" sqref="R372" start="0" length="0">
    <dxf>
      <alignment horizontal="left" vertical="center" readingOrder="0"/>
    </dxf>
  </rfmt>
  <rfmt sheetId="1" sqref="R373" start="0" length="0">
    <dxf>
      <alignment horizontal="left" vertical="center" readingOrder="0"/>
    </dxf>
  </rfmt>
  <rfmt sheetId="1" sqref="R374" start="0" length="0">
    <dxf>
      <alignment horizontal="left" vertical="center" readingOrder="0"/>
    </dxf>
  </rfmt>
  <rfmt sheetId="1" sqref="R375" start="0" length="0">
    <dxf>
      <alignment horizontal="left" vertical="center" readingOrder="0"/>
    </dxf>
  </rfmt>
  <rfmt sheetId="1" sqref="R376" start="0" length="0">
    <dxf>
      <alignment horizontal="left" vertical="center" readingOrder="0"/>
    </dxf>
  </rfmt>
  <rfmt sheetId="1" sqref="R377" start="0" length="0">
    <dxf>
      <alignment horizontal="left" vertical="center" readingOrder="0"/>
    </dxf>
  </rfmt>
  <rfmt sheetId="1" sqref="R378" start="0" length="0">
    <dxf>
      <alignment horizontal="left" vertical="center" readingOrder="0"/>
    </dxf>
  </rfmt>
  <rfmt sheetId="1" sqref="R379" start="0" length="0">
    <dxf>
      <alignment horizontal="left" vertical="center" readingOrder="0"/>
    </dxf>
  </rfmt>
  <rfmt sheetId="1" sqref="R380" start="0" length="0">
    <dxf>
      <alignment horizontal="left" vertical="center" readingOrder="0"/>
    </dxf>
  </rfmt>
  <rfmt sheetId="1" sqref="R381" start="0" length="0">
    <dxf>
      <alignment horizontal="left" vertical="center" readingOrder="0"/>
    </dxf>
  </rfmt>
  <rfmt sheetId="1" sqref="R382" start="0" length="0">
    <dxf>
      <alignment horizontal="left" vertical="center" readingOrder="0"/>
    </dxf>
  </rfmt>
  <rfmt sheetId="1" sqref="R383" start="0" length="0">
    <dxf>
      <alignment horizontal="left" vertical="center" readingOrder="0"/>
    </dxf>
  </rfmt>
  <rfmt sheetId="1" sqref="R384" start="0" length="0">
    <dxf>
      <alignment horizontal="left" vertical="center" readingOrder="0"/>
    </dxf>
  </rfmt>
  <rfmt sheetId="1" sqref="R385" start="0" length="0">
    <dxf>
      <alignment horizontal="left" vertical="center" readingOrder="0"/>
    </dxf>
  </rfmt>
  <rfmt sheetId="1" sqref="R386" start="0" length="0">
    <dxf>
      <alignment horizontal="left" vertical="center" readingOrder="0"/>
    </dxf>
  </rfmt>
  <rfmt sheetId="1" sqref="R387" start="0" length="0">
    <dxf>
      <alignment horizontal="left" vertical="center" readingOrder="0"/>
    </dxf>
  </rfmt>
  <rfmt sheetId="1" sqref="R388" start="0" length="0">
    <dxf>
      <alignment horizontal="left" vertical="center" readingOrder="0"/>
    </dxf>
  </rfmt>
  <rfmt sheetId="1" sqref="R389" start="0" length="0">
    <dxf>
      <alignment horizontal="left" vertical="center" readingOrder="0"/>
    </dxf>
  </rfmt>
  <rfmt sheetId="1" sqref="R390" start="0" length="0">
    <dxf>
      <alignment horizontal="left" vertical="center" readingOrder="0"/>
    </dxf>
  </rfmt>
  <rfmt sheetId="1" sqref="R391" start="0" length="0">
    <dxf>
      <alignment horizontal="left" vertical="center" readingOrder="0"/>
    </dxf>
  </rfmt>
  <rfmt sheetId="1" sqref="R392" start="0" length="0">
    <dxf>
      <alignment horizontal="left" vertical="center" readingOrder="0"/>
    </dxf>
  </rfmt>
  <rfmt sheetId="1" sqref="R393" start="0" length="0">
    <dxf>
      <alignment horizontal="left" vertical="center" readingOrder="0"/>
    </dxf>
  </rfmt>
  <rfmt sheetId="1" sqref="R394" start="0" length="0">
    <dxf>
      <alignment horizontal="left" vertical="center" readingOrder="0"/>
    </dxf>
  </rfmt>
  <rfmt sheetId="1" sqref="R395" start="0" length="0">
    <dxf>
      <alignment horizontal="left" vertical="center" readingOrder="0"/>
    </dxf>
  </rfmt>
  <rfmt sheetId="1" sqref="R396" start="0" length="0">
    <dxf>
      <alignment horizontal="left" vertical="center" readingOrder="0"/>
    </dxf>
  </rfmt>
  <rfmt sheetId="1" sqref="R397" start="0" length="0">
    <dxf>
      <alignment horizontal="left" vertical="center" readingOrder="0"/>
    </dxf>
  </rfmt>
  <rfmt sheetId="1" sqref="R398" start="0" length="0">
    <dxf>
      <alignment horizontal="left" vertical="center" readingOrder="0"/>
    </dxf>
  </rfmt>
  <rfmt sheetId="1" sqref="R399" start="0" length="0">
    <dxf>
      <alignment horizontal="left" vertical="center" readingOrder="0"/>
    </dxf>
  </rfmt>
  <rfmt sheetId="1" sqref="R400" start="0" length="0">
    <dxf>
      <alignment horizontal="left" vertical="center" readingOrder="0"/>
    </dxf>
  </rfmt>
  <rfmt sheetId="1" sqref="R401" start="0" length="0">
    <dxf>
      <alignment horizontal="left" vertical="center" readingOrder="0"/>
    </dxf>
  </rfmt>
  <rfmt sheetId="1" sqref="R402" start="0" length="0">
    <dxf>
      <alignment horizontal="left" vertical="center" readingOrder="0"/>
    </dxf>
  </rfmt>
  <rfmt sheetId="1" sqref="R403" start="0" length="0">
    <dxf>
      <alignment horizontal="left" vertical="center" readingOrder="0"/>
    </dxf>
  </rfmt>
  <rfmt sheetId="1" sqref="R404" start="0" length="0">
    <dxf>
      <alignment horizontal="left" vertical="center" readingOrder="0"/>
    </dxf>
  </rfmt>
  <rfmt sheetId="1" sqref="R405" start="0" length="0">
    <dxf>
      <alignment horizontal="left" vertical="center" readingOrder="0"/>
    </dxf>
  </rfmt>
  <rfmt sheetId="1" sqref="R406" start="0" length="0">
    <dxf>
      <alignment horizontal="left" vertical="center" readingOrder="0"/>
    </dxf>
  </rfmt>
  <rfmt sheetId="1" sqref="R407" start="0" length="0">
    <dxf>
      <alignment horizontal="left" vertical="center" readingOrder="0"/>
    </dxf>
  </rfmt>
  <rfmt sheetId="1" sqref="R408" start="0" length="0">
    <dxf>
      <alignment horizontal="left" vertical="center" readingOrder="0"/>
    </dxf>
  </rfmt>
  <rfmt sheetId="1" sqref="R409" start="0" length="0">
    <dxf>
      <alignment horizontal="left" vertical="center" readingOrder="0"/>
    </dxf>
  </rfmt>
  <rfmt sheetId="1" sqref="R410" start="0" length="0">
    <dxf>
      <alignment horizontal="left" vertical="center" readingOrder="0"/>
    </dxf>
  </rfmt>
  <rfmt sheetId="1" sqref="R411" start="0" length="0">
    <dxf>
      <alignment horizontal="left" vertical="center" readingOrder="0"/>
    </dxf>
  </rfmt>
  <rfmt sheetId="1" sqref="R412" start="0" length="0">
    <dxf>
      <alignment horizontal="left" vertical="center" readingOrder="0"/>
    </dxf>
  </rfmt>
  <rfmt sheetId="1" sqref="R413" start="0" length="0">
    <dxf>
      <alignment horizontal="left" vertical="center" readingOrder="0"/>
    </dxf>
  </rfmt>
  <rfmt sheetId="1" sqref="R414" start="0" length="0">
    <dxf>
      <alignment horizontal="left" vertical="center" readingOrder="0"/>
    </dxf>
  </rfmt>
  <rfmt sheetId="1" sqref="R415" start="0" length="0">
    <dxf>
      <alignment horizontal="left" vertical="center" readingOrder="0"/>
    </dxf>
  </rfmt>
  <rfmt sheetId="1" sqref="R416" start="0" length="0">
    <dxf>
      <alignment horizontal="left" vertical="center" readingOrder="0"/>
    </dxf>
  </rfmt>
  <rfmt sheetId="1" sqref="R1:R1048576" start="0" length="0">
    <dxf>
      <alignment horizontal="left" vertical="center" readingOrder="0"/>
    </dxf>
  </rfmt>
  <rfmt sheetId="1" sqref="R10" start="0" length="2147483647">
    <dxf>
      <font/>
    </dxf>
  </rfmt>
  <rfmt sheetId="1" sqref="R10" start="0" length="2147483647">
    <dxf>
      <font>
        <color rgb="FFFF0000"/>
      </font>
    </dxf>
  </rfmt>
  <rfmt sheetId="1" sqref="R10" start="0" length="2147483647">
    <dxf>
      <font>
        <color theme="1"/>
      </font>
    </dxf>
  </rfmt>
  <rrc rId="61" sId="1" ref="R1:R1048576" action="insertCol">
    <undo index="0" exp="area" ref3D="1" dr="$A$5:$XFD$8" dn="Заголовки_для_печати" sId="1"/>
    <undo index="0" exp="area" ref3D="1" dr="$A$5:$XFD$7" dn="Z_F2110B0B_AAE7_42F0_B553_C360E9249AD4_.wvu.PrintTitles" sId="1"/>
    <undo index="4" exp="area" ref3D="1" dr="$Q$1:$BT$1048576" dn="Z_F2110B0B_AAE7_42F0_B553_C360E9249AD4_.wvu.Cols" sId="1"/>
    <undo index="0" exp="area" ref3D="1" dr="$A$5:$XFD$7" dn="Z_D7BC8E82_4392_4806_9DAE_D94253790B9C_.wvu.PrintTitles" sId="1"/>
    <undo index="4" exp="area" ref3D="1" dr="$Q$1:$BT$1048576" dn="Z_D7BC8E82_4392_4806_9DAE_D94253790B9C_.wvu.Cols" sId="1"/>
    <undo index="0" exp="area" ref3D="1" dr="$A$5:$XFD$8" dn="Z_D20DFCFE_63F9_4265_B37B_4F36C46DF159_.wvu.PrintTitles" sId="1"/>
    <undo index="0" exp="area" ref3D="1" dr="$A$5:$XFD$8" dn="Z_BEA0FDBA_BB07_4C19_8BBD_5E57EE395C09_.wvu.PrintTitles" sId="1"/>
    <undo index="0" exp="area" ref3D="1" dr="$A$5:$XFD$7" dn="Z_A6B98527_7CBF_4E4D_BDEA_9334A3EB779F_.wvu.PrintTitles" sId="1"/>
    <undo index="4" exp="area" ref3D="1" dr="$Q$1:$BT$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64:$XFD$66" dn="Z_998B8119_4FF3_4A16_838D_539C6AE34D55_.wvu.Rows" sId="1"/>
    <undo index="0" exp="area" ref3D="1" dr="$A$5:$XFD$8" dn="Z_998B8119_4FF3_4A16_838D_539C6AE34D55_.wvu.PrintTitles" sId="1"/>
    <undo index="0" exp="area" ref3D="1" dr="$A$5:$XFD$8" dn="Z_7B245AB0_C2AF_4822_BFC4_2399F85856C1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39CB3DF_9B66_4BE7_9074_8CE0405EB8A6_.wvu.PrintTitles" sId="1"/>
    <undo index="0" exp="area" ref3D="1" dr="$A$5:$XFD$8" dn="Z_45DE1976_7F07_4EB4_8A9C_FB72D060BEFA_.wvu.PrintTitles" sId="1"/>
    <undo index="0" exp="area" ref3D="1" dr="$A$5:$XFD$8" dn="Z_37F8CE32_8CE8_4D95_9C0E_63112E6EFFE9_.wvu.PrintTitles" sId="1"/>
  </rrc>
  <rcc rId="62" sId="1">
    <nc r="R10">
      <f>O10-Q10</f>
    </nc>
  </rcc>
  <rrc rId="63" sId="1" ref="Q1:Q1048576" action="insertCol">
    <undo index="0" exp="area" ref3D="1" dr="$A$5:$XFD$8" dn="Заголовки_для_печати" sId="1"/>
    <undo index="0" exp="area" ref3D="1" dr="$A$5:$XFD$7" dn="Z_F2110B0B_AAE7_42F0_B553_C360E9249AD4_.wvu.PrintTitles" sId="1"/>
    <undo index="4" exp="area" ref3D="1" dr="$Q$1:$BU$1048576" dn="Z_F2110B0B_AAE7_42F0_B553_C360E9249AD4_.wvu.Cols" sId="1"/>
    <undo index="0" exp="area" ref3D="1" dr="$A$5:$XFD$7" dn="Z_D7BC8E82_4392_4806_9DAE_D94253790B9C_.wvu.PrintTitles" sId="1"/>
    <undo index="4" exp="area" ref3D="1" dr="$Q$1:$BU$1048576" dn="Z_D7BC8E82_4392_4806_9DAE_D94253790B9C_.wvu.Cols" sId="1"/>
    <undo index="0" exp="area" ref3D="1" dr="$A$5:$XFD$8" dn="Z_D20DFCFE_63F9_4265_B37B_4F36C46DF159_.wvu.PrintTitles" sId="1"/>
    <undo index="0" exp="area" ref3D="1" dr="$A$5:$XFD$8" dn="Z_BEA0FDBA_BB07_4C19_8BBD_5E57EE395C09_.wvu.PrintTitles" sId="1"/>
    <undo index="0" exp="area" ref3D="1" dr="$A$5:$XFD$7" dn="Z_A6B98527_7CBF_4E4D_BDEA_9334A3EB779F_.wvu.PrintTitles" sId="1"/>
    <undo index="4" exp="area" ref3D="1" dr="$Q$1:$BU$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64:$XFD$66" dn="Z_998B8119_4FF3_4A16_838D_539C6AE34D55_.wvu.Rows" sId="1"/>
    <undo index="0" exp="area" ref3D="1" dr="$A$5:$XFD$8" dn="Z_998B8119_4FF3_4A16_838D_539C6AE34D55_.wvu.PrintTitles" sId="1"/>
    <undo index="0" exp="area" ref3D="1" dr="$A$5:$XFD$8" dn="Z_7B245AB0_C2AF_4822_BFC4_2399F85856C1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39CB3DF_9B66_4BE7_9074_8CE0405EB8A6_.wvu.PrintTitles" sId="1"/>
    <undo index="0" exp="area" ref3D="1" dr="$A$5:$XFD$8" dn="Z_45DE1976_7F07_4EB4_8A9C_FB72D060BEFA_.wvu.PrintTitles" sId="1"/>
    <undo index="0" exp="area" ref3D="1" dr="$A$5:$XFD$8" dn="Z_37F8CE32_8CE8_4D95_9C0E_63112E6EFFE9_.wvu.PrintTitles" sId="1"/>
  </rrc>
  <rm rId="64" sheetId="1" source="Q1:Q1048576" destination="S1:S1048576" sourceSheetId="1">
    <rfmt sheetId="1" xfDxf="1" sqref="S1:S1048576" start="0" length="0">
      <dxf>
        <font>
          <sz val="20"/>
        </font>
        <alignment horizontal="left" vertical="center" wrapText="1" readingOrder="0"/>
      </dxf>
    </rfmt>
    <rfmt sheetId="1" sqref="S4" start="0" length="0">
      <dxf/>
    </rfmt>
    <rfmt sheetId="1" sqref="S8" start="0" length="0">
      <dxf>
        <font>
          <i/>
          <sz val="20"/>
        </font>
      </dxf>
    </rfmt>
    <rfmt sheetId="1" sqref="S9" start="0" length="0">
      <dxf>
        <font>
          <b/>
          <sz val="20"/>
        </font>
        <numFmt numFmtId="4" formatCode="#,##0.00"/>
      </dxf>
    </rfmt>
    <rcc rId="0" sId="1" dxf="1">
      <nc r="S10">
        <f>O10-R10</f>
      </nc>
      <ndxf>
        <font>
          <b/>
          <sz val="20"/>
        </font>
        <numFmt numFmtId="4" formatCode="#,##0.00"/>
      </ndxf>
    </rcc>
    <rfmt sheetId="1" sqref="S11" start="0" length="0">
      <dxf>
        <font>
          <b/>
          <sz val="20"/>
        </font>
        <numFmt numFmtId="4" formatCode="#,##0.00"/>
      </dxf>
    </rfmt>
    <rfmt sheetId="1" sqref="S12" start="0" length="0">
      <dxf>
        <font>
          <b/>
          <sz val="20"/>
        </font>
        <numFmt numFmtId="4" formatCode="#,##0.00"/>
      </dxf>
    </rfmt>
    <rfmt sheetId="1" sqref="S13" start="0" length="0">
      <dxf>
        <font>
          <b/>
          <sz val="20"/>
        </font>
        <numFmt numFmtId="4" formatCode="#,##0.00"/>
      </dxf>
    </rfmt>
    <rfmt sheetId="1" sqref="S14" start="0" length="0">
      <dxf>
        <font>
          <b/>
          <sz val="20"/>
        </font>
        <numFmt numFmtId="4" formatCode="#,##0.00"/>
      </dxf>
    </rfmt>
    <rfmt sheetId="1" sqref="S15" start="0" length="0">
      <dxf>
        <font>
          <b/>
          <sz val="20"/>
        </font>
        <numFmt numFmtId="4" formatCode="#,##0.00"/>
      </dxf>
    </rfmt>
    <rfmt sheetId="1" sqref="S16" start="0" length="0">
      <dxf>
        <font>
          <b/>
          <sz val="20"/>
        </font>
        <numFmt numFmtId="4" formatCode="#,##0.00"/>
      </dxf>
    </rfmt>
    <rfmt sheetId="1" sqref="S17" start="0" length="0">
      <dxf>
        <font>
          <b/>
          <sz val="20"/>
        </font>
        <numFmt numFmtId="4" formatCode="#,##0.00"/>
      </dxf>
    </rfmt>
    <rfmt sheetId="1" sqref="S18" start="0" length="0">
      <dxf>
        <font>
          <b/>
          <sz val="20"/>
        </font>
        <numFmt numFmtId="4" formatCode="#,##0.00"/>
      </dxf>
    </rfmt>
    <rfmt sheetId="1" sqref="S19" start="0" length="0">
      <dxf>
        <font>
          <b/>
          <sz val="20"/>
        </font>
        <numFmt numFmtId="4" formatCode="#,##0.00"/>
      </dxf>
    </rfmt>
    <rfmt sheetId="1" sqref="S20" start="0" length="0">
      <dxf>
        <font>
          <b/>
          <sz val="20"/>
        </font>
        <numFmt numFmtId="4" formatCode="#,##0.00"/>
      </dxf>
    </rfmt>
    <rfmt sheetId="1" sqref="S21" start="0" length="0">
      <dxf>
        <font>
          <b/>
          <sz val="20"/>
        </font>
        <numFmt numFmtId="4" formatCode="#,##0.00"/>
      </dxf>
    </rfmt>
    <rfmt sheetId="1" sqref="S22" start="0" length="0">
      <dxf>
        <font>
          <b/>
          <sz val="20"/>
        </font>
        <numFmt numFmtId="4" formatCode="#,##0.00"/>
      </dxf>
    </rfmt>
    <rfmt sheetId="1" sqref="S23" start="0" length="0">
      <dxf>
        <font>
          <b/>
          <sz val="20"/>
        </font>
        <numFmt numFmtId="4" formatCode="#,##0.00"/>
      </dxf>
    </rfmt>
    <rfmt sheetId="1" sqref="S24" start="0" length="0">
      <dxf>
        <font>
          <b/>
          <sz val="20"/>
        </font>
        <numFmt numFmtId="4" formatCode="#,##0.00"/>
      </dxf>
    </rfmt>
    <rfmt sheetId="1" sqref="S25" start="0" length="0">
      <dxf>
        <font>
          <b/>
          <sz val="20"/>
        </font>
        <numFmt numFmtId="4" formatCode="#,##0.00"/>
      </dxf>
    </rfmt>
    <rfmt sheetId="1" sqref="S26" start="0" length="0">
      <dxf>
        <font>
          <b/>
          <sz val="20"/>
        </font>
        <numFmt numFmtId="4" formatCode="#,##0.00"/>
      </dxf>
    </rfmt>
    <rfmt sheetId="1" sqref="S27" start="0" length="0">
      <dxf>
        <font>
          <b/>
          <sz val="20"/>
        </font>
        <numFmt numFmtId="4" formatCode="#,##0.00"/>
      </dxf>
    </rfmt>
    <rfmt sheetId="1" sqref="S28" start="0" length="0">
      <dxf>
        <font>
          <b/>
          <sz val="20"/>
        </font>
        <numFmt numFmtId="4" formatCode="#,##0.00"/>
      </dxf>
    </rfmt>
    <rfmt sheetId="1" sqref="S29" start="0" length="0">
      <dxf>
        <font>
          <b/>
          <sz val="20"/>
        </font>
        <numFmt numFmtId="4" formatCode="#,##0.00"/>
      </dxf>
    </rfmt>
    <rfmt sheetId="1" sqref="S30" start="0" length="0">
      <dxf>
        <font>
          <b/>
          <sz val="20"/>
        </font>
        <numFmt numFmtId="4" formatCode="#,##0.00"/>
      </dxf>
    </rfmt>
    <rfmt sheetId="1" sqref="S31" start="0" length="0">
      <dxf>
        <font>
          <b/>
          <sz val="20"/>
        </font>
        <numFmt numFmtId="4" formatCode="#,##0.00"/>
      </dxf>
    </rfmt>
    <rfmt sheetId="1" sqref="S32" start="0" length="0">
      <dxf>
        <font>
          <b/>
          <sz val="20"/>
        </font>
        <numFmt numFmtId="4" formatCode="#,##0.00"/>
      </dxf>
    </rfmt>
    <rfmt sheetId="1" sqref="S33" start="0" length="0">
      <dxf>
        <font>
          <b/>
          <sz val="20"/>
        </font>
        <numFmt numFmtId="4" formatCode="#,##0.00"/>
      </dxf>
    </rfmt>
    <rfmt sheetId="1" sqref="S34" start="0" length="0">
      <dxf>
        <font>
          <b/>
          <sz val="20"/>
        </font>
        <numFmt numFmtId="4" formatCode="#,##0.00"/>
      </dxf>
    </rfmt>
    <rfmt sheetId="1" sqref="S35" start="0" length="0">
      <dxf>
        <font>
          <b/>
          <sz val="20"/>
        </font>
        <numFmt numFmtId="4" formatCode="#,##0.00"/>
      </dxf>
    </rfmt>
    <rfmt sheetId="1" sqref="S36" start="0" length="0">
      <dxf>
        <font>
          <b/>
          <sz val="20"/>
        </font>
        <numFmt numFmtId="4" formatCode="#,##0.00"/>
      </dxf>
    </rfmt>
    <rfmt sheetId="1" sqref="S37" start="0" length="0">
      <dxf>
        <font>
          <b/>
          <sz val="20"/>
        </font>
        <numFmt numFmtId="4" formatCode="#,##0.00"/>
      </dxf>
    </rfmt>
    <rfmt sheetId="1" sqref="S38" start="0" length="0">
      <dxf>
        <font>
          <b/>
          <sz val="20"/>
        </font>
        <numFmt numFmtId="4" formatCode="#,##0.00"/>
      </dxf>
    </rfmt>
    <rfmt sheetId="1" sqref="S39" start="0" length="0">
      <dxf>
        <font>
          <b/>
          <sz val="20"/>
        </font>
        <numFmt numFmtId="4" formatCode="#,##0.00"/>
      </dxf>
    </rfmt>
    <rfmt sheetId="1" sqref="S40" start="0" length="0">
      <dxf>
        <font>
          <b/>
          <sz val="20"/>
        </font>
        <numFmt numFmtId="4" formatCode="#,##0.00"/>
      </dxf>
    </rfmt>
    <rfmt sheetId="1" sqref="S41" start="0" length="0">
      <dxf>
        <font>
          <b/>
          <sz val="20"/>
        </font>
        <numFmt numFmtId="4" formatCode="#,##0.00"/>
      </dxf>
    </rfmt>
    <rfmt sheetId="1" sqref="S42" start="0" length="0">
      <dxf>
        <font>
          <b/>
          <sz val="20"/>
        </font>
        <numFmt numFmtId="4" formatCode="#,##0.00"/>
      </dxf>
    </rfmt>
    <rfmt sheetId="1" sqref="S43" start="0" length="0">
      <dxf>
        <font>
          <b/>
          <sz val="20"/>
        </font>
        <numFmt numFmtId="4" formatCode="#,##0.00"/>
      </dxf>
    </rfmt>
    <rfmt sheetId="1" sqref="S44" start="0" length="0">
      <dxf>
        <font>
          <b/>
          <sz val="20"/>
        </font>
        <numFmt numFmtId="4" formatCode="#,##0.00"/>
      </dxf>
    </rfmt>
    <rfmt sheetId="1" sqref="S45" start="0" length="0">
      <dxf>
        <font>
          <b/>
          <sz val="20"/>
        </font>
        <numFmt numFmtId="4" formatCode="#,##0.00"/>
      </dxf>
    </rfmt>
    <rfmt sheetId="1" sqref="S46" start="0" length="0">
      <dxf>
        <font>
          <b/>
          <sz val="20"/>
        </font>
        <numFmt numFmtId="4" formatCode="#,##0.00"/>
      </dxf>
    </rfmt>
    <rfmt sheetId="1" sqref="S47" start="0" length="0">
      <dxf>
        <font>
          <b/>
          <sz val="20"/>
        </font>
        <numFmt numFmtId="4" formatCode="#,##0.00"/>
      </dxf>
    </rfmt>
    <rfmt sheetId="1" sqref="S48" start="0" length="0">
      <dxf>
        <font>
          <b/>
          <sz val="20"/>
        </font>
        <numFmt numFmtId="4" formatCode="#,##0.00"/>
      </dxf>
    </rfmt>
    <rfmt sheetId="1" sqref="S49" start="0" length="0">
      <dxf>
        <font>
          <b/>
          <sz val="20"/>
        </font>
        <numFmt numFmtId="4" formatCode="#,##0.00"/>
      </dxf>
    </rfmt>
    <rfmt sheetId="1" sqref="S50" start="0" length="0">
      <dxf>
        <font>
          <b/>
          <sz val="20"/>
        </font>
        <numFmt numFmtId="4" formatCode="#,##0.00"/>
      </dxf>
    </rfmt>
    <rfmt sheetId="1" sqref="S51" start="0" length="0">
      <dxf>
        <font>
          <b/>
          <sz val="20"/>
        </font>
        <numFmt numFmtId="4" formatCode="#,##0.00"/>
      </dxf>
    </rfmt>
    <rfmt sheetId="1" sqref="S52" start="0" length="0">
      <dxf>
        <font>
          <b/>
          <sz val="20"/>
        </font>
        <numFmt numFmtId="4" formatCode="#,##0.00"/>
      </dxf>
    </rfmt>
    <rfmt sheetId="1" sqref="S53" start="0" length="0">
      <dxf>
        <font>
          <b/>
          <sz val="20"/>
        </font>
        <numFmt numFmtId="4" formatCode="#,##0.00"/>
      </dxf>
    </rfmt>
    <rfmt sheetId="1" sqref="S54" start="0" length="0">
      <dxf>
        <font>
          <b/>
          <sz val="20"/>
        </font>
        <numFmt numFmtId="4" formatCode="#,##0.00"/>
      </dxf>
    </rfmt>
    <rfmt sheetId="1" sqref="S55" start="0" length="0">
      <dxf>
        <font>
          <b/>
          <sz val="20"/>
        </font>
        <numFmt numFmtId="4" formatCode="#,##0.00"/>
      </dxf>
    </rfmt>
    <rfmt sheetId="1" sqref="S56" start="0" length="0">
      <dxf>
        <font>
          <b/>
          <sz val="20"/>
        </font>
        <numFmt numFmtId="4" formatCode="#,##0.00"/>
      </dxf>
    </rfmt>
    <rfmt sheetId="1" sqref="S57" start="0" length="0">
      <dxf>
        <font>
          <b/>
          <sz val="20"/>
        </font>
        <numFmt numFmtId="4" formatCode="#,##0.00"/>
      </dxf>
    </rfmt>
    <rfmt sheetId="1" sqref="S58" start="0" length="0">
      <dxf>
        <font>
          <b/>
          <sz val="20"/>
        </font>
        <numFmt numFmtId="4" formatCode="#,##0.00"/>
      </dxf>
    </rfmt>
    <rfmt sheetId="1" sqref="S59" start="0" length="0">
      <dxf>
        <font>
          <b/>
          <sz val="20"/>
        </font>
        <numFmt numFmtId="4" formatCode="#,##0.00"/>
      </dxf>
    </rfmt>
    <rfmt sheetId="1" sqref="S60" start="0" length="0">
      <dxf>
        <font>
          <b/>
          <sz val="20"/>
        </font>
        <numFmt numFmtId="4" formatCode="#,##0.00"/>
      </dxf>
    </rfmt>
    <rfmt sheetId="1" sqref="S61" start="0" length="0">
      <dxf>
        <font>
          <b/>
          <sz val="20"/>
        </font>
        <numFmt numFmtId="4" formatCode="#,##0.00"/>
      </dxf>
    </rfmt>
    <rfmt sheetId="1" sqref="S62" start="0" length="0">
      <dxf>
        <font>
          <b/>
          <sz val="20"/>
        </font>
        <numFmt numFmtId="4" formatCode="#,##0.00"/>
      </dxf>
    </rfmt>
    <rfmt sheetId="1" sqref="S63" start="0" length="0">
      <dxf>
        <font>
          <b/>
          <sz val="20"/>
        </font>
        <numFmt numFmtId="4" formatCode="#,##0.00"/>
      </dxf>
    </rfmt>
    <rfmt sheetId="1" sqref="S64" start="0" length="0">
      <dxf>
        <font>
          <b/>
          <sz val="20"/>
        </font>
        <numFmt numFmtId="4" formatCode="#,##0.00"/>
      </dxf>
    </rfmt>
    <rfmt sheetId="1" sqref="S65" start="0" length="0">
      <dxf>
        <font>
          <b/>
          <sz val="20"/>
        </font>
        <numFmt numFmtId="4" formatCode="#,##0.00"/>
      </dxf>
    </rfmt>
    <rfmt sheetId="1" sqref="S66" start="0" length="0">
      <dxf>
        <font>
          <b/>
          <sz val="20"/>
        </font>
        <numFmt numFmtId="4" formatCode="#,##0.00"/>
      </dxf>
    </rfmt>
    <rfmt sheetId="1" sqref="S67" start="0" length="0">
      <dxf>
        <font>
          <b/>
          <sz val="20"/>
        </font>
        <numFmt numFmtId="4" formatCode="#,##0.00"/>
      </dxf>
    </rfmt>
    <rfmt sheetId="1" sqref="S68" start="0" length="0">
      <dxf>
        <font>
          <b/>
          <sz val="20"/>
        </font>
        <numFmt numFmtId="4" formatCode="#,##0.00"/>
      </dxf>
    </rfmt>
    <rfmt sheetId="1" sqref="S69" start="0" length="0">
      <dxf>
        <font>
          <b/>
          <sz val="20"/>
        </font>
        <numFmt numFmtId="4" formatCode="#,##0.00"/>
      </dxf>
    </rfmt>
    <rfmt sheetId="1" sqref="S70" start="0" length="0">
      <dxf>
        <font>
          <b/>
          <sz val="20"/>
        </font>
        <numFmt numFmtId="4" formatCode="#,##0.00"/>
      </dxf>
    </rfmt>
    <rfmt sheetId="1" sqref="S71" start="0" length="0">
      <dxf>
        <font>
          <b/>
          <sz val="20"/>
        </font>
        <numFmt numFmtId="4" formatCode="#,##0.00"/>
      </dxf>
    </rfmt>
    <rfmt sheetId="1" sqref="S72" start="0" length="0">
      <dxf>
        <font>
          <b/>
          <sz val="20"/>
        </font>
        <numFmt numFmtId="4" formatCode="#,##0.00"/>
      </dxf>
    </rfmt>
    <rfmt sheetId="1" sqref="S73" start="0" length="0">
      <dxf>
        <font>
          <b/>
          <sz val="20"/>
        </font>
        <numFmt numFmtId="4" formatCode="#,##0.00"/>
      </dxf>
    </rfmt>
    <rfmt sheetId="1" sqref="S74" start="0" length="0">
      <dxf>
        <font>
          <b/>
          <sz val="20"/>
        </font>
        <numFmt numFmtId="4" formatCode="#,##0.00"/>
      </dxf>
    </rfmt>
    <rfmt sheetId="1" sqref="S75" start="0" length="0">
      <dxf>
        <font>
          <b/>
          <sz val="20"/>
        </font>
        <numFmt numFmtId="4" formatCode="#,##0.00"/>
      </dxf>
    </rfmt>
    <rfmt sheetId="1" sqref="S76" start="0" length="0">
      <dxf>
        <font>
          <b/>
          <sz val="20"/>
        </font>
        <numFmt numFmtId="4" formatCode="#,##0.00"/>
      </dxf>
    </rfmt>
    <rfmt sheetId="1" sqref="S77" start="0" length="0">
      <dxf>
        <font>
          <b/>
          <sz val="20"/>
        </font>
        <numFmt numFmtId="4" formatCode="#,##0.00"/>
      </dxf>
    </rfmt>
    <rfmt sheetId="1" sqref="S78" start="0" length="0">
      <dxf>
        <font>
          <b/>
          <sz val="20"/>
        </font>
        <numFmt numFmtId="4" formatCode="#,##0.00"/>
      </dxf>
    </rfmt>
    <rfmt sheetId="1" sqref="S79" start="0" length="0">
      <dxf>
        <font>
          <b/>
          <sz val="20"/>
        </font>
        <numFmt numFmtId="4" formatCode="#,##0.00"/>
      </dxf>
    </rfmt>
    <rfmt sheetId="1" sqref="S80" start="0" length="0">
      <dxf>
        <font>
          <b/>
          <sz val="20"/>
        </font>
        <numFmt numFmtId="4" formatCode="#,##0.00"/>
      </dxf>
    </rfmt>
    <rfmt sheetId="1" sqref="S81" start="0" length="0">
      <dxf>
        <font>
          <b/>
          <sz val="20"/>
        </font>
        <numFmt numFmtId="4" formatCode="#,##0.00"/>
      </dxf>
    </rfmt>
    <rfmt sheetId="1" sqref="S82" start="0" length="0">
      <dxf>
        <font>
          <b/>
          <sz val="20"/>
        </font>
        <numFmt numFmtId="4" formatCode="#,##0.00"/>
      </dxf>
    </rfmt>
    <rfmt sheetId="1" sqref="S83" start="0" length="0">
      <dxf>
        <font>
          <b/>
          <sz val="20"/>
        </font>
        <numFmt numFmtId="4" formatCode="#,##0.00"/>
      </dxf>
    </rfmt>
    <rfmt sheetId="1" sqref="S84" start="0" length="0">
      <dxf>
        <font>
          <b/>
          <sz val="20"/>
        </font>
        <numFmt numFmtId="4" formatCode="#,##0.00"/>
      </dxf>
    </rfmt>
    <rfmt sheetId="1" sqref="S85" start="0" length="0">
      <dxf>
        <font>
          <b/>
          <sz val="20"/>
        </font>
        <numFmt numFmtId="4" formatCode="#,##0.00"/>
      </dxf>
    </rfmt>
    <rfmt sheetId="1" sqref="S86" start="0" length="0">
      <dxf>
        <font>
          <b/>
          <sz val="20"/>
        </font>
        <numFmt numFmtId="4" formatCode="#,##0.00"/>
      </dxf>
    </rfmt>
    <rfmt sheetId="1" sqref="S87" start="0" length="0">
      <dxf>
        <font>
          <b/>
          <sz val="20"/>
        </font>
        <numFmt numFmtId="4" formatCode="#,##0.00"/>
      </dxf>
    </rfmt>
    <rfmt sheetId="1" sqref="S88" start="0" length="0">
      <dxf>
        <font>
          <b/>
          <sz val="20"/>
        </font>
        <numFmt numFmtId="4" formatCode="#,##0.00"/>
      </dxf>
    </rfmt>
    <rfmt sheetId="1" sqref="S89" start="0" length="0">
      <dxf>
        <font>
          <b/>
          <sz val="20"/>
        </font>
        <numFmt numFmtId="4" formatCode="#,##0.00"/>
      </dxf>
    </rfmt>
    <rfmt sheetId="1" sqref="S90" start="0" length="0">
      <dxf>
        <font>
          <b/>
          <sz val="20"/>
        </font>
        <numFmt numFmtId="4" formatCode="#,##0.00"/>
      </dxf>
    </rfmt>
    <rfmt sheetId="1" sqref="S91" start="0" length="0">
      <dxf>
        <font>
          <b/>
          <sz val="20"/>
        </font>
        <numFmt numFmtId="4" formatCode="#,##0.00"/>
      </dxf>
    </rfmt>
    <rfmt sheetId="1" sqref="S92" start="0" length="0">
      <dxf>
        <font>
          <b/>
          <sz val="20"/>
        </font>
        <numFmt numFmtId="4" formatCode="#,##0.00"/>
      </dxf>
    </rfmt>
    <rfmt sheetId="1" sqref="S93" start="0" length="0">
      <dxf>
        <font>
          <b/>
          <sz val="20"/>
        </font>
        <numFmt numFmtId="4" formatCode="#,##0.00"/>
      </dxf>
    </rfmt>
    <rfmt sheetId="1" sqref="S94" start="0" length="0">
      <dxf>
        <font>
          <b/>
          <sz val="20"/>
        </font>
        <numFmt numFmtId="4" formatCode="#,##0.00"/>
      </dxf>
    </rfmt>
    <rfmt sheetId="1" sqref="S95" start="0" length="0">
      <dxf>
        <font>
          <b/>
          <sz val="20"/>
        </font>
        <numFmt numFmtId="4" formatCode="#,##0.00"/>
      </dxf>
    </rfmt>
    <rfmt sheetId="1" sqref="S96" start="0" length="0">
      <dxf>
        <font>
          <b/>
          <sz val="20"/>
        </font>
        <numFmt numFmtId="4" formatCode="#,##0.00"/>
      </dxf>
    </rfmt>
    <rfmt sheetId="1" sqref="S97" start="0" length="0">
      <dxf>
        <font>
          <b/>
          <sz val="20"/>
        </font>
        <numFmt numFmtId="4" formatCode="#,##0.00"/>
      </dxf>
    </rfmt>
    <rfmt sheetId="1" sqref="S98" start="0" length="0">
      <dxf>
        <font>
          <b/>
          <sz val="20"/>
        </font>
        <numFmt numFmtId="4" formatCode="#,##0.00"/>
      </dxf>
    </rfmt>
    <rfmt sheetId="1" sqref="S99" start="0" length="0">
      <dxf>
        <font>
          <b/>
          <sz val="20"/>
        </font>
        <numFmt numFmtId="4" formatCode="#,##0.00"/>
      </dxf>
    </rfmt>
    <rfmt sheetId="1" sqref="S100" start="0" length="0">
      <dxf>
        <font>
          <b/>
          <sz val="20"/>
        </font>
        <numFmt numFmtId="4" formatCode="#,##0.00"/>
      </dxf>
    </rfmt>
    <rfmt sheetId="1" sqref="S101" start="0" length="0">
      <dxf>
        <font>
          <b/>
          <sz val="20"/>
        </font>
        <numFmt numFmtId="4" formatCode="#,##0.00"/>
      </dxf>
    </rfmt>
    <rfmt sheetId="1" sqref="S102" start="0" length="0">
      <dxf>
        <font>
          <b/>
          <sz val="20"/>
        </font>
        <numFmt numFmtId="4" formatCode="#,##0.00"/>
      </dxf>
    </rfmt>
    <rfmt sheetId="1" sqref="S103" start="0" length="0">
      <dxf>
        <font>
          <b/>
          <sz val="20"/>
        </font>
        <numFmt numFmtId="4" formatCode="#,##0.00"/>
      </dxf>
    </rfmt>
    <rfmt sheetId="1" sqref="S104" start="0" length="0">
      <dxf>
        <font>
          <b/>
          <sz val="20"/>
        </font>
        <numFmt numFmtId="4" formatCode="#,##0.00"/>
      </dxf>
    </rfmt>
    <rfmt sheetId="1" sqref="S105" start="0" length="0">
      <dxf>
        <font>
          <b/>
          <sz val="20"/>
        </font>
        <numFmt numFmtId="4" formatCode="#,##0.00"/>
      </dxf>
    </rfmt>
    <rfmt sheetId="1" sqref="S106" start="0" length="0">
      <dxf>
        <font>
          <b/>
          <sz val="20"/>
        </font>
        <numFmt numFmtId="4" formatCode="#,##0.00"/>
      </dxf>
    </rfmt>
    <rfmt sheetId="1" sqref="S107" start="0" length="0">
      <dxf>
        <font>
          <b/>
          <sz val="20"/>
        </font>
        <numFmt numFmtId="4" formatCode="#,##0.00"/>
      </dxf>
    </rfmt>
    <rfmt sheetId="1" sqref="S108" start="0" length="0">
      <dxf>
        <font>
          <b/>
          <sz val="20"/>
        </font>
        <numFmt numFmtId="4" formatCode="#,##0.00"/>
      </dxf>
    </rfmt>
    <rfmt sheetId="1" sqref="S109" start="0" length="0">
      <dxf>
        <font>
          <b/>
          <sz val="20"/>
        </font>
        <numFmt numFmtId="4" formatCode="#,##0.00"/>
      </dxf>
    </rfmt>
    <rfmt sheetId="1" sqref="S110" start="0" length="0">
      <dxf>
        <font>
          <b/>
          <sz val="20"/>
        </font>
        <numFmt numFmtId="4" formatCode="#,##0.00"/>
      </dxf>
    </rfmt>
    <rfmt sheetId="1" sqref="S111" start="0" length="0">
      <dxf>
        <font>
          <b/>
          <sz val="20"/>
        </font>
        <numFmt numFmtId="4" formatCode="#,##0.00"/>
      </dxf>
    </rfmt>
    <rfmt sheetId="1" sqref="S112" start="0" length="0">
      <dxf>
        <font>
          <b/>
          <sz val="20"/>
        </font>
        <numFmt numFmtId="4" formatCode="#,##0.00"/>
      </dxf>
    </rfmt>
    <rfmt sheetId="1" sqref="S113" start="0" length="0">
      <dxf>
        <font>
          <b/>
          <sz val="20"/>
        </font>
        <numFmt numFmtId="4" formatCode="#,##0.00"/>
      </dxf>
    </rfmt>
    <rfmt sheetId="1" sqref="S114" start="0" length="0">
      <dxf>
        <font>
          <b/>
          <sz val="20"/>
        </font>
        <numFmt numFmtId="4" formatCode="#,##0.00"/>
      </dxf>
    </rfmt>
    <rfmt sheetId="1" sqref="S115" start="0" length="0">
      <dxf>
        <font>
          <b/>
          <sz val="20"/>
        </font>
        <numFmt numFmtId="4" formatCode="#,##0.00"/>
      </dxf>
    </rfmt>
    <rfmt sheetId="1" sqref="S116" start="0" length="0">
      <dxf>
        <font>
          <b/>
          <sz val="20"/>
        </font>
        <numFmt numFmtId="4" formatCode="#,##0.00"/>
      </dxf>
    </rfmt>
    <rfmt sheetId="1" sqref="S117" start="0" length="0">
      <dxf>
        <font>
          <b/>
          <sz val="20"/>
        </font>
        <numFmt numFmtId="4" formatCode="#,##0.00"/>
      </dxf>
    </rfmt>
    <rfmt sheetId="1" sqref="S118" start="0" length="0">
      <dxf>
        <font>
          <b/>
          <sz val="20"/>
        </font>
        <numFmt numFmtId="4" formatCode="#,##0.00"/>
      </dxf>
    </rfmt>
    <rfmt sheetId="1" sqref="S119" start="0" length="0">
      <dxf>
        <font>
          <b/>
          <sz val="20"/>
        </font>
        <numFmt numFmtId="4" formatCode="#,##0.00"/>
      </dxf>
    </rfmt>
    <rfmt sheetId="1" sqref="S120" start="0" length="0">
      <dxf>
        <font>
          <b/>
          <sz val="20"/>
        </font>
        <numFmt numFmtId="4" formatCode="#,##0.00"/>
      </dxf>
    </rfmt>
    <rfmt sheetId="1" sqref="S121" start="0" length="0">
      <dxf>
        <font>
          <b/>
          <sz val="20"/>
        </font>
        <numFmt numFmtId="4" formatCode="#,##0.00"/>
      </dxf>
    </rfmt>
    <rfmt sheetId="1" sqref="S122" start="0" length="0">
      <dxf>
        <font>
          <b/>
          <sz val="20"/>
        </font>
        <numFmt numFmtId="4" formatCode="#,##0.00"/>
      </dxf>
    </rfmt>
    <rfmt sheetId="1" sqref="S123" start="0" length="0">
      <dxf>
        <font>
          <b/>
          <sz val="20"/>
        </font>
        <numFmt numFmtId="4" formatCode="#,##0.00"/>
      </dxf>
    </rfmt>
    <rfmt sheetId="1" sqref="S124" start="0" length="0">
      <dxf>
        <font>
          <b/>
          <sz val="20"/>
        </font>
        <numFmt numFmtId="4" formatCode="#,##0.00"/>
      </dxf>
    </rfmt>
    <rfmt sheetId="1" sqref="S125" start="0" length="0">
      <dxf>
        <font>
          <b/>
          <sz val="20"/>
        </font>
        <numFmt numFmtId="4" formatCode="#,##0.00"/>
      </dxf>
    </rfmt>
    <rfmt sheetId="1" sqref="S126" start="0" length="0">
      <dxf>
        <font>
          <b/>
          <sz val="20"/>
        </font>
        <numFmt numFmtId="4" formatCode="#,##0.00"/>
      </dxf>
    </rfmt>
    <rfmt sheetId="1" sqref="S127" start="0" length="0">
      <dxf>
        <font>
          <b/>
          <sz val="20"/>
        </font>
        <numFmt numFmtId="4" formatCode="#,##0.00"/>
      </dxf>
    </rfmt>
    <rfmt sheetId="1" sqref="S128" start="0" length="0">
      <dxf>
        <font>
          <b/>
          <sz val="20"/>
        </font>
        <numFmt numFmtId="4" formatCode="#,##0.00"/>
      </dxf>
    </rfmt>
    <rfmt sheetId="1" sqref="S129" start="0" length="0">
      <dxf>
        <font>
          <b/>
          <sz val="20"/>
        </font>
        <numFmt numFmtId="4" formatCode="#,##0.00"/>
      </dxf>
    </rfmt>
    <rfmt sheetId="1" sqref="S130" start="0" length="0">
      <dxf>
        <font>
          <b/>
          <sz val="20"/>
        </font>
        <numFmt numFmtId="4" formatCode="#,##0.00"/>
      </dxf>
    </rfmt>
    <rfmt sheetId="1" sqref="S131" start="0" length="0">
      <dxf>
        <font>
          <b/>
          <sz val="20"/>
        </font>
        <numFmt numFmtId="4" formatCode="#,##0.00"/>
      </dxf>
    </rfmt>
    <rfmt sheetId="1" sqref="S132" start="0" length="0">
      <dxf>
        <font>
          <b/>
          <sz val="20"/>
        </font>
        <numFmt numFmtId="4" formatCode="#,##0.00"/>
      </dxf>
    </rfmt>
    <rfmt sheetId="1" sqref="S133" start="0" length="0">
      <dxf>
        <font>
          <b/>
          <sz val="20"/>
        </font>
        <numFmt numFmtId="4" formatCode="#,##0.00"/>
      </dxf>
    </rfmt>
    <rfmt sheetId="1" sqref="S134" start="0" length="0">
      <dxf>
        <font>
          <b/>
          <sz val="20"/>
        </font>
        <numFmt numFmtId="4" formatCode="#,##0.00"/>
      </dxf>
    </rfmt>
    <rfmt sheetId="1" sqref="S135" start="0" length="0">
      <dxf>
        <font>
          <b/>
          <sz val="20"/>
        </font>
        <numFmt numFmtId="4" formatCode="#,##0.00"/>
      </dxf>
    </rfmt>
    <rfmt sheetId="1" sqref="S136" start="0" length="0">
      <dxf>
        <font>
          <b/>
          <sz val="20"/>
        </font>
        <numFmt numFmtId="4" formatCode="#,##0.00"/>
      </dxf>
    </rfmt>
    <rfmt sheetId="1" sqref="S137" start="0" length="0">
      <dxf>
        <font>
          <b/>
          <sz val="20"/>
        </font>
        <numFmt numFmtId="4" formatCode="#,##0.00"/>
      </dxf>
    </rfmt>
    <rfmt sheetId="1" sqref="S138" start="0" length="0">
      <dxf>
        <font>
          <b/>
          <sz val="20"/>
        </font>
        <numFmt numFmtId="4" formatCode="#,##0.00"/>
      </dxf>
    </rfmt>
    <rfmt sheetId="1" sqref="S139" start="0" length="0">
      <dxf>
        <font>
          <b/>
          <sz val="20"/>
        </font>
        <numFmt numFmtId="4" formatCode="#,##0.00"/>
      </dxf>
    </rfmt>
    <rfmt sheetId="1" sqref="S140" start="0" length="0">
      <dxf>
        <font>
          <b/>
          <sz val="20"/>
        </font>
        <numFmt numFmtId="4" formatCode="#,##0.00"/>
      </dxf>
    </rfmt>
    <rfmt sheetId="1" sqref="S141" start="0" length="0">
      <dxf>
        <font>
          <b/>
          <sz val="20"/>
        </font>
        <numFmt numFmtId="4" formatCode="#,##0.00"/>
      </dxf>
    </rfmt>
    <rfmt sheetId="1" sqref="S142" start="0" length="0">
      <dxf>
        <font>
          <b/>
          <sz val="20"/>
        </font>
        <numFmt numFmtId="4" formatCode="#,##0.00"/>
      </dxf>
    </rfmt>
    <rfmt sheetId="1" sqref="S143" start="0" length="0">
      <dxf>
        <font>
          <b/>
          <sz val="20"/>
        </font>
        <numFmt numFmtId="4" formatCode="#,##0.00"/>
      </dxf>
    </rfmt>
    <rfmt sheetId="1" sqref="S144" start="0" length="0">
      <dxf>
        <font>
          <b/>
          <sz val="20"/>
        </font>
        <numFmt numFmtId="4" formatCode="#,##0.00"/>
      </dxf>
    </rfmt>
    <rfmt sheetId="1" sqref="S145" start="0" length="0">
      <dxf>
        <font>
          <b/>
          <sz val="20"/>
        </font>
        <numFmt numFmtId="4" formatCode="#,##0.00"/>
      </dxf>
    </rfmt>
    <rfmt sheetId="1" sqref="S146" start="0" length="0">
      <dxf>
        <font>
          <b/>
          <sz val="20"/>
        </font>
        <numFmt numFmtId="4" formatCode="#,##0.00"/>
      </dxf>
    </rfmt>
    <rfmt sheetId="1" sqref="S147" start="0" length="0">
      <dxf>
        <font>
          <b/>
          <sz val="20"/>
        </font>
        <numFmt numFmtId="4" formatCode="#,##0.00"/>
      </dxf>
    </rfmt>
    <rfmt sheetId="1" sqref="S148" start="0" length="0">
      <dxf>
        <font>
          <b/>
          <sz val="20"/>
        </font>
        <numFmt numFmtId="4" formatCode="#,##0.00"/>
      </dxf>
    </rfmt>
    <rfmt sheetId="1" sqref="S149" start="0" length="0">
      <dxf>
        <font>
          <b/>
          <sz val="20"/>
        </font>
        <numFmt numFmtId="4" formatCode="#,##0.00"/>
      </dxf>
    </rfmt>
    <rfmt sheetId="1" sqref="S150" start="0" length="0">
      <dxf>
        <font>
          <b/>
          <sz val="20"/>
        </font>
        <numFmt numFmtId="4" formatCode="#,##0.00"/>
      </dxf>
    </rfmt>
    <rfmt sheetId="1" sqref="S151" start="0" length="0">
      <dxf>
        <font>
          <b/>
          <sz val="20"/>
        </font>
        <numFmt numFmtId="4" formatCode="#,##0.00"/>
      </dxf>
    </rfmt>
    <rfmt sheetId="1" sqref="S152" start="0" length="0">
      <dxf>
        <font>
          <b/>
          <sz val="20"/>
        </font>
        <numFmt numFmtId="4" formatCode="#,##0.00"/>
      </dxf>
    </rfmt>
    <rfmt sheetId="1" sqref="S153" start="0" length="0">
      <dxf>
        <font>
          <b/>
          <sz val="20"/>
        </font>
        <numFmt numFmtId="4" formatCode="#,##0.00"/>
      </dxf>
    </rfmt>
    <rfmt sheetId="1" sqref="S154" start="0" length="0">
      <dxf>
        <font>
          <b/>
          <sz val="20"/>
        </font>
        <numFmt numFmtId="4" formatCode="#,##0.00"/>
      </dxf>
    </rfmt>
    <rfmt sheetId="1" sqref="S155" start="0" length="0">
      <dxf>
        <font>
          <b/>
          <sz val="20"/>
        </font>
        <numFmt numFmtId="4" formatCode="#,##0.00"/>
      </dxf>
    </rfmt>
    <rfmt sheetId="1" sqref="S156" start="0" length="0">
      <dxf>
        <font>
          <b/>
          <sz val="20"/>
        </font>
        <numFmt numFmtId="4" formatCode="#,##0.00"/>
      </dxf>
    </rfmt>
    <rfmt sheetId="1" sqref="S157" start="0" length="0">
      <dxf>
        <font>
          <b/>
          <sz val="20"/>
        </font>
        <numFmt numFmtId="4" formatCode="#,##0.00"/>
      </dxf>
    </rfmt>
    <rfmt sheetId="1" sqref="S158" start="0" length="0">
      <dxf>
        <font>
          <b/>
          <sz val="20"/>
        </font>
        <numFmt numFmtId="4" formatCode="#,##0.00"/>
      </dxf>
    </rfmt>
    <rfmt sheetId="1" sqref="S159" start="0" length="0">
      <dxf>
        <font>
          <b/>
          <sz val="20"/>
        </font>
        <numFmt numFmtId="4" formatCode="#,##0.00"/>
      </dxf>
    </rfmt>
    <rfmt sheetId="1" sqref="S160" start="0" length="0">
      <dxf>
        <font>
          <b/>
          <sz val="20"/>
        </font>
        <numFmt numFmtId="4" formatCode="#,##0.00"/>
      </dxf>
    </rfmt>
    <rfmt sheetId="1" sqref="S161" start="0" length="0">
      <dxf>
        <font>
          <b/>
          <sz val="20"/>
        </font>
        <numFmt numFmtId="4" formatCode="#,##0.00"/>
      </dxf>
    </rfmt>
    <rfmt sheetId="1" sqref="S162" start="0" length="0">
      <dxf>
        <font>
          <b/>
          <sz val="20"/>
        </font>
        <numFmt numFmtId="4" formatCode="#,##0.00"/>
      </dxf>
    </rfmt>
    <rfmt sheetId="1" sqref="S163" start="0" length="0">
      <dxf>
        <font>
          <b/>
          <sz val="20"/>
        </font>
        <numFmt numFmtId="4" formatCode="#,##0.00"/>
      </dxf>
    </rfmt>
    <rfmt sheetId="1" sqref="S164" start="0" length="0">
      <dxf>
        <font>
          <b/>
          <sz val="20"/>
        </font>
        <numFmt numFmtId="4" formatCode="#,##0.00"/>
      </dxf>
    </rfmt>
    <rfmt sheetId="1" sqref="S165" start="0" length="0">
      <dxf>
        <font>
          <b/>
          <sz val="20"/>
        </font>
        <numFmt numFmtId="4" formatCode="#,##0.00"/>
      </dxf>
    </rfmt>
    <rfmt sheetId="1" sqref="S166" start="0" length="0">
      <dxf>
        <font>
          <b/>
          <sz val="20"/>
        </font>
        <numFmt numFmtId="4" formatCode="#,##0.00"/>
      </dxf>
    </rfmt>
    <rfmt sheetId="1" sqref="S167" start="0" length="0">
      <dxf>
        <font>
          <b/>
          <sz val="20"/>
        </font>
        <numFmt numFmtId="4" formatCode="#,##0.00"/>
      </dxf>
    </rfmt>
    <rfmt sheetId="1" sqref="S168" start="0" length="0">
      <dxf>
        <font>
          <b/>
          <sz val="20"/>
        </font>
        <numFmt numFmtId="4" formatCode="#,##0.00"/>
      </dxf>
    </rfmt>
    <rfmt sheetId="1" sqref="S169" start="0" length="0">
      <dxf>
        <font>
          <b/>
          <sz val="20"/>
        </font>
        <numFmt numFmtId="4" formatCode="#,##0.00"/>
      </dxf>
    </rfmt>
    <rfmt sheetId="1" sqref="S170" start="0" length="0">
      <dxf>
        <font>
          <b/>
          <sz val="20"/>
        </font>
        <numFmt numFmtId="4" formatCode="#,##0.00"/>
      </dxf>
    </rfmt>
    <rfmt sheetId="1" sqref="S171" start="0" length="0">
      <dxf>
        <font>
          <b/>
          <sz val="20"/>
        </font>
        <numFmt numFmtId="4" formatCode="#,##0.00"/>
      </dxf>
    </rfmt>
    <rfmt sheetId="1" sqref="S172" start="0" length="0">
      <dxf>
        <font>
          <b/>
          <sz val="20"/>
        </font>
        <numFmt numFmtId="4" formatCode="#,##0.00"/>
      </dxf>
    </rfmt>
    <rfmt sheetId="1" sqref="S173" start="0" length="0">
      <dxf>
        <font>
          <b/>
          <sz val="20"/>
        </font>
        <numFmt numFmtId="4" formatCode="#,##0.00"/>
      </dxf>
    </rfmt>
    <rfmt sheetId="1" sqref="S174" start="0" length="0">
      <dxf>
        <font>
          <b/>
          <sz val="20"/>
        </font>
        <numFmt numFmtId="4" formatCode="#,##0.00"/>
      </dxf>
    </rfmt>
    <rfmt sheetId="1" sqref="S175" start="0" length="0">
      <dxf>
        <font>
          <b/>
          <sz val="20"/>
        </font>
        <numFmt numFmtId="4" formatCode="#,##0.00"/>
      </dxf>
    </rfmt>
    <rfmt sheetId="1" sqref="S176" start="0" length="0">
      <dxf>
        <font>
          <b/>
          <sz val="20"/>
        </font>
        <numFmt numFmtId="4" formatCode="#,##0.00"/>
      </dxf>
    </rfmt>
    <rfmt sheetId="1" sqref="S177" start="0" length="0">
      <dxf>
        <font>
          <b/>
          <sz val="20"/>
        </font>
        <numFmt numFmtId="4" formatCode="#,##0.00"/>
      </dxf>
    </rfmt>
    <rfmt sheetId="1" sqref="S178" start="0" length="0">
      <dxf>
        <font>
          <b/>
          <sz val="20"/>
        </font>
        <numFmt numFmtId="4" formatCode="#,##0.00"/>
      </dxf>
    </rfmt>
    <rfmt sheetId="1" sqref="S179" start="0" length="0">
      <dxf>
        <font>
          <b/>
          <sz val="20"/>
        </font>
        <numFmt numFmtId="4" formatCode="#,##0.00"/>
      </dxf>
    </rfmt>
    <rfmt sheetId="1" sqref="S180" start="0" length="0">
      <dxf>
        <font>
          <b/>
          <sz val="20"/>
        </font>
        <numFmt numFmtId="4" formatCode="#,##0.00"/>
      </dxf>
    </rfmt>
    <rfmt sheetId="1" sqref="S181" start="0" length="0">
      <dxf>
        <font>
          <b/>
          <sz val="20"/>
        </font>
        <numFmt numFmtId="4" formatCode="#,##0.00"/>
      </dxf>
    </rfmt>
    <rfmt sheetId="1" sqref="S182" start="0" length="0">
      <dxf>
        <font>
          <b/>
          <sz val="20"/>
        </font>
        <numFmt numFmtId="4" formatCode="#,##0.00"/>
      </dxf>
    </rfmt>
    <rfmt sheetId="1" sqref="S183" start="0" length="0">
      <dxf>
        <font>
          <b/>
          <sz val="20"/>
        </font>
        <numFmt numFmtId="4" formatCode="#,##0.00"/>
      </dxf>
    </rfmt>
    <rfmt sheetId="1" sqref="S184" start="0" length="0">
      <dxf>
        <font>
          <b/>
          <sz val="20"/>
        </font>
        <numFmt numFmtId="4" formatCode="#,##0.00"/>
      </dxf>
    </rfmt>
    <rfmt sheetId="1" sqref="S185" start="0" length="0">
      <dxf>
        <font>
          <b/>
          <sz val="20"/>
        </font>
        <numFmt numFmtId="4" formatCode="#,##0.00"/>
      </dxf>
    </rfmt>
    <rfmt sheetId="1" sqref="S186" start="0" length="0">
      <dxf>
        <font>
          <b/>
          <sz val="20"/>
        </font>
        <numFmt numFmtId="4" formatCode="#,##0.00"/>
      </dxf>
    </rfmt>
    <rfmt sheetId="1" sqref="S187" start="0" length="0">
      <dxf>
        <font>
          <b/>
          <sz val="20"/>
        </font>
        <numFmt numFmtId="4" formatCode="#,##0.00"/>
      </dxf>
    </rfmt>
    <rfmt sheetId="1" sqref="S188" start="0" length="0">
      <dxf>
        <font>
          <b/>
          <sz val="20"/>
        </font>
        <numFmt numFmtId="4" formatCode="#,##0.00"/>
      </dxf>
    </rfmt>
    <rfmt sheetId="1" sqref="S189" start="0" length="0">
      <dxf>
        <font>
          <b/>
          <sz val="20"/>
        </font>
        <numFmt numFmtId="4" formatCode="#,##0.00"/>
      </dxf>
    </rfmt>
    <rfmt sheetId="1" sqref="S190" start="0" length="0">
      <dxf>
        <font>
          <b/>
          <sz val="20"/>
        </font>
        <numFmt numFmtId="4" formatCode="#,##0.00"/>
      </dxf>
    </rfmt>
    <rfmt sheetId="1" sqref="S191" start="0" length="0">
      <dxf>
        <font>
          <b/>
          <sz val="20"/>
        </font>
        <numFmt numFmtId="4" formatCode="#,##0.00"/>
      </dxf>
    </rfmt>
    <rfmt sheetId="1" sqref="S192" start="0" length="0">
      <dxf>
        <font>
          <b/>
          <sz val="20"/>
        </font>
        <numFmt numFmtId="4" formatCode="#,##0.00"/>
      </dxf>
    </rfmt>
    <rfmt sheetId="1" sqref="S193" start="0" length="0">
      <dxf>
        <font>
          <b/>
          <sz val="20"/>
        </font>
        <numFmt numFmtId="4" formatCode="#,##0.00"/>
      </dxf>
    </rfmt>
    <rfmt sheetId="1" sqref="S194" start="0" length="0">
      <dxf>
        <font>
          <b/>
          <sz val="20"/>
        </font>
        <numFmt numFmtId="4" formatCode="#,##0.00"/>
      </dxf>
    </rfmt>
  </rm>
  <rfmt sheetId="1" sqref="S1" start="0" length="0">
    <dxf>
      <font>
        <sz val="12"/>
        <color theme="1"/>
        <name val="Times New Roman"/>
        <scheme val="none"/>
      </font>
      <alignment horizontal="general" vertical="bottom" wrapText="0" readingOrder="0"/>
    </dxf>
  </rfmt>
  <rfmt sheetId="1" sqref="S2" start="0" length="0">
    <dxf>
      <font>
        <sz val="12"/>
        <color theme="1"/>
        <name val="Times New Roman"/>
        <scheme val="none"/>
      </font>
      <alignment horizontal="general" vertical="bottom" wrapText="0" readingOrder="0"/>
    </dxf>
  </rfmt>
  <rfmt sheetId="1" sqref="S3" start="0" length="0">
    <dxf>
      <font>
        <sz val="12"/>
        <color theme="1"/>
        <name val="Times New Roman"/>
        <scheme val="none"/>
      </font>
      <alignment horizontal="general" vertical="bottom" wrapText="0" readingOrder="0"/>
      <protection locked="1"/>
    </dxf>
  </rfmt>
  <rfmt sheetId="1" sqref="S4" start="0" length="0">
    <dxf>
      <numFmt numFmtId="0" formatCode="General"/>
      <alignment horizontal="general" readingOrder="0"/>
      <protection locked="1"/>
    </dxf>
  </rfmt>
  <rfmt sheetId="1" sqref="S5" start="0" length="0">
    <dxf>
      <font>
        <sz val="20"/>
      </font>
      <alignment horizontal="left" vertical="top" readingOrder="0"/>
      <protection locked="1"/>
    </dxf>
  </rfmt>
  <rfmt sheetId="1" sqref="S6" start="0" length="0">
    <dxf>
      <font>
        <sz val="20"/>
      </font>
      <alignment horizontal="left" vertical="top" readingOrder="0"/>
      <protection locked="1"/>
    </dxf>
  </rfmt>
  <rfmt sheetId="1" sqref="S7" start="0" length="0">
    <dxf>
      <font>
        <sz val="20"/>
      </font>
      <alignment horizontal="left" vertical="top" readingOrder="0"/>
      <protection locked="1"/>
    </dxf>
  </rfmt>
  <rfmt sheetId="1" sqref="S8" start="0" length="0">
    <dxf>
      <alignment horizontal="left" readingOrder="0"/>
      <protection locked="1"/>
    </dxf>
  </rfmt>
  <rfmt sheetId="1" sqref="S9" start="0" length="0">
    <dxf>
      <numFmt numFmtId="0" formatCode="General"/>
      <alignment horizontal="left" readingOrder="0"/>
      <protection locked="1"/>
    </dxf>
  </rfmt>
  <rfmt sheetId="1" sqref="S10" start="0" length="0">
    <dxf>
      <font>
        <b val="0"/>
        <sz val="20"/>
      </font>
      <numFmt numFmtId="0" formatCode="General"/>
      <alignment horizontal="left" readingOrder="0"/>
      <protection locked="1"/>
    </dxf>
  </rfmt>
  <rfmt sheetId="1" sqref="S11" start="0" length="0">
    <dxf>
      <font>
        <b val="0"/>
        <sz val="20"/>
      </font>
      <numFmt numFmtId="0" formatCode="General"/>
      <alignment horizontal="left" readingOrder="0"/>
      <protection locked="1"/>
    </dxf>
  </rfmt>
  <rfmt sheetId="1" sqref="S12" start="0" length="0">
    <dxf>
      <font>
        <b val="0"/>
        <sz val="20"/>
      </font>
      <numFmt numFmtId="0" formatCode="General"/>
      <alignment horizontal="left" readingOrder="0"/>
      <protection locked="1"/>
    </dxf>
  </rfmt>
  <rfmt sheetId="1" sqref="S13" start="0" length="0">
    <dxf>
      <font>
        <b val="0"/>
        <sz val="20"/>
      </font>
      <numFmt numFmtId="0" formatCode="General"/>
      <alignment horizontal="left" readingOrder="0"/>
      <protection locked="1"/>
    </dxf>
  </rfmt>
  <rfmt sheetId="1" sqref="S14" start="0" length="0">
    <dxf>
      <font>
        <b val="0"/>
        <sz val="20"/>
      </font>
      <numFmt numFmtId="0" formatCode="General"/>
      <alignment horizontal="left" readingOrder="0"/>
      <protection locked="1"/>
    </dxf>
  </rfmt>
  <rfmt sheetId="1" sqref="S15" start="0" length="0">
    <dxf>
      <font>
        <b/>
        <sz val="20"/>
      </font>
      <fill>
        <patternFill patternType="none">
          <bgColor indexed="65"/>
        </patternFill>
      </fill>
      <protection locked="1"/>
    </dxf>
  </rfmt>
  <rfmt sheetId="1" sqref="S16" start="0" length="0">
    <dxf>
      <font>
        <b/>
        <sz val="20"/>
      </font>
      <fill>
        <patternFill patternType="none">
          <bgColor indexed="65"/>
        </patternFill>
      </fill>
      <protection locked="1"/>
    </dxf>
  </rfmt>
  <rfmt sheetId="1" sqref="S17" start="0" length="0">
    <dxf>
      <font>
        <b/>
        <sz val="20"/>
      </font>
      <fill>
        <patternFill patternType="none">
          <bgColor indexed="65"/>
        </patternFill>
      </fill>
      <protection locked="1"/>
    </dxf>
  </rfmt>
  <rfmt sheetId="1" sqref="S18" start="0" length="0">
    <dxf>
      <font>
        <b/>
        <sz val="20"/>
      </font>
      <fill>
        <patternFill patternType="none">
          <bgColor indexed="65"/>
        </patternFill>
      </fill>
      <protection locked="1"/>
    </dxf>
  </rfmt>
  <rfmt sheetId="1" sqref="S19" start="0" length="0">
    <dxf>
      <font>
        <b/>
        <sz val="20"/>
      </font>
      <fill>
        <patternFill patternType="none">
          <bgColor indexed="65"/>
        </patternFill>
      </fill>
      <protection locked="1"/>
    </dxf>
  </rfmt>
  <rfmt sheetId="1" sqref="S20" start="0" length="0">
    <dxf>
      <fill>
        <patternFill patternType="none">
          <bgColor indexed="65"/>
        </patternFill>
      </fill>
      <protection locked="1"/>
    </dxf>
  </rfmt>
  <rfmt sheetId="1" sqref="S21" start="0" length="0">
    <dxf>
      <font>
        <sz val="12"/>
        <color theme="1"/>
        <name val="Times New Roman"/>
        <scheme val="none"/>
      </font>
      <alignment horizontal="general" vertical="bottom" wrapText="0" readingOrder="0"/>
      <protection locked="1"/>
    </dxf>
  </rfmt>
  <rfmt sheetId="1" sqref="S22" start="0" length="0">
    <dxf>
      <font>
        <sz val="12"/>
        <color theme="1"/>
        <name val="Times New Roman"/>
        <scheme val="none"/>
      </font>
      <alignment horizontal="general" vertical="bottom" wrapText="0" readingOrder="0"/>
      <protection locked="1"/>
    </dxf>
  </rfmt>
  <rfmt sheetId="1" sqref="S23" start="0" length="0">
    <dxf>
      <font>
        <sz val="12"/>
        <color theme="1"/>
        <name val="Times New Roman"/>
        <scheme val="none"/>
      </font>
      <alignment horizontal="general" vertical="bottom" wrapText="0" readingOrder="0"/>
      <protection locked="1"/>
    </dxf>
  </rfmt>
  <rfmt sheetId="1" sqref="S24" start="0" length="0">
    <dxf>
      <font>
        <sz val="12"/>
        <color theme="1"/>
        <name val="Times New Roman"/>
        <scheme val="none"/>
      </font>
      <alignment horizontal="general" vertical="bottom" wrapText="0" readingOrder="0"/>
      <protection locked="1"/>
    </dxf>
  </rfmt>
  <rfmt sheetId="1" sqref="S25" start="0" length="0">
    <dxf>
      <font>
        <sz val="12"/>
        <color theme="1"/>
        <name val="Times New Roman"/>
        <scheme val="none"/>
      </font>
      <alignment horizontal="general" vertical="bottom" wrapText="0" readingOrder="0"/>
      <protection locked="1"/>
    </dxf>
  </rfmt>
  <rfmt sheetId="1" sqref="S26" start="0" length="0">
    <dxf>
      <font>
        <sz val="12"/>
        <color theme="1"/>
        <name val="Times New Roman"/>
        <scheme val="none"/>
      </font>
      <alignment horizontal="general" vertical="bottom" wrapText="0" readingOrder="0"/>
      <protection locked="1"/>
    </dxf>
  </rfmt>
  <rfmt sheetId="1" sqref="S27" start="0" length="0">
    <dxf>
      <font>
        <sz val="12"/>
        <color theme="1"/>
        <name val="Times New Roman"/>
        <scheme val="none"/>
      </font>
      <alignment horizontal="general" vertical="bottom" wrapText="0" readingOrder="0"/>
      <protection locked="1"/>
    </dxf>
  </rfmt>
  <rfmt sheetId="1" sqref="S28" start="0" length="0">
    <dxf>
      <font>
        <sz val="12"/>
        <color theme="1"/>
        <name val="Times New Roman"/>
        <scheme val="none"/>
      </font>
      <alignment horizontal="general" vertical="bottom" wrapText="0" readingOrder="0"/>
      <protection locked="1"/>
    </dxf>
  </rfmt>
  <rfmt sheetId="1" sqref="S29" start="0" length="0">
    <dxf>
      <font>
        <sz val="12"/>
        <color theme="1"/>
        <name val="Times New Roman"/>
        <scheme val="none"/>
      </font>
      <alignment horizontal="general" vertical="bottom" wrapText="0" readingOrder="0"/>
      <protection locked="1"/>
    </dxf>
  </rfmt>
  <rfmt sheetId="1" sqref="S30" start="0" length="0">
    <dxf>
      <font>
        <sz val="12"/>
        <color theme="1"/>
        <name val="Times New Roman"/>
        <scheme val="none"/>
      </font>
      <alignment horizontal="general" vertical="bottom" wrapText="0" readingOrder="0"/>
      <protection locked="1"/>
    </dxf>
  </rfmt>
  <rfmt sheetId="1" sqref="S31" start="0" length="0">
    <dxf>
      <font>
        <sz val="12"/>
        <color theme="1"/>
        <name val="Times New Roman"/>
        <scheme val="none"/>
      </font>
      <alignment horizontal="general" vertical="bottom" wrapText="0" readingOrder="0"/>
      <protection locked="1"/>
    </dxf>
  </rfmt>
  <rfmt sheetId="1" sqref="S32" start="0" length="0">
    <dxf>
      <font>
        <sz val="12"/>
        <color theme="1"/>
        <name val="Times New Roman"/>
        <scheme val="none"/>
      </font>
      <alignment horizontal="general" vertical="bottom" wrapText="0" readingOrder="0"/>
      <protection locked="1"/>
    </dxf>
  </rfmt>
  <rfmt sheetId="1" sqref="S33" start="0" length="0">
    <dxf>
      <font>
        <sz val="12"/>
        <color theme="1"/>
        <name val="Times New Roman"/>
        <scheme val="none"/>
      </font>
      <alignment horizontal="general" vertical="bottom" wrapText="0" readingOrder="0"/>
      <protection locked="1"/>
    </dxf>
  </rfmt>
  <rfmt sheetId="1" sqref="S34" start="0" length="0">
    <dxf>
      <font>
        <sz val="12"/>
        <color theme="1"/>
        <name val="Times New Roman"/>
        <scheme val="none"/>
      </font>
      <alignment horizontal="general" vertical="bottom" wrapText="0" readingOrder="0"/>
      <protection locked="1"/>
    </dxf>
  </rfmt>
  <rfmt sheetId="1" sqref="S35" start="0" length="0">
    <dxf>
      <font>
        <sz val="12"/>
        <color theme="1"/>
        <name val="Times New Roman"/>
        <scheme val="none"/>
      </font>
      <alignment horizontal="general" vertical="bottom" wrapText="0" readingOrder="0"/>
      <protection locked="1"/>
    </dxf>
  </rfmt>
  <rfmt sheetId="1" sqref="S36" start="0" length="0">
    <dxf>
      <font>
        <b/>
        <sz val="20"/>
      </font>
      <alignment horizontal="left" readingOrder="0"/>
      <protection locked="1"/>
    </dxf>
  </rfmt>
  <rfmt sheetId="1" sqref="S37" start="0" length="0">
    <dxf>
      <font>
        <sz val="12"/>
        <color theme="1"/>
        <name val="Times New Roman"/>
        <scheme val="none"/>
      </font>
      <alignment horizontal="general" vertical="bottom" wrapText="0" readingOrder="0"/>
      <protection locked="1"/>
    </dxf>
  </rfmt>
  <rfmt sheetId="1" sqref="S38" start="0" length="0">
    <dxf>
      <font>
        <sz val="12"/>
        <color theme="1"/>
        <name val="Times New Roman"/>
        <scheme val="none"/>
      </font>
      <alignment horizontal="general" vertical="bottom" wrapText="0" readingOrder="0"/>
      <protection locked="1"/>
    </dxf>
  </rfmt>
  <rfmt sheetId="1" sqref="S39" start="0" length="0">
    <dxf>
      <font>
        <sz val="12"/>
        <color theme="1"/>
        <name val="Times New Roman"/>
        <scheme val="none"/>
      </font>
      <alignment horizontal="general" vertical="bottom" wrapText="0" readingOrder="0"/>
      <protection locked="1"/>
    </dxf>
  </rfmt>
  <rfmt sheetId="1" sqref="S40" start="0" length="0">
    <dxf>
      <font>
        <sz val="20"/>
        <color auto="1"/>
      </font>
      <alignment horizontal="general" readingOrder="0"/>
      <protection locked="1"/>
    </dxf>
  </rfmt>
  <rfmt sheetId="1" sqref="S41" start="0" length="0">
    <dxf>
      <font>
        <sz val="12"/>
        <color theme="1"/>
        <name val="Times New Roman"/>
        <scheme val="none"/>
      </font>
      <alignment horizontal="general" vertical="bottom" wrapText="0" readingOrder="0"/>
      <protection locked="1"/>
    </dxf>
  </rfmt>
  <rfmt sheetId="1" sqref="S42" start="0" length="0">
    <dxf>
      <font>
        <sz val="12"/>
        <color theme="1"/>
        <name val="Times New Roman"/>
        <scheme val="none"/>
      </font>
      <alignment horizontal="general" vertical="bottom" wrapText="0" readingOrder="0"/>
      <protection locked="1"/>
    </dxf>
  </rfmt>
  <rfmt sheetId="1" sqref="S43" start="0" length="0">
    <dxf>
      <font>
        <b/>
        <sz val="20"/>
        <color auto="1"/>
      </font>
      <alignment horizontal="left" readingOrder="0"/>
      <protection locked="1"/>
    </dxf>
  </rfmt>
  <rfmt sheetId="1" sqref="S44" start="0" length="0">
    <dxf>
      <font>
        <sz val="20"/>
        <color auto="1"/>
      </font>
      <alignment horizontal="left" vertical="top" readingOrder="0"/>
      <protection locked="1"/>
    </dxf>
  </rfmt>
  <rfmt sheetId="1" sqref="S45" start="0" length="0">
    <dxf>
      <font>
        <sz val="20"/>
        <color auto="1"/>
      </font>
      <alignment horizontal="left" vertical="top" readingOrder="0"/>
      <protection locked="1"/>
    </dxf>
  </rfmt>
  <rfmt sheetId="1" sqref="S46" start="0" length="0">
    <dxf>
      <font>
        <sz val="20"/>
        <color auto="1"/>
      </font>
      <alignment horizontal="left" vertical="top" readingOrder="0"/>
      <protection locked="1"/>
    </dxf>
  </rfmt>
  <rfmt sheetId="1" sqref="S47" start="0" length="0">
    <dxf>
      <font>
        <sz val="20"/>
        <color auto="1"/>
      </font>
      <alignment horizontal="left" vertical="top" readingOrder="0"/>
      <protection locked="1"/>
    </dxf>
  </rfmt>
  <rfmt sheetId="1" sqref="S48" start="0" length="0">
    <dxf>
      <font>
        <sz val="20"/>
        <color auto="1"/>
      </font>
      <alignment horizontal="left" vertical="top" readingOrder="0"/>
      <protection locked="1"/>
    </dxf>
  </rfmt>
  <rfmt sheetId="1" sqref="S49" start="0" length="0">
    <dxf>
      <font>
        <sz val="20"/>
        <color auto="1"/>
      </font>
      <alignment horizontal="left" readingOrder="0"/>
      <protection locked="1"/>
    </dxf>
  </rfmt>
  <rfmt sheetId="1" sqref="S50" start="0" length="0">
    <dxf>
      <font>
        <sz val="20"/>
        <color auto="1"/>
      </font>
      <alignment horizontal="left" readingOrder="0"/>
      <protection locked="1"/>
    </dxf>
  </rfmt>
  <rfmt sheetId="1" sqref="S51" start="0" length="0">
    <dxf>
      <font>
        <sz val="20"/>
        <color auto="1"/>
      </font>
      <alignment horizontal="left" readingOrder="0"/>
      <protection locked="1"/>
    </dxf>
  </rfmt>
  <rfmt sheetId="1" sqref="S52" start="0" length="0">
    <dxf>
      <font>
        <sz val="20"/>
        <color auto="1"/>
      </font>
      <alignment horizontal="left" readingOrder="0"/>
      <protection locked="1"/>
    </dxf>
  </rfmt>
  <rfmt sheetId="1" sqref="S53" start="0" length="0">
    <dxf>
      <font>
        <sz val="20"/>
        <color auto="1"/>
      </font>
      <alignment horizontal="left" readingOrder="0"/>
      <protection locked="1"/>
    </dxf>
  </rfmt>
  <rfmt sheetId="1" sqref="S54" start="0" length="0">
    <dxf>
      <font>
        <sz val="20"/>
        <color auto="1"/>
      </font>
      <alignment horizontal="left" readingOrder="0"/>
      <protection locked="1"/>
    </dxf>
  </rfmt>
  <rfmt sheetId="1" sqref="S55" start="0" length="0">
    <dxf>
      <font>
        <i/>
        <sz val="20"/>
        <color auto="1"/>
      </font>
      <fill>
        <patternFill patternType="none">
          <bgColor indexed="65"/>
        </patternFill>
      </fill>
      <alignment horizontal="left" vertical="center" readingOrder="0"/>
      <protection locked="1"/>
    </dxf>
  </rfmt>
  <rfmt sheetId="1" sqref="S56" start="0" length="0">
    <dxf>
      <font>
        <sz val="20"/>
        <color auto="1"/>
      </font>
      <fill>
        <patternFill patternType="none">
          <bgColor indexed="65"/>
        </patternFill>
      </fill>
      <alignment horizontal="left" readingOrder="0"/>
      <protection locked="1"/>
    </dxf>
  </rfmt>
  <rfmt sheetId="1" sqref="S57" start="0" length="0">
    <dxf>
      <font>
        <sz val="20"/>
        <color auto="1"/>
      </font>
      <fill>
        <patternFill patternType="none">
          <bgColor indexed="65"/>
        </patternFill>
      </fill>
      <alignment horizontal="left" readingOrder="0"/>
      <protection locked="1"/>
    </dxf>
  </rfmt>
  <rfmt sheetId="1" sqref="S58" start="0" length="0">
    <dxf>
      <font>
        <sz val="20"/>
        <color auto="1"/>
      </font>
      <fill>
        <patternFill patternType="none">
          <bgColor indexed="65"/>
        </patternFill>
      </fill>
      <alignment horizontal="left" readingOrder="0"/>
      <protection locked="1"/>
    </dxf>
  </rfmt>
  <rfmt sheetId="1" sqref="S59" start="0" length="0">
    <dxf>
      <font>
        <sz val="20"/>
        <color auto="1"/>
      </font>
      <fill>
        <patternFill patternType="none">
          <bgColor indexed="65"/>
        </patternFill>
      </fill>
      <alignment horizontal="left" readingOrder="0"/>
      <protection locked="1"/>
    </dxf>
  </rfmt>
  <rfmt sheetId="1" sqref="S60" start="0" length="0">
    <dxf>
      <font>
        <sz val="20"/>
        <color auto="1"/>
      </font>
      <fill>
        <patternFill patternType="none">
          <bgColor indexed="65"/>
        </patternFill>
      </fill>
      <alignment horizontal="left" readingOrder="0"/>
      <protection locked="1"/>
    </dxf>
  </rfmt>
  <rfmt sheetId="1" sqref="S61" start="0" length="0">
    <dxf>
      <alignment horizontal="left" vertical="top" readingOrder="0"/>
      <protection locked="1"/>
    </dxf>
  </rfmt>
  <rfmt sheetId="1" sqref="S62" start="0" length="0">
    <dxf>
      <font>
        <b/>
        <i/>
        <sz val="20"/>
      </font>
      <alignment horizontal="left" readingOrder="0"/>
      <protection locked="1"/>
    </dxf>
  </rfmt>
  <rfmt sheetId="1" sqref="S63" start="0" length="0">
    <dxf>
      <font>
        <b val="0"/>
        <i/>
        <sz val="18"/>
      </font>
      <alignment horizontal="left" readingOrder="0"/>
      <protection locked="1"/>
    </dxf>
  </rfmt>
  <rfmt sheetId="1" sqref="S64" start="0" length="0">
    <dxf>
      <font>
        <b val="0"/>
        <i/>
        <sz val="18"/>
      </font>
      <alignment horizontal="left" readingOrder="0"/>
      <protection locked="1"/>
    </dxf>
  </rfmt>
  <rfmt sheetId="1" sqref="S65" start="0" length="0">
    <dxf>
      <font>
        <b val="0"/>
        <i/>
        <sz val="18"/>
      </font>
      <alignment horizontal="left" readingOrder="0"/>
      <protection locked="1"/>
    </dxf>
  </rfmt>
  <rfmt sheetId="1" sqref="S66" start="0" length="0">
    <dxf>
      <font>
        <b val="0"/>
        <i/>
        <sz val="18"/>
      </font>
      <alignment horizontal="left" readingOrder="0"/>
      <protection locked="1"/>
    </dxf>
  </rfmt>
  <rfmt sheetId="1" sqref="S67" start="0" length="0">
    <dxf>
      <numFmt numFmtId="0" formatCode="General"/>
      <alignment horizontal="left" vertical="top" readingOrder="0"/>
      <protection locked="1"/>
    </dxf>
  </rfmt>
  <rfmt sheetId="1" sqref="S68" start="0" length="0">
    <dxf>
      <numFmt numFmtId="0" formatCode="General"/>
      <alignment horizontal="left" vertical="top" readingOrder="0"/>
      <protection locked="1"/>
    </dxf>
  </rfmt>
  <rfmt sheetId="1" sqref="S69" start="0" length="0">
    <dxf>
      <numFmt numFmtId="0" formatCode="General"/>
      <alignment horizontal="left" vertical="top" readingOrder="0"/>
      <protection locked="1"/>
    </dxf>
  </rfmt>
  <rfmt sheetId="1" sqref="S70" start="0" length="0">
    <dxf>
      <numFmt numFmtId="0" formatCode="General"/>
      <alignment horizontal="left" vertical="top" readingOrder="0"/>
      <protection locked="1"/>
    </dxf>
  </rfmt>
  <rfmt sheetId="1" sqref="S71" start="0" length="0">
    <dxf>
      <numFmt numFmtId="0" formatCode="General"/>
      <alignment horizontal="left" vertical="top" readingOrder="0"/>
      <protection locked="1"/>
    </dxf>
  </rfmt>
  <rfmt sheetId="1" sqref="S72" start="0" length="0">
    <dxf>
      <font>
        <b val="0"/>
        <sz val="18"/>
      </font>
      <numFmt numFmtId="0" formatCode="General"/>
      <alignment horizontal="left" readingOrder="0"/>
      <protection locked="1"/>
    </dxf>
  </rfmt>
  <rfmt sheetId="1" sqref="S73" start="0" length="0">
    <dxf>
      <font>
        <b val="0"/>
        <i val="0"/>
        <sz val="18"/>
      </font>
      <numFmt numFmtId="0" formatCode="General"/>
      <alignment horizontal="left" vertical="top" readingOrder="0"/>
      <protection locked="1"/>
    </dxf>
  </rfmt>
  <rfmt sheetId="1" sqref="S74" start="0" length="0">
    <dxf>
      <font>
        <b val="0"/>
        <i val="0"/>
        <sz val="18"/>
      </font>
      <numFmt numFmtId="0" formatCode="General"/>
      <alignment horizontal="left" vertical="top" readingOrder="0"/>
      <protection locked="1"/>
    </dxf>
  </rfmt>
  <rfmt sheetId="1" sqref="S75" start="0" length="0">
    <dxf>
      <font>
        <b val="0"/>
        <i val="0"/>
        <sz val="18"/>
      </font>
      <numFmt numFmtId="0" formatCode="General"/>
      <alignment horizontal="left" vertical="top" readingOrder="0"/>
      <protection locked="1"/>
    </dxf>
  </rfmt>
  <rfmt sheetId="1" sqref="S76" start="0" length="0">
    <dxf>
      <font>
        <b val="0"/>
        <i val="0"/>
        <sz val="18"/>
      </font>
      <numFmt numFmtId="0" formatCode="General"/>
      <alignment horizontal="left" vertical="top" readingOrder="0"/>
      <protection locked="1"/>
    </dxf>
  </rfmt>
  <rfmt sheetId="1" sqref="S77" start="0" length="0">
    <dxf>
      <font>
        <b val="0"/>
        <i val="0"/>
        <sz val="18"/>
      </font>
      <numFmt numFmtId="0" formatCode="General"/>
      <alignment horizontal="left" vertical="top" readingOrder="0"/>
      <protection locked="1"/>
    </dxf>
  </rfmt>
  <rfmt sheetId="1" sqref="S78" start="0" length="0">
    <dxf>
      <font>
        <i/>
        <sz val="18"/>
      </font>
      <numFmt numFmtId="0" formatCode="General"/>
      <alignment horizontal="left" readingOrder="0"/>
      <protection locked="1"/>
    </dxf>
  </rfmt>
  <rfmt sheetId="1" sqref="S79" start="0" length="0">
    <dxf>
      <font>
        <sz val="18"/>
      </font>
      <numFmt numFmtId="0" formatCode="General"/>
      <alignment horizontal="left" vertical="top" readingOrder="0"/>
      <protection locked="1"/>
    </dxf>
  </rfmt>
  <rfmt sheetId="1" sqref="S80" start="0" length="0">
    <dxf>
      <font>
        <sz val="18"/>
      </font>
      <numFmt numFmtId="0" formatCode="General"/>
      <alignment horizontal="left" vertical="top" readingOrder="0"/>
      <protection locked="1"/>
    </dxf>
  </rfmt>
  <rfmt sheetId="1" sqref="S81" start="0" length="0">
    <dxf>
      <font>
        <sz val="18"/>
      </font>
      <numFmt numFmtId="0" formatCode="General"/>
      <alignment horizontal="left" vertical="top" readingOrder="0"/>
      <protection locked="1"/>
    </dxf>
  </rfmt>
  <rfmt sheetId="1" sqref="S82" start="0" length="0">
    <dxf>
      <font>
        <sz val="18"/>
      </font>
      <numFmt numFmtId="0" formatCode="General"/>
      <alignment horizontal="left" vertical="top" readingOrder="0"/>
      <protection locked="1"/>
    </dxf>
  </rfmt>
  <rfmt sheetId="1" sqref="S83" start="0" length="0">
    <dxf>
      <font>
        <sz val="18"/>
      </font>
      <numFmt numFmtId="0" formatCode="General"/>
      <alignment horizontal="left" vertical="top" readingOrder="0"/>
      <protection locked="1"/>
    </dxf>
  </rfmt>
  <rfmt sheetId="1" sqref="S84" start="0" length="0">
    <dxf>
      <font>
        <i/>
        <sz val="18"/>
      </font>
      <numFmt numFmtId="0" formatCode="General"/>
      <alignment horizontal="left" readingOrder="0"/>
      <protection locked="1"/>
    </dxf>
  </rfmt>
  <rfmt sheetId="1" sqref="S85" start="0" length="0">
    <dxf>
      <font>
        <sz val="18"/>
      </font>
      <numFmt numFmtId="0" formatCode="General"/>
      <alignment horizontal="left" vertical="top" readingOrder="0"/>
      <protection locked="1"/>
    </dxf>
  </rfmt>
  <rfmt sheetId="1" sqref="S86" start="0" length="0">
    <dxf>
      <font>
        <sz val="18"/>
      </font>
      <numFmt numFmtId="0" formatCode="General"/>
      <alignment horizontal="left" vertical="top" readingOrder="0"/>
      <protection locked="1"/>
    </dxf>
  </rfmt>
  <rfmt sheetId="1" sqref="S87" start="0" length="0">
    <dxf>
      <font>
        <sz val="18"/>
      </font>
      <numFmt numFmtId="0" formatCode="General"/>
      <alignment horizontal="left" vertical="top" readingOrder="0"/>
      <protection locked="1"/>
    </dxf>
  </rfmt>
  <rfmt sheetId="1" sqref="S88" start="0" length="0">
    <dxf>
      <font>
        <sz val="18"/>
      </font>
      <numFmt numFmtId="0" formatCode="General"/>
      <alignment horizontal="left" vertical="top" readingOrder="0"/>
      <protection locked="1"/>
    </dxf>
  </rfmt>
  <rfmt sheetId="1" sqref="S89" start="0" length="0">
    <dxf>
      <font>
        <sz val="18"/>
      </font>
      <numFmt numFmtId="0" formatCode="General"/>
      <alignment horizontal="left" vertical="top" readingOrder="0"/>
      <protection locked="1"/>
    </dxf>
  </rfmt>
  <rfmt sheetId="1" sqref="S90" start="0" length="0">
    <dxf>
      <numFmt numFmtId="0" formatCode="General"/>
      <alignment horizontal="left" readingOrder="0"/>
      <protection locked="1"/>
    </dxf>
  </rfmt>
  <rfmt sheetId="1" sqref="S91" start="0" length="0">
    <dxf>
      <numFmt numFmtId="0" formatCode="General"/>
      <alignment horizontal="left" vertical="top" readingOrder="0"/>
      <protection locked="1"/>
    </dxf>
  </rfmt>
  <rfmt sheetId="1" sqref="S92" start="0" length="0">
    <dxf>
      <numFmt numFmtId="0" formatCode="General"/>
      <alignment horizontal="left" vertical="top" readingOrder="0"/>
      <protection locked="1"/>
    </dxf>
  </rfmt>
  <rfmt sheetId="1" sqref="S93" start="0" length="0">
    <dxf>
      <numFmt numFmtId="0" formatCode="General"/>
      <alignment horizontal="left" vertical="top" readingOrder="0"/>
      <protection locked="1"/>
    </dxf>
  </rfmt>
  <rfmt sheetId="1" sqref="S94" start="0" length="0">
    <dxf>
      <numFmt numFmtId="0" formatCode="General"/>
      <alignment horizontal="left" vertical="top" readingOrder="0"/>
      <protection locked="1"/>
    </dxf>
  </rfmt>
  <rfmt sheetId="1" sqref="S95" start="0" length="0">
    <dxf>
      <numFmt numFmtId="0" formatCode="General"/>
      <alignment horizontal="left" vertical="top" readingOrder="0"/>
      <protection locked="1"/>
    </dxf>
  </rfmt>
  <rfmt sheetId="1" sqref="S96" start="0" length="0">
    <dxf>
      <font>
        <b/>
        <i/>
        <sz val="18"/>
      </font>
      <numFmt numFmtId="0" formatCode="General"/>
      <alignment horizontal="left" readingOrder="0"/>
      <protection locked="1"/>
    </dxf>
  </rfmt>
  <rfmt sheetId="1" sqref="S97" start="0" length="0">
    <dxf>
      <font>
        <sz val="18"/>
      </font>
      <numFmt numFmtId="0" formatCode="General"/>
      <alignment horizontal="left" vertical="top" readingOrder="0"/>
      <protection locked="1"/>
    </dxf>
  </rfmt>
  <rfmt sheetId="1" sqref="S98" start="0" length="0">
    <dxf>
      <font>
        <sz val="18"/>
      </font>
      <numFmt numFmtId="0" formatCode="General"/>
      <alignment horizontal="left" vertical="top" readingOrder="0"/>
      <protection locked="1"/>
    </dxf>
  </rfmt>
  <rfmt sheetId="1" sqref="S99" start="0" length="0">
    <dxf>
      <font>
        <sz val="18"/>
      </font>
      <numFmt numFmtId="0" formatCode="General"/>
      <alignment horizontal="left" vertical="top" readingOrder="0"/>
      <protection locked="1"/>
    </dxf>
  </rfmt>
  <rfmt sheetId="1" sqref="S100" start="0" length="0">
    <dxf>
      <font>
        <sz val="18"/>
      </font>
      <numFmt numFmtId="0" formatCode="General"/>
      <alignment horizontal="left" vertical="top" readingOrder="0"/>
      <protection locked="1"/>
    </dxf>
  </rfmt>
  <rfmt sheetId="1" sqref="S101" start="0" length="0">
    <dxf>
      <font>
        <sz val="18"/>
      </font>
      <numFmt numFmtId="0" formatCode="General"/>
      <alignment horizontal="left" vertical="top" readingOrder="0"/>
      <protection locked="1"/>
    </dxf>
  </rfmt>
  <rfmt sheetId="1" sqref="S102" start="0" length="0">
    <dxf>
      <font>
        <sz val="18"/>
      </font>
      <numFmt numFmtId="0" formatCode="General"/>
      <alignment horizontal="left" vertical="top" readingOrder="0"/>
      <protection locked="1"/>
    </dxf>
  </rfmt>
  <rfmt sheetId="1" sqref="S103" start="0" length="0">
    <dxf>
      <font>
        <sz val="18"/>
      </font>
      <numFmt numFmtId="0" formatCode="General"/>
      <alignment horizontal="left" vertical="top" readingOrder="0"/>
      <protection locked="1"/>
    </dxf>
  </rfmt>
  <rfmt sheetId="1" sqref="S104" start="0" length="0">
    <dxf>
      <font>
        <sz val="18"/>
      </font>
      <numFmt numFmtId="0" formatCode="General"/>
      <alignment horizontal="left" vertical="top" readingOrder="0"/>
      <protection locked="1"/>
    </dxf>
  </rfmt>
  <rfmt sheetId="1" sqref="S105" start="0" length="0">
    <dxf>
      <font>
        <sz val="18"/>
      </font>
      <numFmt numFmtId="0" formatCode="General"/>
      <alignment horizontal="left" vertical="top" readingOrder="0"/>
      <protection locked="1"/>
    </dxf>
  </rfmt>
  <rfmt sheetId="1" sqref="S106" start="0" length="0">
    <dxf>
      <font>
        <sz val="18"/>
      </font>
      <numFmt numFmtId="0" formatCode="General"/>
      <alignment horizontal="left" vertical="top" readingOrder="0"/>
      <protection locked="1"/>
    </dxf>
  </rfmt>
  <rfmt sheetId="1" sqref="S107" start="0" length="0">
    <dxf>
      <font>
        <sz val="18"/>
      </font>
      <numFmt numFmtId="0" formatCode="General"/>
      <alignment horizontal="left" vertical="top" readingOrder="0"/>
      <protection locked="1"/>
    </dxf>
  </rfmt>
  <rfmt sheetId="1" sqref="S108" start="0" length="0">
    <dxf>
      <font>
        <b val="0"/>
        <sz val="18"/>
      </font>
      <numFmt numFmtId="0" formatCode="General"/>
      <alignment horizontal="left" readingOrder="0"/>
      <protection locked="1"/>
    </dxf>
  </rfmt>
  <rfmt sheetId="1" sqref="S109" start="0" length="0">
    <dxf>
      <numFmt numFmtId="0" formatCode="General"/>
      <alignment horizontal="left" vertical="top" readingOrder="0"/>
      <protection locked="1"/>
    </dxf>
  </rfmt>
  <rfmt sheetId="1" sqref="S110" start="0" length="0">
    <dxf>
      <numFmt numFmtId="0" formatCode="General"/>
      <alignment horizontal="left" vertical="top" readingOrder="0"/>
      <protection locked="1"/>
    </dxf>
  </rfmt>
  <rfmt sheetId="1" sqref="S111" start="0" length="0">
    <dxf>
      <numFmt numFmtId="0" formatCode="General"/>
      <alignment horizontal="left" vertical="top" readingOrder="0"/>
      <protection locked="1"/>
    </dxf>
  </rfmt>
  <rfmt sheetId="1" sqref="S112" start="0" length="0">
    <dxf>
      <numFmt numFmtId="0" formatCode="General"/>
      <alignment horizontal="left" vertical="top" readingOrder="0"/>
      <protection locked="1"/>
    </dxf>
  </rfmt>
  <rfmt sheetId="1" sqref="S113" start="0" length="0">
    <dxf>
      <numFmt numFmtId="0" formatCode="General"/>
      <alignment horizontal="left" vertical="top" readingOrder="0"/>
      <protection locked="1"/>
    </dxf>
  </rfmt>
  <rfmt sheetId="1" sqref="S114" start="0" length="0">
    <dxf>
      <font>
        <i/>
        <sz val="18"/>
        <color auto="1"/>
      </font>
      <fill>
        <patternFill patternType="solid">
          <bgColor rgb="FF92D050"/>
        </patternFill>
      </fill>
      <alignment horizontal="left" readingOrder="0"/>
      <protection locked="1"/>
    </dxf>
  </rfmt>
  <rfmt sheetId="1" sqref="S115" start="0" length="0">
    <dxf>
      <font>
        <sz val="18"/>
        <color auto="1"/>
      </font>
      <alignment horizontal="left" vertical="top" readingOrder="0"/>
      <protection locked="1"/>
    </dxf>
  </rfmt>
  <rfmt sheetId="1" sqref="S116" start="0" length="0">
    <dxf>
      <font>
        <sz val="18"/>
        <color auto="1"/>
      </font>
      <alignment horizontal="left" vertical="top" readingOrder="0"/>
      <protection locked="1"/>
    </dxf>
  </rfmt>
  <rfmt sheetId="1" sqref="S117" start="0" length="0">
    <dxf>
      <font>
        <sz val="18"/>
        <color auto="1"/>
      </font>
      <alignment horizontal="left" vertical="top" readingOrder="0"/>
      <protection locked="1"/>
    </dxf>
  </rfmt>
  <rfmt sheetId="1" sqref="S118" start="0" length="0">
    <dxf>
      <font>
        <sz val="18"/>
        <color auto="1"/>
      </font>
      <alignment horizontal="left" vertical="top" readingOrder="0"/>
      <protection locked="1"/>
    </dxf>
  </rfmt>
  <rfmt sheetId="1" sqref="S119" start="0" length="0">
    <dxf>
      <font>
        <sz val="18"/>
        <color auto="1"/>
      </font>
      <alignment horizontal="left" vertical="top" readingOrder="0"/>
      <protection locked="1"/>
    </dxf>
  </rfmt>
  <rfmt sheetId="1" sqref="S120" start="0" length="0">
    <dxf>
      <font>
        <i/>
        <sz val="18"/>
        <color auto="1"/>
      </font>
      <fill>
        <patternFill patternType="solid">
          <bgColor rgb="FF92D050"/>
        </patternFill>
      </fill>
      <alignment horizontal="left" readingOrder="0"/>
      <protection locked="1"/>
    </dxf>
  </rfmt>
  <rfmt sheetId="1" sqref="S121" start="0" length="0">
    <dxf>
      <font>
        <sz val="18"/>
        <color auto="1"/>
      </font>
      <alignment horizontal="left" vertical="top" readingOrder="0"/>
      <protection locked="1"/>
    </dxf>
  </rfmt>
  <rfmt sheetId="1" sqref="S122" start="0" length="0">
    <dxf>
      <font>
        <sz val="18"/>
        <color auto="1"/>
      </font>
      <alignment horizontal="left" vertical="top" readingOrder="0"/>
      <protection locked="1"/>
    </dxf>
  </rfmt>
  <rfmt sheetId="1" sqref="S123" start="0" length="0">
    <dxf>
      <font>
        <sz val="18"/>
        <color auto="1"/>
      </font>
      <alignment horizontal="left" vertical="top" readingOrder="0"/>
      <protection locked="1"/>
    </dxf>
  </rfmt>
  <rfmt sheetId="1" sqref="S124" start="0" length="0">
    <dxf>
      <font>
        <sz val="18"/>
        <color auto="1"/>
      </font>
      <alignment horizontal="left" vertical="top" readingOrder="0"/>
      <protection locked="1"/>
    </dxf>
  </rfmt>
  <rfmt sheetId="1" sqref="S125" start="0" length="0">
    <dxf>
      <font>
        <sz val="18"/>
        <color auto="1"/>
      </font>
      <alignment horizontal="left" vertical="top" readingOrder="0"/>
      <protection locked="1"/>
    </dxf>
  </rfmt>
  <rfmt sheetId="1" sqref="S126" start="0" length="0">
    <dxf>
      <font>
        <b/>
        <sz val="18"/>
        <color auto="1"/>
      </font>
      <fill>
        <patternFill patternType="solid">
          <bgColor rgb="FF92D050"/>
        </patternFill>
      </fill>
      <alignment horizontal="left" readingOrder="0"/>
      <protection locked="1"/>
    </dxf>
  </rfmt>
  <rfmt sheetId="1" sqref="S127" start="0" length="0">
    <dxf>
      <font>
        <sz val="18"/>
        <color auto="1"/>
      </font>
      <alignment horizontal="left" vertical="top" readingOrder="0"/>
      <protection locked="1"/>
    </dxf>
  </rfmt>
  <rfmt sheetId="1" sqref="S128" start="0" length="0">
    <dxf>
      <font>
        <sz val="18"/>
        <color auto="1"/>
      </font>
      <alignment horizontal="left" vertical="top" readingOrder="0"/>
      <protection locked="1"/>
    </dxf>
  </rfmt>
  <rfmt sheetId="1" sqref="S129" start="0" length="0">
    <dxf>
      <font>
        <sz val="18"/>
        <color auto="1"/>
      </font>
      <alignment horizontal="left" vertical="top" readingOrder="0"/>
      <protection locked="1"/>
    </dxf>
  </rfmt>
  <rfmt sheetId="1" sqref="S130" start="0" length="0">
    <dxf>
      <font>
        <sz val="18"/>
        <color auto="1"/>
      </font>
      <alignment horizontal="left" vertical="top" readingOrder="0"/>
      <protection locked="1"/>
    </dxf>
  </rfmt>
  <rfmt sheetId="1" sqref="S131" start="0" length="0">
    <dxf>
      <font>
        <sz val="18"/>
        <color auto="1"/>
      </font>
      <alignment horizontal="left" vertical="top" readingOrder="0"/>
      <protection locked="1"/>
    </dxf>
  </rfmt>
  <rfmt sheetId="1" sqref="S132" start="0" length="0">
    <dxf>
      <font>
        <b/>
        <i/>
        <sz val="18"/>
      </font>
      <alignment horizontal="left" readingOrder="0"/>
      <protection locked="1"/>
    </dxf>
  </rfmt>
  <rfmt sheetId="1" sqref="S133" start="0" length="0">
    <dxf>
      <font>
        <sz val="18"/>
      </font>
      <alignment horizontal="left" vertical="top" readingOrder="0"/>
      <protection locked="1"/>
    </dxf>
  </rfmt>
  <rfmt sheetId="1" sqref="S134" start="0" length="0">
    <dxf>
      <font>
        <sz val="18"/>
      </font>
      <alignment horizontal="left" vertical="top" readingOrder="0"/>
      <protection locked="1"/>
    </dxf>
  </rfmt>
  <rfmt sheetId="1" sqref="S135" start="0" length="0">
    <dxf>
      <font>
        <sz val="18"/>
      </font>
      <alignment horizontal="left" vertical="top" readingOrder="0"/>
      <protection locked="1"/>
    </dxf>
  </rfmt>
  <rfmt sheetId="1" sqref="S136" start="0" length="0">
    <dxf>
      <font>
        <sz val="18"/>
      </font>
      <alignment horizontal="left" vertical="top" readingOrder="0"/>
      <protection locked="1"/>
    </dxf>
  </rfmt>
  <rfmt sheetId="1" sqref="S137" start="0" length="0">
    <dxf>
      <font>
        <sz val="18"/>
      </font>
      <alignment horizontal="left" vertical="top" readingOrder="0"/>
      <protection locked="1"/>
    </dxf>
  </rfmt>
  <rfmt sheetId="1" sqref="S138" start="0" length="0">
    <dxf>
      <font>
        <b/>
        <i/>
        <sz val="18"/>
      </font>
      <numFmt numFmtId="0" formatCode="General"/>
      <fill>
        <patternFill patternType="none">
          <bgColor indexed="65"/>
        </patternFill>
      </fill>
      <alignment horizontal="left" readingOrder="0"/>
      <protection locked="1"/>
    </dxf>
  </rfmt>
  <rfmt sheetId="1" sqref="S139" start="0" length="0">
    <dxf>
      <numFmt numFmtId="0" formatCode="General"/>
      <alignment horizontal="left" vertical="top" readingOrder="0"/>
      <protection locked="1"/>
    </dxf>
  </rfmt>
  <rfmt sheetId="1" sqref="S140" start="0" length="0">
    <dxf>
      <numFmt numFmtId="0" formatCode="General"/>
      <alignment horizontal="left" vertical="top" readingOrder="0"/>
      <protection locked="1"/>
    </dxf>
  </rfmt>
  <rfmt sheetId="1" sqref="S141" start="0" length="0">
    <dxf>
      <numFmt numFmtId="0" formatCode="General"/>
      <alignment horizontal="left" vertical="top" readingOrder="0"/>
      <protection locked="1"/>
    </dxf>
  </rfmt>
  <rfmt sheetId="1" sqref="S142" start="0" length="0">
    <dxf>
      <numFmt numFmtId="0" formatCode="General"/>
      <alignment horizontal="left" vertical="top" readingOrder="0"/>
      <protection locked="1"/>
    </dxf>
  </rfmt>
  <rfmt sheetId="1" sqref="S143" start="0" length="0">
    <dxf>
      <numFmt numFmtId="0" formatCode="General"/>
      <alignment horizontal="left" vertical="top" readingOrder="0"/>
      <protection locked="1"/>
    </dxf>
  </rfmt>
  <rfmt sheetId="1" sqref="S144" start="0" length="0">
    <dxf>
      <font>
        <i/>
        <sz val="20"/>
      </font>
      <fill>
        <patternFill patternType="none">
          <bgColor indexed="65"/>
        </patternFill>
      </fill>
      <alignment horizontal="left" readingOrder="0"/>
      <protection locked="1"/>
    </dxf>
  </rfmt>
  <rfmt sheetId="1" sqref="S145" start="0" length="0">
    <dxf>
      <font>
        <i/>
        <sz val="20"/>
      </font>
      <fill>
        <patternFill patternType="none">
          <bgColor indexed="65"/>
        </patternFill>
      </fill>
      <alignment horizontal="left" readingOrder="0"/>
      <protection locked="1"/>
    </dxf>
  </rfmt>
  <rfmt sheetId="1" sqref="S146" start="0" length="0">
    <dxf>
      <fill>
        <patternFill patternType="none">
          <bgColor indexed="65"/>
        </patternFill>
      </fill>
      <alignment horizontal="left" vertical="top" readingOrder="0"/>
      <protection locked="1"/>
    </dxf>
  </rfmt>
  <rfmt sheetId="1" sqref="S147" start="0" length="0">
    <dxf>
      <fill>
        <patternFill patternType="none">
          <bgColor indexed="65"/>
        </patternFill>
      </fill>
      <alignment horizontal="left" vertical="top" readingOrder="0"/>
      <protection locked="1"/>
    </dxf>
  </rfmt>
  <rfmt sheetId="1" sqref="S148" start="0" length="0">
    <dxf>
      <fill>
        <patternFill patternType="none">
          <bgColor indexed="65"/>
        </patternFill>
      </fill>
      <alignment horizontal="left" vertical="top" readingOrder="0"/>
      <protection locked="1"/>
    </dxf>
  </rfmt>
  <rfmt sheetId="1" sqref="S149" start="0" length="0">
    <dxf>
      <fill>
        <patternFill patternType="none">
          <bgColor indexed="65"/>
        </patternFill>
      </fill>
      <alignment horizontal="left" vertical="top" readingOrder="0"/>
      <protection locked="1"/>
    </dxf>
  </rfmt>
  <rfmt sheetId="1" sqref="S150" start="0" length="0">
    <dxf>
      <fill>
        <patternFill patternType="none">
          <bgColor indexed="65"/>
        </patternFill>
      </fill>
      <alignment horizontal="left" vertical="top" readingOrder="0"/>
      <protection locked="1"/>
    </dxf>
  </rfmt>
  <rfmt sheetId="1" sqref="S151" start="0" length="0">
    <dxf>
      <font>
        <i/>
        <sz val="20"/>
        <color rgb="FFFF0000"/>
      </font>
      <alignment horizontal="left" vertical="center" readingOrder="0"/>
      <protection locked="1"/>
    </dxf>
  </rfmt>
  <rfmt sheetId="1" sqref="S152" start="0" length="0">
    <dxf>
      <font>
        <i/>
        <sz val="20"/>
        <color auto="1"/>
      </font>
      <alignment horizontal="left" vertical="center" readingOrder="0"/>
      <protection locked="1"/>
    </dxf>
  </rfmt>
  <rfmt sheetId="1" sqref="S153" start="0" length="0">
    <dxf>
      <font>
        <sz val="20"/>
        <color auto="1"/>
      </font>
      <alignment horizontal="left" readingOrder="0"/>
      <protection locked="1"/>
    </dxf>
  </rfmt>
  <rfmt sheetId="1" sqref="S154" start="0" length="0">
    <dxf>
      <font>
        <sz val="20"/>
        <color auto="1"/>
      </font>
      <alignment horizontal="left" readingOrder="0"/>
      <protection locked="1"/>
    </dxf>
  </rfmt>
  <rfmt sheetId="1" sqref="S155" start="0" length="0">
    <dxf>
      <font>
        <sz val="20"/>
        <color auto="1"/>
      </font>
      <alignment horizontal="left" readingOrder="0"/>
      <protection locked="1"/>
    </dxf>
  </rfmt>
  <rfmt sheetId="1" sqref="S156" start="0" length="0">
    <dxf>
      <font>
        <sz val="20"/>
        <color auto="1"/>
      </font>
      <alignment horizontal="left" readingOrder="0"/>
      <protection locked="1"/>
    </dxf>
  </rfmt>
  <rfmt sheetId="1" sqref="S157" start="0" length="0">
    <dxf>
      <font>
        <sz val="20"/>
        <color auto="1"/>
      </font>
      <alignment horizontal="left" readingOrder="0"/>
      <protection locked="1"/>
    </dxf>
  </rfmt>
  <rfmt sheetId="1" sqref="S158" start="0" length="0">
    <dxf>
      <font>
        <i/>
        <sz val="20"/>
      </font>
      <alignment horizontal="left" vertical="center" readingOrder="0"/>
      <protection locked="1"/>
    </dxf>
  </rfmt>
  <rfmt sheetId="1" sqref="S159" start="0" length="0">
    <dxf>
      <font>
        <i/>
        <sz val="20"/>
      </font>
      <alignment horizontal="left" vertical="center" readingOrder="0"/>
      <protection locked="1"/>
    </dxf>
  </rfmt>
  <rfmt sheetId="1" sqref="S160" start="0" length="0">
    <dxf>
      <font>
        <i/>
        <sz val="20"/>
      </font>
      <alignment horizontal="left" vertical="center" readingOrder="0"/>
      <protection locked="1"/>
    </dxf>
  </rfmt>
  <rfmt sheetId="1" sqref="S161" start="0" length="0">
    <dxf>
      <font>
        <i/>
        <sz val="20"/>
      </font>
      <alignment horizontal="left" vertical="center" readingOrder="0"/>
      <protection locked="1"/>
    </dxf>
  </rfmt>
  <rfmt sheetId="1" sqref="S162" start="0" length="0">
    <dxf>
      <font>
        <i/>
        <sz val="20"/>
      </font>
      <alignment horizontal="left" vertical="center" readingOrder="0"/>
      <protection locked="1"/>
    </dxf>
  </rfmt>
  <rfmt sheetId="1" sqref="S163" start="0" length="0">
    <dxf>
      <font>
        <i/>
        <sz val="20"/>
      </font>
      <alignment horizontal="left" vertical="center" readingOrder="0"/>
      <protection locked="1"/>
    </dxf>
  </rfmt>
  <rfmt sheetId="1" sqref="S164" start="0" length="0">
    <dxf>
      <font>
        <b/>
        <i/>
        <sz val="20"/>
      </font>
      <alignment horizontal="left" vertical="center" readingOrder="0"/>
      <protection locked="1"/>
    </dxf>
  </rfmt>
  <rfmt sheetId="1" sqref="S165" start="0" length="0">
    <dxf>
      <font>
        <b/>
        <i/>
        <sz val="20"/>
      </font>
      <alignment horizontal="left" vertical="center" readingOrder="0"/>
      <protection locked="1"/>
    </dxf>
  </rfmt>
  <rfmt sheetId="1" sqref="S166" start="0" length="0">
    <dxf>
      <font>
        <b/>
        <i/>
        <sz val="20"/>
      </font>
      <alignment horizontal="left" vertical="center" readingOrder="0"/>
      <protection locked="1"/>
    </dxf>
  </rfmt>
  <rfmt sheetId="1" sqref="S167" start="0" length="0">
    <dxf>
      <font>
        <b/>
        <i/>
        <sz val="20"/>
      </font>
      <alignment horizontal="left" vertical="center" readingOrder="0"/>
      <protection locked="1"/>
    </dxf>
  </rfmt>
  <rfmt sheetId="1" sqref="S168" start="0" length="0">
    <dxf>
      <font>
        <b/>
        <i/>
        <sz val="20"/>
      </font>
      <alignment horizontal="left" vertical="center" readingOrder="0"/>
      <protection locked="1"/>
    </dxf>
  </rfmt>
  <rfmt sheetId="1" sqref="S169" start="0" length="0">
    <dxf>
      <font>
        <b/>
        <i/>
        <sz val="20"/>
      </font>
      <alignment horizontal="left" vertical="center" readingOrder="0"/>
      <protection locked="1"/>
    </dxf>
  </rfmt>
  <rfmt sheetId="1" sqref="S170" start="0" length="0">
    <dxf>
      <font>
        <i/>
        <sz val="20"/>
      </font>
      <fill>
        <patternFill patternType="solid">
          <bgColor rgb="FF92D050"/>
        </patternFill>
      </fill>
      <alignment horizontal="left" vertical="center" readingOrder="0"/>
      <protection locked="1"/>
    </dxf>
  </rfmt>
  <rfmt sheetId="1" sqref="S171" start="0" length="0">
    <dxf>
      <alignment horizontal="left" readingOrder="0"/>
      <protection locked="1"/>
    </dxf>
  </rfmt>
  <rfmt sheetId="1" sqref="S172" start="0" length="0">
    <dxf>
      <alignment horizontal="left" readingOrder="0"/>
      <protection locked="1"/>
    </dxf>
  </rfmt>
  <rfmt sheetId="1" sqref="S173" start="0" length="0">
    <dxf>
      <alignment horizontal="left" readingOrder="0"/>
      <protection locked="1"/>
    </dxf>
  </rfmt>
  <rfmt sheetId="1" sqref="S174" start="0" length="0">
    <dxf>
      <alignment horizontal="left" readingOrder="0"/>
      <protection locked="1"/>
    </dxf>
  </rfmt>
  <rfmt sheetId="1" sqref="S175" start="0" length="0">
    <dxf>
      <alignment horizontal="left" readingOrder="0"/>
      <protection locked="1"/>
    </dxf>
  </rfmt>
  <rfmt sheetId="1" sqref="S176" start="0" length="0">
    <dxf>
      <font>
        <i/>
        <sz val="20"/>
      </font>
      <alignment horizontal="left" vertical="top" readingOrder="0"/>
      <protection locked="1"/>
    </dxf>
  </rfmt>
  <rfmt sheetId="1" sqref="S177" start="0" length="0">
    <dxf>
      <font>
        <sz val="12"/>
        <color theme="1"/>
        <name val="Times New Roman"/>
        <scheme val="none"/>
      </font>
      <alignment horizontal="general" vertical="bottom" wrapText="0" readingOrder="0"/>
      <protection locked="1"/>
    </dxf>
  </rfmt>
  <rfmt sheetId="1" sqref="S178" start="0" length="0">
    <dxf>
      <font>
        <sz val="12"/>
        <color theme="1"/>
        <name val="Times New Roman"/>
        <scheme val="none"/>
      </font>
      <alignment horizontal="general" vertical="bottom" wrapText="0" readingOrder="0"/>
      <protection locked="1"/>
    </dxf>
  </rfmt>
  <rfmt sheetId="1" sqref="S179" start="0" length="0">
    <dxf>
      <font>
        <sz val="12"/>
        <color theme="1"/>
        <name val="Times New Roman"/>
        <scheme val="none"/>
      </font>
      <alignment horizontal="general" vertical="bottom" wrapText="0" readingOrder="0"/>
      <protection locked="1"/>
    </dxf>
  </rfmt>
  <rfmt sheetId="1" sqref="S180" start="0" length="0">
    <dxf>
      <font>
        <sz val="12"/>
        <color theme="1"/>
        <name val="Times New Roman"/>
        <scheme val="none"/>
      </font>
      <alignment horizontal="general" vertical="bottom" wrapText="0" readingOrder="0"/>
      <protection locked="1"/>
    </dxf>
  </rfmt>
  <rfmt sheetId="1" sqref="S181" start="0" length="0">
    <dxf>
      <font>
        <sz val="12"/>
        <color theme="1"/>
        <name val="Times New Roman"/>
        <scheme val="none"/>
      </font>
      <alignment horizontal="general" vertical="bottom" wrapText="0" readingOrder="0"/>
      <protection locked="1"/>
    </dxf>
  </rfmt>
  <rfmt sheetId="1" sqref="S182" start="0" length="0">
    <dxf>
      <font>
        <sz val="12"/>
        <color theme="1"/>
        <name val="Times New Roman"/>
        <scheme val="none"/>
      </font>
      <alignment horizontal="general" vertical="bottom" wrapText="0" readingOrder="0"/>
      <protection locked="1"/>
    </dxf>
  </rfmt>
  <rfmt sheetId="1" sqref="S183" start="0" length="0">
    <dxf>
      <font>
        <b/>
        <i/>
        <sz val="20"/>
      </font>
      <alignment horizontal="left" vertical="top" readingOrder="0"/>
      <protection locked="1"/>
    </dxf>
  </rfmt>
  <rfmt sheetId="1" sqref="S184" start="0" length="0">
    <dxf>
      <font>
        <i/>
        <sz val="20"/>
      </font>
      <alignment horizontal="left" readingOrder="0"/>
      <protection locked="1"/>
    </dxf>
  </rfmt>
  <rfmt sheetId="1" sqref="S185" start="0" length="0">
    <dxf>
      <alignment horizontal="left" readingOrder="0"/>
      <protection locked="1"/>
    </dxf>
  </rfmt>
  <rfmt sheetId="1" sqref="S186" start="0" length="0">
    <dxf>
      <alignment horizontal="left" readingOrder="0"/>
      <protection locked="1"/>
    </dxf>
  </rfmt>
  <rfmt sheetId="1" sqref="S187" start="0" length="0">
    <dxf>
      <alignment horizontal="left" readingOrder="0"/>
      <protection locked="1"/>
    </dxf>
  </rfmt>
  <rfmt sheetId="1" sqref="S188" start="0" length="0">
    <dxf>
      <alignment horizontal="left" readingOrder="0"/>
      <protection locked="1"/>
    </dxf>
  </rfmt>
  <rfmt sheetId="1" sqref="S189" start="0" length="0">
    <dxf>
      <alignment horizontal="left" readingOrder="0"/>
      <protection locked="1"/>
    </dxf>
  </rfmt>
  <rfmt sheetId="1" sqref="S190" start="0" length="0">
    <dxf>
      <font>
        <b/>
        <sz val="20"/>
      </font>
      <alignment horizontal="left" readingOrder="0"/>
      <protection locked="1"/>
    </dxf>
  </rfmt>
  <rfmt sheetId="1" sqref="S191" start="0" length="0">
    <dxf>
      <font>
        <b/>
        <sz val="20"/>
      </font>
      <alignment horizontal="left" readingOrder="0"/>
      <protection locked="1"/>
    </dxf>
  </rfmt>
  <rfmt sheetId="1" sqref="S192" start="0" length="0">
    <dxf>
      <font>
        <b/>
        <sz val="20"/>
      </font>
      <alignment horizontal="left" readingOrder="0"/>
      <protection locked="1"/>
    </dxf>
  </rfmt>
  <rfmt sheetId="1" sqref="S193" start="0" length="0">
    <dxf>
      <font>
        <sz val="12"/>
        <color theme="1"/>
        <name val="Times New Roman"/>
        <scheme val="none"/>
      </font>
      <alignment horizontal="general" vertical="bottom" wrapText="0" readingOrder="0"/>
      <protection locked="1"/>
    </dxf>
  </rfmt>
  <rfmt sheetId="1" sqref="S194" start="0" length="0">
    <dxf>
      <font>
        <sz val="12"/>
        <color theme="1"/>
        <name val="Times New Roman"/>
        <scheme val="none"/>
      </font>
      <alignment horizontal="general" vertical="bottom" wrapText="0" readingOrder="0"/>
      <protection locked="1"/>
    </dxf>
  </rfmt>
  <rfmt sheetId="1" sqref="S195" start="0" length="0">
    <dxf>
      <font>
        <sz val="12"/>
        <color theme="1"/>
        <name val="Times New Roman"/>
        <scheme val="none"/>
      </font>
      <alignment horizontal="general" vertical="bottom" wrapText="0" readingOrder="0"/>
    </dxf>
  </rfmt>
  <rfmt sheetId="1" sqref="S196" start="0" length="0">
    <dxf>
      <font>
        <sz val="12"/>
        <color theme="1"/>
        <name val="Times New Roman"/>
        <scheme val="none"/>
      </font>
      <alignment horizontal="general" vertical="bottom" wrapText="0" readingOrder="0"/>
    </dxf>
  </rfmt>
  <rfmt sheetId="1" sqref="S197" start="0" length="0">
    <dxf>
      <font>
        <sz val="12"/>
        <color theme="1"/>
        <name val="Times New Roman"/>
        <scheme val="none"/>
      </font>
      <alignment horizontal="general" vertical="bottom" wrapText="0" readingOrder="0"/>
    </dxf>
  </rfmt>
  <rfmt sheetId="1" sqref="S198" start="0" length="0">
    <dxf>
      <font>
        <sz val="12"/>
        <color theme="1"/>
        <name val="Times New Roman"/>
        <scheme val="none"/>
      </font>
      <alignment horizontal="general" vertical="bottom" wrapText="0" readingOrder="0"/>
    </dxf>
  </rfmt>
  <rfmt sheetId="1" sqref="S199" start="0" length="0">
    <dxf>
      <font>
        <sz val="12"/>
        <color theme="1"/>
        <name val="Times New Roman"/>
        <scheme val="none"/>
      </font>
      <alignment horizontal="general" vertical="bottom" wrapText="0" readingOrder="0"/>
    </dxf>
  </rfmt>
  <rfmt sheetId="1" sqref="S200" start="0" length="0">
    <dxf>
      <font>
        <sz val="12"/>
        <color theme="1"/>
        <name val="Times New Roman"/>
        <scheme val="none"/>
      </font>
      <alignment horizontal="general" vertical="bottom" wrapText="0" readingOrder="0"/>
    </dxf>
  </rfmt>
  <rfmt sheetId="1" sqref="S201" start="0" length="0">
    <dxf>
      <font>
        <sz val="12"/>
        <color theme="1"/>
        <name val="Times New Roman"/>
        <scheme val="none"/>
      </font>
      <alignment horizontal="general" vertical="bottom" wrapText="0" readingOrder="0"/>
    </dxf>
  </rfmt>
  <rfmt sheetId="1" sqref="S202" start="0" length="0">
    <dxf>
      <font>
        <sz val="12"/>
        <color theme="1"/>
        <name val="Times New Roman"/>
        <scheme val="none"/>
      </font>
      <alignment horizontal="general" vertical="bottom" wrapText="0" readingOrder="0"/>
    </dxf>
  </rfmt>
  <rfmt sheetId="1" sqref="S203" start="0" length="0">
    <dxf>
      <font>
        <sz val="12"/>
        <color theme="1"/>
        <name val="Times New Roman"/>
        <scheme val="none"/>
      </font>
      <alignment horizontal="general" vertical="bottom" wrapText="0" readingOrder="0"/>
    </dxf>
  </rfmt>
  <rfmt sheetId="1" sqref="S204" start="0" length="0">
    <dxf>
      <font>
        <sz val="12"/>
        <color theme="1"/>
        <name val="Times New Roman"/>
        <scheme val="none"/>
      </font>
      <alignment horizontal="general" vertical="bottom" wrapText="0" readingOrder="0"/>
    </dxf>
  </rfmt>
  <rfmt sheetId="1" sqref="S205" start="0" length="0">
    <dxf>
      <font>
        <sz val="12"/>
        <color theme="1"/>
        <name val="Times New Roman"/>
        <scheme val="none"/>
      </font>
      <alignment horizontal="general" vertical="bottom" wrapText="0" readingOrder="0"/>
    </dxf>
  </rfmt>
  <rfmt sheetId="1" sqref="S206" start="0" length="0">
    <dxf>
      <font>
        <sz val="12"/>
        <color theme="1"/>
        <name val="Times New Roman"/>
        <scheme val="none"/>
      </font>
      <alignment horizontal="general" vertical="bottom" wrapText="0" readingOrder="0"/>
    </dxf>
  </rfmt>
  <rfmt sheetId="1" sqref="S207" start="0" length="0">
    <dxf>
      <font>
        <sz val="12"/>
        <color theme="1"/>
        <name val="Times New Roman"/>
        <scheme val="none"/>
      </font>
      <alignment horizontal="general" vertical="bottom" wrapText="0" readingOrder="0"/>
    </dxf>
  </rfmt>
  <rfmt sheetId="1" sqref="S208" start="0" length="0">
    <dxf>
      <font>
        <sz val="12"/>
        <color theme="1"/>
        <name val="Times New Roman"/>
        <scheme val="none"/>
      </font>
      <alignment horizontal="general" vertical="bottom" wrapText="0" readingOrder="0"/>
    </dxf>
  </rfmt>
  <rfmt sheetId="1" sqref="S209" start="0" length="0">
    <dxf>
      <font>
        <sz val="12"/>
        <color theme="1"/>
        <name val="Times New Roman"/>
        <scheme val="none"/>
      </font>
      <alignment horizontal="general" vertical="bottom" wrapText="0" readingOrder="0"/>
    </dxf>
  </rfmt>
  <rfmt sheetId="1" sqref="S210" start="0" length="0">
    <dxf>
      <font>
        <sz val="12"/>
        <color theme="1"/>
        <name val="Times New Roman"/>
        <scheme val="none"/>
      </font>
      <alignment horizontal="general" vertical="bottom" wrapText="0" readingOrder="0"/>
    </dxf>
  </rfmt>
  <rfmt sheetId="1" sqref="S211" start="0" length="0">
    <dxf>
      <font>
        <sz val="12"/>
        <color theme="1"/>
        <name val="Times New Roman"/>
        <scheme val="none"/>
      </font>
      <alignment horizontal="general" vertical="bottom" wrapText="0" readingOrder="0"/>
    </dxf>
  </rfmt>
  <rfmt sheetId="1" sqref="S212" start="0" length="0">
    <dxf>
      <font>
        <sz val="12"/>
        <color theme="1"/>
        <name val="Times New Roman"/>
        <scheme val="none"/>
      </font>
      <alignment horizontal="general" vertical="bottom" wrapText="0" readingOrder="0"/>
    </dxf>
  </rfmt>
  <rfmt sheetId="1" sqref="S213" start="0" length="0">
    <dxf>
      <font>
        <sz val="12"/>
        <color theme="1"/>
        <name val="Times New Roman"/>
        <scheme val="none"/>
      </font>
      <alignment horizontal="general" vertical="bottom" wrapText="0" readingOrder="0"/>
    </dxf>
  </rfmt>
  <rfmt sheetId="1" sqref="S214" start="0" length="0">
    <dxf>
      <font>
        <sz val="12"/>
        <color theme="1"/>
        <name val="Times New Roman"/>
        <scheme val="none"/>
      </font>
      <alignment horizontal="general" vertical="bottom" wrapText="0" readingOrder="0"/>
    </dxf>
  </rfmt>
  <rfmt sheetId="1" sqref="S215" start="0" length="0">
    <dxf>
      <font>
        <sz val="12"/>
        <color theme="1"/>
        <name val="Times New Roman"/>
        <scheme val="none"/>
      </font>
      <alignment horizontal="general" vertical="bottom" wrapText="0" readingOrder="0"/>
    </dxf>
  </rfmt>
  <rfmt sheetId="1" sqref="S216" start="0" length="0">
    <dxf>
      <font>
        <sz val="12"/>
        <color theme="1"/>
        <name val="Times New Roman"/>
        <scheme val="none"/>
      </font>
      <alignment horizontal="general" vertical="bottom" wrapText="0" readingOrder="0"/>
    </dxf>
  </rfmt>
  <rfmt sheetId="1" sqref="S217" start="0" length="0">
    <dxf>
      <font>
        <sz val="12"/>
        <color theme="1"/>
        <name val="Times New Roman"/>
        <scheme val="none"/>
      </font>
      <alignment horizontal="general" vertical="bottom" wrapText="0" readingOrder="0"/>
    </dxf>
  </rfmt>
  <rfmt sheetId="1" sqref="S218" start="0" length="0">
    <dxf>
      <font>
        <sz val="12"/>
        <color theme="1"/>
        <name val="Times New Roman"/>
        <scheme val="none"/>
      </font>
      <alignment horizontal="general" vertical="bottom" wrapText="0" readingOrder="0"/>
    </dxf>
  </rfmt>
  <rfmt sheetId="1" sqref="S219" start="0" length="0">
    <dxf>
      <font>
        <sz val="12"/>
        <color theme="1"/>
        <name val="Times New Roman"/>
        <scheme val="none"/>
      </font>
      <alignment horizontal="general" vertical="bottom" wrapText="0" readingOrder="0"/>
    </dxf>
  </rfmt>
  <rfmt sheetId="1" sqref="S220" start="0" length="0">
    <dxf>
      <font>
        <sz val="12"/>
        <color theme="1"/>
        <name val="Times New Roman"/>
        <scheme val="none"/>
      </font>
      <alignment horizontal="general" vertical="bottom" wrapText="0" readingOrder="0"/>
    </dxf>
  </rfmt>
  <rfmt sheetId="1" sqref="S221" start="0" length="0">
    <dxf>
      <font>
        <sz val="12"/>
        <color theme="1"/>
        <name val="Times New Roman"/>
        <scheme val="none"/>
      </font>
      <alignment horizontal="general" vertical="bottom" wrapText="0" readingOrder="0"/>
    </dxf>
  </rfmt>
  <rfmt sheetId="1" sqref="S222" start="0" length="0">
    <dxf>
      <font>
        <sz val="12"/>
        <color theme="1"/>
        <name val="Times New Roman"/>
        <scheme val="none"/>
      </font>
      <alignment horizontal="general" vertical="bottom" wrapText="0" readingOrder="0"/>
    </dxf>
  </rfmt>
  <rfmt sheetId="1" sqref="S223" start="0" length="0">
    <dxf>
      <font>
        <sz val="12"/>
        <color theme="1"/>
        <name val="Times New Roman"/>
        <scheme val="none"/>
      </font>
      <alignment horizontal="general" vertical="bottom" wrapText="0" readingOrder="0"/>
    </dxf>
  </rfmt>
  <rfmt sheetId="1" sqref="S224" start="0" length="0">
    <dxf>
      <font>
        <sz val="12"/>
        <color theme="1"/>
        <name val="Times New Roman"/>
        <scheme val="none"/>
      </font>
      <alignment horizontal="general" vertical="bottom" wrapText="0" readingOrder="0"/>
    </dxf>
  </rfmt>
  <rfmt sheetId="1" sqref="S225" start="0" length="0">
    <dxf>
      <font>
        <sz val="12"/>
        <color theme="1"/>
        <name val="Times New Roman"/>
        <scheme val="none"/>
      </font>
      <alignment horizontal="general" vertical="bottom" wrapText="0" readingOrder="0"/>
    </dxf>
  </rfmt>
  <rfmt sheetId="1" sqref="S226" start="0" length="0">
    <dxf>
      <font>
        <sz val="12"/>
        <color theme="1"/>
        <name val="Times New Roman"/>
        <scheme val="none"/>
      </font>
      <alignment horizontal="general" vertical="bottom" wrapText="0" readingOrder="0"/>
    </dxf>
  </rfmt>
  <rfmt sheetId="1" sqref="S227" start="0" length="0">
    <dxf>
      <font>
        <sz val="12"/>
        <color theme="1"/>
        <name val="Times New Roman"/>
        <scheme val="none"/>
      </font>
      <alignment horizontal="general" vertical="bottom" wrapText="0" readingOrder="0"/>
    </dxf>
  </rfmt>
  <rfmt sheetId="1" sqref="S228" start="0" length="0">
    <dxf>
      <font>
        <sz val="12"/>
        <color theme="1"/>
        <name val="Times New Roman"/>
        <scheme val="none"/>
      </font>
      <alignment horizontal="general" vertical="bottom" wrapText="0" readingOrder="0"/>
    </dxf>
  </rfmt>
  <rfmt sheetId="1" sqref="S229" start="0" length="0">
    <dxf>
      <font>
        <sz val="12"/>
        <color theme="1"/>
        <name val="Times New Roman"/>
        <scheme val="none"/>
      </font>
      <alignment horizontal="general" vertical="bottom" wrapText="0" readingOrder="0"/>
    </dxf>
  </rfmt>
  <rfmt sheetId="1" sqref="S230" start="0" length="0">
    <dxf>
      <font>
        <sz val="12"/>
        <color theme="1"/>
        <name val="Times New Roman"/>
        <scheme val="none"/>
      </font>
      <alignment horizontal="general" vertical="bottom" wrapText="0" readingOrder="0"/>
    </dxf>
  </rfmt>
  <rfmt sheetId="1" sqref="S231" start="0" length="0">
    <dxf>
      <font>
        <sz val="12"/>
        <color theme="1"/>
        <name val="Times New Roman"/>
        <scheme val="none"/>
      </font>
      <alignment horizontal="general" vertical="bottom" wrapText="0" readingOrder="0"/>
    </dxf>
  </rfmt>
  <rfmt sheetId="1" sqref="S232" start="0" length="0">
    <dxf>
      <font>
        <sz val="12"/>
        <color theme="1"/>
        <name val="Times New Roman"/>
        <scheme val="none"/>
      </font>
      <alignment horizontal="general" vertical="bottom" wrapText="0" readingOrder="0"/>
    </dxf>
  </rfmt>
  <rfmt sheetId="1" sqref="S233" start="0" length="0">
    <dxf>
      <font>
        <sz val="12"/>
        <color theme="1"/>
        <name val="Times New Roman"/>
        <scheme val="none"/>
      </font>
      <alignment horizontal="general" vertical="bottom" wrapText="0" readingOrder="0"/>
    </dxf>
  </rfmt>
  <rfmt sheetId="1" sqref="S234" start="0" length="0">
    <dxf>
      <font>
        <sz val="12"/>
        <color theme="1"/>
        <name val="Times New Roman"/>
        <scheme val="none"/>
      </font>
      <alignment horizontal="general" vertical="bottom" wrapText="0" readingOrder="0"/>
    </dxf>
  </rfmt>
  <rfmt sheetId="1" sqref="S235" start="0" length="0">
    <dxf>
      <font>
        <sz val="12"/>
        <color theme="1"/>
        <name val="Times New Roman"/>
        <scheme val="none"/>
      </font>
      <alignment horizontal="general" vertical="bottom" wrapText="0" readingOrder="0"/>
    </dxf>
  </rfmt>
  <rfmt sheetId="1" sqref="S236" start="0" length="0">
    <dxf>
      <font>
        <sz val="12"/>
        <color theme="1"/>
        <name val="Times New Roman"/>
        <scheme val="none"/>
      </font>
      <alignment horizontal="general" vertical="bottom" wrapText="0" readingOrder="0"/>
    </dxf>
  </rfmt>
  <rfmt sheetId="1" sqref="S237" start="0" length="0">
    <dxf>
      <font>
        <sz val="12"/>
        <color theme="1"/>
        <name val="Times New Roman"/>
        <scheme val="none"/>
      </font>
      <alignment horizontal="general" vertical="bottom" wrapText="0" readingOrder="0"/>
    </dxf>
  </rfmt>
  <rfmt sheetId="1" sqref="S238" start="0" length="0">
    <dxf>
      <font>
        <sz val="12"/>
        <color theme="1"/>
        <name val="Times New Roman"/>
        <scheme val="none"/>
      </font>
      <alignment horizontal="general" vertical="bottom" wrapText="0" readingOrder="0"/>
    </dxf>
  </rfmt>
  <rfmt sheetId="1" sqref="S239" start="0" length="0">
    <dxf>
      <font>
        <sz val="12"/>
        <color theme="1"/>
        <name val="Times New Roman"/>
        <scheme val="none"/>
      </font>
      <alignment horizontal="general" vertical="bottom" wrapText="0" readingOrder="0"/>
    </dxf>
  </rfmt>
  <rfmt sheetId="1" sqref="S240" start="0" length="0">
    <dxf>
      <font>
        <sz val="12"/>
        <color theme="1"/>
        <name val="Times New Roman"/>
        <scheme val="none"/>
      </font>
      <alignment horizontal="general" vertical="bottom" wrapText="0" readingOrder="0"/>
    </dxf>
  </rfmt>
  <rfmt sheetId="1" sqref="S241" start="0" length="0">
    <dxf>
      <font>
        <sz val="12"/>
        <color theme="1"/>
        <name val="Times New Roman"/>
        <scheme val="none"/>
      </font>
      <alignment horizontal="general" vertical="bottom" wrapText="0" readingOrder="0"/>
    </dxf>
  </rfmt>
  <rfmt sheetId="1" sqref="S242" start="0" length="0">
    <dxf>
      <font>
        <sz val="12"/>
        <color theme="1"/>
        <name val="Times New Roman"/>
        <scheme val="none"/>
      </font>
      <alignment horizontal="general" vertical="bottom" wrapText="0" readingOrder="0"/>
    </dxf>
  </rfmt>
  <rfmt sheetId="1" sqref="S243" start="0" length="0">
    <dxf>
      <font>
        <sz val="12"/>
        <color theme="1"/>
        <name val="Times New Roman"/>
        <scheme val="none"/>
      </font>
      <alignment horizontal="general" vertical="bottom" wrapText="0" readingOrder="0"/>
    </dxf>
  </rfmt>
  <rfmt sheetId="1" sqref="S244" start="0" length="0">
    <dxf>
      <font>
        <sz val="12"/>
        <color theme="1"/>
        <name val="Times New Roman"/>
        <scheme val="none"/>
      </font>
      <alignment horizontal="general" vertical="bottom" wrapText="0" readingOrder="0"/>
    </dxf>
  </rfmt>
  <rfmt sheetId="1" sqref="S245" start="0" length="0">
    <dxf>
      <font>
        <sz val="12"/>
        <color theme="1"/>
        <name val="Times New Roman"/>
        <scheme val="none"/>
      </font>
      <alignment horizontal="general" vertical="bottom" wrapText="0" readingOrder="0"/>
    </dxf>
  </rfmt>
  <rfmt sheetId="1" sqref="S246" start="0" length="0">
    <dxf>
      <font>
        <sz val="12"/>
        <color theme="1"/>
        <name val="Times New Roman"/>
        <scheme val="none"/>
      </font>
      <alignment horizontal="general" vertical="bottom" wrapText="0" readingOrder="0"/>
    </dxf>
  </rfmt>
  <rfmt sheetId="1" sqref="S247" start="0" length="0">
    <dxf>
      <font>
        <sz val="12"/>
        <color theme="1"/>
        <name val="Times New Roman"/>
        <scheme val="none"/>
      </font>
      <alignment horizontal="general" vertical="bottom" wrapText="0" readingOrder="0"/>
    </dxf>
  </rfmt>
  <rfmt sheetId="1" sqref="S248" start="0" length="0">
    <dxf>
      <font>
        <sz val="12"/>
        <color theme="1"/>
        <name val="Times New Roman"/>
        <scheme val="none"/>
      </font>
      <alignment horizontal="general" vertical="bottom" wrapText="0" readingOrder="0"/>
    </dxf>
  </rfmt>
  <rfmt sheetId="1" sqref="S249" start="0" length="0">
    <dxf>
      <font>
        <sz val="12"/>
        <color theme="1"/>
        <name val="Times New Roman"/>
        <scheme val="none"/>
      </font>
      <alignment horizontal="general" vertical="bottom" wrapText="0" readingOrder="0"/>
    </dxf>
  </rfmt>
  <rfmt sheetId="1" sqref="S250" start="0" length="0">
    <dxf>
      <font>
        <sz val="12"/>
        <color theme="1"/>
        <name val="Times New Roman"/>
        <scheme val="none"/>
      </font>
      <alignment horizontal="general" vertical="bottom" wrapText="0" readingOrder="0"/>
    </dxf>
  </rfmt>
  <rfmt sheetId="1" sqref="S251" start="0" length="0">
    <dxf>
      <font>
        <sz val="12"/>
        <color theme="1"/>
        <name val="Times New Roman"/>
        <scheme val="none"/>
      </font>
      <alignment horizontal="general" vertical="bottom" wrapText="0" readingOrder="0"/>
    </dxf>
  </rfmt>
  <rfmt sheetId="1" sqref="S252" start="0" length="0">
    <dxf>
      <font>
        <sz val="12"/>
        <color theme="1"/>
        <name val="Times New Roman"/>
        <scheme val="none"/>
      </font>
      <alignment horizontal="general" vertical="bottom" wrapText="0" readingOrder="0"/>
    </dxf>
  </rfmt>
  <rfmt sheetId="1" sqref="S253" start="0" length="0">
    <dxf>
      <font>
        <sz val="12"/>
        <color theme="1"/>
        <name val="Times New Roman"/>
        <scheme val="none"/>
      </font>
      <alignment horizontal="general" vertical="bottom" wrapText="0" readingOrder="0"/>
    </dxf>
  </rfmt>
  <rfmt sheetId="1" sqref="S254" start="0" length="0">
    <dxf>
      <font>
        <sz val="12"/>
        <color theme="1"/>
        <name val="Times New Roman"/>
        <scheme val="none"/>
      </font>
      <alignment horizontal="general" vertical="bottom" wrapText="0" readingOrder="0"/>
    </dxf>
  </rfmt>
  <rfmt sheetId="1" sqref="S255" start="0" length="0">
    <dxf>
      <font>
        <sz val="12"/>
        <color theme="1"/>
        <name val="Times New Roman"/>
        <scheme val="none"/>
      </font>
      <alignment horizontal="general" vertical="bottom" wrapText="0" readingOrder="0"/>
    </dxf>
  </rfmt>
  <rfmt sheetId="1" sqref="S256" start="0" length="0">
    <dxf>
      <font>
        <sz val="12"/>
        <color theme="1"/>
        <name val="Times New Roman"/>
        <scheme val="none"/>
      </font>
      <alignment horizontal="general" vertical="bottom" wrapText="0" readingOrder="0"/>
    </dxf>
  </rfmt>
  <rfmt sheetId="1" sqref="S257" start="0" length="0">
    <dxf>
      <font>
        <sz val="12"/>
        <color theme="1"/>
        <name val="Times New Roman"/>
        <scheme val="none"/>
      </font>
      <alignment horizontal="general" vertical="bottom" wrapText="0" readingOrder="0"/>
    </dxf>
  </rfmt>
  <rfmt sheetId="1" sqref="S258" start="0" length="0">
    <dxf>
      <font>
        <sz val="12"/>
        <color theme="1"/>
        <name val="Times New Roman"/>
        <scheme val="none"/>
      </font>
      <alignment horizontal="general" vertical="bottom" wrapText="0" readingOrder="0"/>
    </dxf>
  </rfmt>
  <rfmt sheetId="1" sqref="S259" start="0" length="0">
    <dxf>
      <font>
        <sz val="12"/>
        <color theme="1"/>
        <name val="Times New Roman"/>
        <scheme val="none"/>
      </font>
      <alignment horizontal="general" vertical="bottom" wrapText="0" readingOrder="0"/>
    </dxf>
  </rfmt>
  <rfmt sheetId="1" sqref="S260" start="0" length="0">
    <dxf>
      <font>
        <sz val="12"/>
        <color theme="1"/>
        <name val="Times New Roman"/>
        <scheme val="none"/>
      </font>
      <alignment horizontal="general" vertical="bottom" wrapText="0" readingOrder="0"/>
    </dxf>
  </rfmt>
  <rfmt sheetId="1" sqref="S261" start="0" length="0">
    <dxf>
      <font>
        <sz val="12"/>
        <color theme="1"/>
        <name val="Times New Roman"/>
        <scheme val="none"/>
      </font>
      <alignment horizontal="general" vertical="bottom" wrapText="0" readingOrder="0"/>
    </dxf>
  </rfmt>
  <rfmt sheetId="1" sqref="S262" start="0" length="0">
    <dxf>
      <font>
        <sz val="12"/>
        <color theme="1"/>
        <name val="Times New Roman"/>
        <scheme val="none"/>
      </font>
      <alignment horizontal="general" vertical="bottom" wrapText="0" readingOrder="0"/>
    </dxf>
  </rfmt>
  <rfmt sheetId="1" sqref="S263" start="0" length="0">
    <dxf>
      <font>
        <sz val="12"/>
        <color theme="1"/>
        <name val="Times New Roman"/>
        <scheme val="none"/>
      </font>
      <alignment horizontal="general" vertical="bottom" wrapText="0" readingOrder="0"/>
    </dxf>
  </rfmt>
  <rfmt sheetId="1" sqref="S264" start="0" length="0">
    <dxf>
      <font>
        <sz val="12"/>
        <color theme="1"/>
        <name val="Times New Roman"/>
        <scheme val="none"/>
      </font>
      <alignment horizontal="general" vertical="bottom" wrapText="0" readingOrder="0"/>
    </dxf>
  </rfmt>
  <rfmt sheetId="1" sqref="S265" start="0" length="0">
    <dxf>
      <font>
        <sz val="12"/>
        <color theme="1"/>
        <name val="Times New Roman"/>
        <scheme val="none"/>
      </font>
      <alignment horizontal="general" vertical="bottom" wrapText="0" readingOrder="0"/>
    </dxf>
  </rfmt>
  <rfmt sheetId="1" sqref="S266" start="0" length="0">
    <dxf>
      <font>
        <sz val="12"/>
        <color theme="1"/>
        <name val="Times New Roman"/>
        <scheme val="none"/>
      </font>
      <alignment horizontal="general" vertical="bottom" wrapText="0" readingOrder="0"/>
    </dxf>
  </rfmt>
  <rfmt sheetId="1" sqref="S267" start="0" length="0">
    <dxf>
      <font>
        <sz val="12"/>
        <color theme="1"/>
        <name val="Times New Roman"/>
        <scheme val="none"/>
      </font>
      <alignment horizontal="general" vertical="bottom" wrapText="0" readingOrder="0"/>
    </dxf>
  </rfmt>
  <rfmt sheetId="1" sqref="S268" start="0" length="0">
    <dxf>
      <font>
        <sz val="12"/>
        <color theme="1"/>
        <name val="Times New Roman"/>
        <scheme val="none"/>
      </font>
      <alignment horizontal="general" vertical="bottom" wrapText="0" readingOrder="0"/>
    </dxf>
  </rfmt>
  <rfmt sheetId="1" sqref="S269" start="0" length="0">
    <dxf>
      <font>
        <sz val="12"/>
        <color theme="1"/>
        <name val="Times New Roman"/>
        <scheme val="none"/>
      </font>
      <alignment horizontal="general" vertical="bottom" wrapText="0" readingOrder="0"/>
    </dxf>
  </rfmt>
  <rfmt sheetId="1" sqref="S270" start="0" length="0">
    <dxf>
      <font>
        <sz val="12"/>
        <color theme="1"/>
        <name val="Times New Roman"/>
        <scheme val="none"/>
      </font>
      <alignment horizontal="general" vertical="bottom" wrapText="0" readingOrder="0"/>
    </dxf>
  </rfmt>
  <rfmt sheetId="1" sqref="S271" start="0" length="0">
    <dxf>
      <font>
        <sz val="12"/>
        <color theme="1"/>
        <name val="Times New Roman"/>
        <scheme val="none"/>
      </font>
      <alignment horizontal="general" vertical="bottom" wrapText="0" readingOrder="0"/>
    </dxf>
  </rfmt>
  <rfmt sheetId="1" sqref="S272" start="0" length="0">
    <dxf>
      <font>
        <sz val="12"/>
        <color theme="1"/>
        <name val="Times New Roman"/>
        <scheme val="none"/>
      </font>
      <alignment horizontal="general" vertical="bottom" wrapText="0" readingOrder="0"/>
    </dxf>
  </rfmt>
  <rfmt sheetId="1" sqref="S273" start="0" length="0">
    <dxf>
      <font>
        <sz val="12"/>
        <color theme="1"/>
        <name val="Times New Roman"/>
        <scheme val="none"/>
      </font>
      <alignment horizontal="general" vertical="bottom" wrapText="0" readingOrder="0"/>
    </dxf>
  </rfmt>
  <rfmt sheetId="1" sqref="S274" start="0" length="0">
    <dxf>
      <font>
        <sz val="12"/>
        <color theme="1"/>
        <name val="Times New Roman"/>
        <scheme val="none"/>
      </font>
      <alignment horizontal="general" vertical="bottom" wrapText="0" readingOrder="0"/>
    </dxf>
  </rfmt>
  <rfmt sheetId="1" sqref="S275" start="0" length="0">
    <dxf>
      <font>
        <sz val="12"/>
        <color theme="1"/>
        <name val="Times New Roman"/>
        <scheme val="none"/>
      </font>
      <alignment horizontal="general" vertical="bottom" wrapText="0" readingOrder="0"/>
    </dxf>
  </rfmt>
  <rfmt sheetId="1" sqref="S276" start="0" length="0">
    <dxf>
      <font>
        <sz val="12"/>
        <color theme="1"/>
        <name val="Times New Roman"/>
        <scheme val="none"/>
      </font>
      <alignment horizontal="general" vertical="bottom" wrapText="0" readingOrder="0"/>
    </dxf>
  </rfmt>
  <rfmt sheetId="1" sqref="S277" start="0" length="0">
    <dxf>
      <font>
        <sz val="12"/>
        <color theme="1"/>
        <name val="Times New Roman"/>
        <scheme val="none"/>
      </font>
      <alignment horizontal="general" vertical="bottom" wrapText="0" readingOrder="0"/>
    </dxf>
  </rfmt>
  <rfmt sheetId="1" sqref="S278" start="0" length="0">
    <dxf>
      <font>
        <sz val="12"/>
        <color theme="1"/>
        <name val="Times New Roman"/>
        <scheme val="none"/>
      </font>
      <alignment horizontal="general" vertical="bottom" wrapText="0" readingOrder="0"/>
    </dxf>
  </rfmt>
  <rfmt sheetId="1" sqref="S279" start="0" length="0">
    <dxf>
      <font>
        <sz val="12"/>
        <color theme="1"/>
        <name val="Times New Roman"/>
        <scheme val="none"/>
      </font>
      <alignment horizontal="general" vertical="bottom" wrapText="0" readingOrder="0"/>
    </dxf>
  </rfmt>
  <rfmt sheetId="1" sqref="S280" start="0" length="0">
    <dxf>
      <font>
        <sz val="12"/>
        <color theme="1"/>
        <name val="Times New Roman"/>
        <scheme val="none"/>
      </font>
      <alignment horizontal="general" vertical="bottom" wrapText="0" readingOrder="0"/>
    </dxf>
  </rfmt>
  <rfmt sheetId="1" sqref="S281" start="0" length="0">
    <dxf>
      <font>
        <sz val="12"/>
        <color theme="1"/>
        <name val="Times New Roman"/>
        <scheme val="none"/>
      </font>
      <alignment horizontal="general" vertical="bottom" wrapText="0" readingOrder="0"/>
    </dxf>
  </rfmt>
  <rfmt sheetId="1" sqref="S282" start="0" length="0">
    <dxf>
      <font>
        <sz val="12"/>
        <color theme="1"/>
        <name val="Times New Roman"/>
        <scheme val="none"/>
      </font>
      <alignment horizontal="general" vertical="bottom" wrapText="0" readingOrder="0"/>
    </dxf>
  </rfmt>
  <rfmt sheetId="1" sqref="S283" start="0" length="0">
    <dxf>
      <font>
        <sz val="12"/>
        <color theme="1"/>
        <name val="Times New Roman"/>
        <scheme val="none"/>
      </font>
      <alignment horizontal="general" vertical="bottom" wrapText="0" readingOrder="0"/>
    </dxf>
  </rfmt>
  <rfmt sheetId="1" sqref="S284" start="0" length="0">
    <dxf>
      <font>
        <sz val="12"/>
        <color theme="1"/>
        <name val="Times New Roman"/>
        <scheme val="none"/>
      </font>
      <alignment horizontal="general" vertical="bottom" wrapText="0" readingOrder="0"/>
    </dxf>
  </rfmt>
  <rfmt sheetId="1" sqref="S285" start="0" length="0">
    <dxf>
      <font>
        <sz val="12"/>
        <color theme="1"/>
        <name val="Times New Roman"/>
        <scheme val="none"/>
      </font>
      <alignment horizontal="general" vertical="bottom" wrapText="0" readingOrder="0"/>
    </dxf>
  </rfmt>
  <rfmt sheetId="1" sqref="S286" start="0" length="0">
    <dxf>
      <font>
        <sz val="12"/>
        <color theme="1"/>
        <name val="Times New Roman"/>
        <scheme val="none"/>
      </font>
      <alignment horizontal="general" vertical="bottom" wrapText="0" readingOrder="0"/>
    </dxf>
  </rfmt>
  <rfmt sheetId="1" sqref="S287" start="0" length="0">
    <dxf>
      <font>
        <sz val="12"/>
        <color theme="1"/>
        <name val="Times New Roman"/>
        <scheme val="none"/>
      </font>
      <alignment horizontal="general" vertical="bottom" wrapText="0" readingOrder="0"/>
    </dxf>
  </rfmt>
  <rfmt sheetId="1" sqref="S288" start="0" length="0">
    <dxf>
      <font>
        <sz val="12"/>
        <color theme="1"/>
        <name val="Times New Roman"/>
        <scheme val="none"/>
      </font>
      <alignment horizontal="general" vertical="bottom" wrapText="0" readingOrder="0"/>
    </dxf>
  </rfmt>
  <rfmt sheetId="1" sqref="S289" start="0" length="0">
    <dxf>
      <font>
        <sz val="12"/>
        <color theme="1"/>
        <name val="Times New Roman"/>
        <scheme val="none"/>
      </font>
      <alignment horizontal="general" vertical="bottom" wrapText="0" readingOrder="0"/>
    </dxf>
  </rfmt>
  <rfmt sheetId="1" sqref="S290" start="0" length="0">
    <dxf>
      <font>
        <sz val="12"/>
        <color theme="1"/>
        <name val="Times New Roman"/>
        <scheme val="none"/>
      </font>
      <alignment horizontal="general" vertical="bottom" wrapText="0" readingOrder="0"/>
    </dxf>
  </rfmt>
  <rfmt sheetId="1" sqref="S291" start="0" length="0">
    <dxf>
      <font>
        <sz val="12"/>
        <color theme="1"/>
        <name val="Times New Roman"/>
        <scheme val="none"/>
      </font>
      <alignment horizontal="general" vertical="bottom" wrapText="0" readingOrder="0"/>
    </dxf>
  </rfmt>
  <rfmt sheetId="1" sqref="S292" start="0" length="0">
    <dxf>
      <font>
        <sz val="12"/>
        <color theme="1"/>
        <name val="Times New Roman"/>
        <scheme val="none"/>
      </font>
      <alignment horizontal="general" vertical="bottom" wrapText="0" readingOrder="0"/>
    </dxf>
  </rfmt>
  <rfmt sheetId="1" sqref="S293" start="0" length="0">
    <dxf>
      <font>
        <sz val="12"/>
        <color theme="1"/>
        <name val="Times New Roman"/>
        <scheme val="none"/>
      </font>
      <alignment horizontal="general" vertical="bottom" wrapText="0" readingOrder="0"/>
    </dxf>
  </rfmt>
  <rfmt sheetId="1" sqref="S294" start="0" length="0">
    <dxf>
      <font>
        <sz val="12"/>
        <color theme="1"/>
        <name val="Times New Roman"/>
        <scheme val="none"/>
      </font>
      <alignment horizontal="general" vertical="bottom" wrapText="0" readingOrder="0"/>
    </dxf>
  </rfmt>
  <rfmt sheetId="1" sqref="S295" start="0" length="0">
    <dxf>
      <font>
        <sz val="12"/>
        <color theme="1"/>
        <name val="Times New Roman"/>
        <scheme val="none"/>
      </font>
      <alignment horizontal="general" vertical="bottom" wrapText="0" readingOrder="0"/>
    </dxf>
  </rfmt>
  <rfmt sheetId="1" sqref="S296" start="0" length="0">
    <dxf>
      <font>
        <sz val="12"/>
        <color theme="1"/>
        <name val="Times New Roman"/>
        <scheme val="none"/>
      </font>
      <alignment horizontal="general" vertical="bottom" wrapText="0" readingOrder="0"/>
    </dxf>
  </rfmt>
  <rfmt sheetId="1" sqref="S297" start="0" length="0">
    <dxf>
      <font>
        <sz val="12"/>
        <color theme="1"/>
        <name val="Times New Roman"/>
        <scheme val="none"/>
      </font>
      <alignment horizontal="general" vertical="bottom" wrapText="0" readingOrder="0"/>
    </dxf>
  </rfmt>
  <rfmt sheetId="1" sqref="S298" start="0" length="0">
    <dxf>
      <font>
        <sz val="12"/>
        <color theme="1"/>
        <name val="Times New Roman"/>
        <scheme val="none"/>
      </font>
      <alignment horizontal="general" vertical="bottom" wrapText="0" readingOrder="0"/>
    </dxf>
  </rfmt>
  <rfmt sheetId="1" sqref="S299" start="0" length="0">
    <dxf>
      <font>
        <sz val="12"/>
        <color theme="1"/>
        <name val="Times New Roman"/>
        <scheme val="none"/>
      </font>
      <alignment horizontal="general" vertical="bottom" wrapText="0" readingOrder="0"/>
    </dxf>
  </rfmt>
  <rfmt sheetId="1" sqref="S300" start="0" length="0">
    <dxf>
      <font>
        <sz val="12"/>
        <color theme="1"/>
        <name val="Times New Roman"/>
        <scheme val="none"/>
      </font>
      <alignment horizontal="general" vertical="bottom" wrapText="0" readingOrder="0"/>
    </dxf>
  </rfmt>
  <rfmt sheetId="1" sqref="S301" start="0" length="0">
    <dxf>
      <font>
        <sz val="12"/>
        <color theme="1"/>
        <name val="Times New Roman"/>
        <scheme val="none"/>
      </font>
      <alignment horizontal="general" vertical="bottom" wrapText="0" readingOrder="0"/>
    </dxf>
  </rfmt>
  <rfmt sheetId="1" sqref="S302" start="0" length="0">
    <dxf>
      <font>
        <sz val="12"/>
        <color theme="1"/>
        <name val="Times New Roman"/>
        <scheme val="none"/>
      </font>
      <alignment horizontal="general" vertical="bottom" wrapText="0" readingOrder="0"/>
    </dxf>
  </rfmt>
  <rfmt sheetId="1" sqref="S303" start="0" length="0">
    <dxf>
      <font>
        <sz val="12"/>
        <color theme="1"/>
        <name val="Times New Roman"/>
        <scheme val="none"/>
      </font>
      <alignment horizontal="general" vertical="bottom" wrapText="0" readingOrder="0"/>
    </dxf>
  </rfmt>
  <rfmt sheetId="1" sqref="S304" start="0" length="0">
    <dxf>
      <font>
        <sz val="12"/>
        <color theme="1"/>
        <name val="Times New Roman"/>
        <scheme val="none"/>
      </font>
      <alignment horizontal="general" vertical="bottom" wrapText="0" readingOrder="0"/>
    </dxf>
  </rfmt>
  <rfmt sheetId="1" sqref="S305" start="0" length="0">
    <dxf>
      <font>
        <sz val="12"/>
        <color theme="1"/>
        <name val="Times New Roman"/>
        <scheme val="none"/>
      </font>
      <alignment horizontal="general" vertical="bottom" wrapText="0" readingOrder="0"/>
    </dxf>
  </rfmt>
  <rfmt sheetId="1" sqref="S306" start="0" length="0">
    <dxf>
      <font>
        <sz val="12"/>
        <color theme="1"/>
        <name val="Times New Roman"/>
        <scheme val="none"/>
      </font>
      <alignment horizontal="general" vertical="bottom" wrapText="0" readingOrder="0"/>
    </dxf>
  </rfmt>
  <rfmt sheetId="1" sqref="S307" start="0" length="0">
    <dxf>
      <font>
        <sz val="12"/>
        <color theme="1"/>
        <name val="Times New Roman"/>
        <scheme val="none"/>
      </font>
      <alignment horizontal="general" vertical="bottom" wrapText="0" readingOrder="0"/>
    </dxf>
  </rfmt>
  <rfmt sheetId="1" sqref="S308" start="0" length="0">
    <dxf>
      <font>
        <sz val="12"/>
        <color theme="1"/>
        <name val="Times New Roman"/>
        <scheme val="none"/>
      </font>
      <alignment horizontal="general" vertical="bottom" wrapText="0" readingOrder="0"/>
    </dxf>
  </rfmt>
  <rfmt sheetId="1" sqref="S309" start="0" length="0">
    <dxf>
      <font>
        <sz val="12"/>
        <color theme="1"/>
        <name val="Times New Roman"/>
        <scheme val="none"/>
      </font>
      <alignment horizontal="general" vertical="bottom" wrapText="0" readingOrder="0"/>
    </dxf>
  </rfmt>
  <rfmt sheetId="1" sqref="S310" start="0" length="0">
    <dxf>
      <font>
        <sz val="12"/>
        <color theme="1"/>
        <name val="Times New Roman"/>
        <scheme val="none"/>
      </font>
      <alignment horizontal="general" vertical="bottom" wrapText="0" readingOrder="0"/>
    </dxf>
  </rfmt>
  <rfmt sheetId="1" sqref="S311" start="0" length="0">
    <dxf>
      <font>
        <sz val="12"/>
        <color theme="1"/>
        <name val="Times New Roman"/>
        <scheme val="none"/>
      </font>
      <alignment horizontal="general" vertical="bottom" wrapText="0" readingOrder="0"/>
    </dxf>
  </rfmt>
  <rfmt sheetId="1" sqref="S312" start="0" length="0">
    <dxf>
      <font>
        <sz val="12"/>
        <color theme="1"/>
        <name val="Times New Roman"/>
        <scheme val="none"/>
      </font>
      <alignment horizontal="general" vertical="bottom" wrapText="0" readingOrder="0"/>
    </dxf>
  </rfmt>
  <rfmt sheetId="1" sqref="S313" start="0" length="0">
    <dxf>
      <font>
        <sz val="12"/>
        <color theme="1"/>
        <name val="Times New Roman"/>
        <scheme val="none"/>
      </font>
      <alignment horizontal="general" vertical="bottom" wrapText="0" readingOrder="0"/>
    </dxf>
  </rfmt>
  <rfmt sheetId="1" sqref="S314" start="0" length="0">
    <dxf>
      <font>
        <sz val="12"/>
        <color theme="1"/>
        <name val="Times New Roman"/>
        <scheme val="none"/>
      </font>
      <alignment horizontal="general" vertical="bottom" wrapText="0" readingOrder="0"/>
    </dxf>
  </rfmt>
  <rfmt sheetId="1" sqref="S315" start="0" length="0">
    <dxf>
      <font>
        <sz val="12"/>
        <color theme="1"/>
        <name val="Times New Roman"/>
        <scheme val="none"/>
      </font>
      <alignment horizontal="general" vertical="bottom" wrapText="0" readingOrder="0"/>
    </dxf>
  </rfmt>
  <rfmt sheetId="1" sqref="S316" start="0" length="0">
    <dxf>
      <font>
        <sz val="12"/>
        <color theme="1"/>
        <name val="Times New Roman"/>
        <scheme val="none"/>
      </font>
      <alignment horizontal="general" vertical="bottom" wrapText="0" readingOrder="0"/>
    </dxf>
  </rfmt>
  <rfmt sheetId="1" sqref="S317" start="0" length="0">
    <dxf>
      <font>
        <sz val="12"/>
        <color theme="1"/>
        <name val="Times New Roman"/>
        <scheme val="none"/>
      </font>
      <alignment horizontal="general" vertical="bottom" wrapText="0" readingOrder="0"/>
    </dxf>
  </rfmt>
  <rfmt sheetId="1" sqref="S318" start="0" length="0">
    <dxf>
      <font>
        <sz val="12"/>
        <color theme="1"/>
        <name val="Times New Roman"/>
        <scheme val="none"/>
      </font>
      <alignment horizontal="general" vertical="bottom" wrapText="0" readingOrder="0"/>
    </dxf>
  </rfmt>
  <rfmt sheetId="1" sqref="S319" start="0" length="0">
    <dxf>
      <font>
        <sz val="12"/>
        <color theme="1"/>
        <name val="Times New Roman"/>
        <scheme val="none"/>
      </font>
      <alignment horizontal="general" vertical="bottom" wrapText="0" readingOrder="0"/>
    </dxf>
  </rfmt>
  <rfmt sheetId="1" sqref="S320" start="0" length="0">
    <dxf>
      <font>
        <sz val="12"/>
        <color theme="1"/>
        <name val="Times New Roman"/>
        <scheme val="none"/>
      </font>
      <alignment horizontal="general" vertical="bottom" wrapText="0" readingOrder="0"/>
    </dxf>
  </rfmt>
  <rfmt sheetId="1" sqref="S321" start="0" length="0">
    <dxf>
      <font>
        <sz val="12"/>
        <color theme="1"/>
        <name val="Times New Roman"/>
        <scheme val="none"/>
      </font>
      <alignment horizontal="general" vertical="bottom" wrapText="0" readingOrder="0"/>
    </dxf>
  </rfmt>
  <rfmt sheetId="1" sqref="S322" start="0" length="0">
    <dxf>
      <font>
        <sz val="12"/>
        <color theme="1"/>
        <name val="Times New Roman"/>
        <scheme val="none"/>
      </font>
      <alignment horizontal="general" vertical="bottom" wrapText="0" readingOrder="0"/>
    </dxf>
  </rfmt>
  <rfmt sheetId="1" sqref="S323" start="0" length="0">
    <dxf>
      <font>
        <sz val="12"/>
        <color theme="1"/>
        <name val="Times New Roman"/>
        <scheme val="none"/>
      </font>
      <alignment horizontal="general" vertical="bottom" wrapText="0" readingOrder="0"/>
    </dxf>
  </rfmt>
  <rfmt sheetId="1" sqref="S324" start="0" length="0">
    <dxf>
      <font>
        <sz val="12"/>
        <color theme="1"/>
        <name val="Times New Roman"/>
        <scheme val="none"/>
      </font>
      <alignment horizontal="general" vertical="bottom" wrapText="0" readingOrder="0"/>
    </dxf>
  </rfmt>
  <rfmt sheetId="1" sqref="S325" start="0" length="0">
    <dxf>
      <font>
        <sz val="12"/>
        <color theme="1"/>
        <name val="Times New Roman"/>
        <scheme val="none"/>
      </font>
      <alignment horizontal="general" vertical="bottom" wrapText="0" readingOrder="0"/>
    </dxf>
  </rfmt>
  <rfmt sheetId="1" sqref="S326" start="0" length="0">
    <dxf>
      <font>
        <sz val="12"/>
        <color theme="1"/>
        <name val="Times New Roman"/>
        <scheme val="none"/>
      </font>
      <alignment horizontal="general" vertical="bottom" wrapText="0" readingOrder="0"/>
    </dxf>
  </rfmt>
  <rfmt sheetId="1" sqref="S327" start="0" length="0">
    <dxf>
      <font>
        <sz val="12"/>
        <color theme="1"/>
        <name val="Times New Roman"/>
        <scheme val="none"/>
      </font>
      <alignment horizontal="general" vertical="bottom" wrapText="0" readingOrder="0"/>
    </dxf>
  </rfmt>
  <rfmt sheetId="1" sqref="S328" start="0" length="0">
    <dxf>
      <font>
        <sz val="12"/>
        <color theme="1"/>
        <name val="Times New Roman"/>
        <scheme val="none"/>
      </font>
      <alignment horizontal="general" vertical="bottom" wrapText="0" readingOrder="0"/>
    </dxf>
  </rfmt>
  <rfmt sheetId="1" sqref="S329" start="0" length="0">
    <dxf>
      <font>
        <sz val="12"/>
        <color theme="1"/>
        <name val="Times New Roman"/>
        <scheme val="none"/>
      </font>
      <alignment horizontal="general" vertical="bottom" wrapText="0" readingOrder="0"/>
    </dxf>
  </rfmt>
  <rfmt sheetId="1" sqref="S330" start="0" length="0">
    <dxf>
      <font>
        <sz val="12"/>
        <color theme="1"/>
        <name val="Times New Roman"/>
        <scheme val="none"/>
      </font>
      <alignment horizontal="general" vertical="bottom" wrapText="0" readingOrder="0"/>
    </dxf>
  </rfmt>
  <rfmt sheetId="1" sqref="S331" start="0" length="0">
    <dxf>
      <font>
        <sz val="12"/>
        <color theme="1"/>
        <name val="Times New Roman"/>
        <scheme val="none"/>
      </font>
      <alignment horizontal="general" vertical="bottom" wrapText="0" readingOrder="0"/>
    </dxf>
  </rfmt>
  <rfmt sheetId="1" sqref="S332" start="0" length="0">
    <dxf>
      <font>
        <sz val="12"/>
        <color theme="1"/>
        <name val="Times New Roman"/>
        <scheme val="none"/>
      </font>
      <alignment horizontal="general" vertical="bottom" wrapText="0" readingOrder="0"/>
    </dxf>
  </rfmt>
  <rfmt sheetId="1" sqref="S333" start="0" length="0">
    <dxf>
      <font>
        <sz val="12"/>
        <color theme="1"/>
        <name val="Times New Roman"/>
        <scheme val="none"/>
      </font>
      <alignment horizontal="general" vertical="bottom" wrapText="0" readingOrder="0"/>
    </dxf>
  </rfmt>
  <rfmt sheetId="1" sqref="S334" start="0" length="0">
    <dxf>
      <font>
        <sz val="12"/>
        <color theme="1"/>
        <name val="Times New Roman"/>
        <scheme val="none"/>
      </font>
      <alignment horizontal="general" vertical="bottom" wrapText="0" readingOrder="0"/>
    </dxf>
  </rfmt>
  <rfmt sheetId="1" sqref="S335" start="0" length="0">
    <dxf>
      <font>
        <sz val="12"/>
        <color theme="1"/>
        <name val="Times New Roman"/>
        <scheme val="none"/>
      </font>
      <alignment horizontal="general" vertical="bottom" wrapText="0" readingOrder="0"/>
    </dxf>
  </rfmt>
  <rfmt sheetId="1" sqref="S336" start="0" length="0">
    <dxf>
      <font>
        <sz val="12"/>
        <color theme="1"/>
        <name val="Times New Roman"/>
        <scheme val="none"/>
      </font>
      <alignment horizontal="general" vertical="bottom" wrapText="0" readingOrder="0"/>
    </dxf>
  </rfmt>
  <rfmt sheetId="1" sqref="S337" start="0" length="0">
    <dxf>
      <font>
        <sz val="12"/>
        <color theme="1"/>
        <name val="Times New Roman"/>
        <scheme val="none"/>
      </font>
      <alignment horizontal="general" vertical="bottom" wrapText="0" readingOrder="0"/>
    </dxf>
  </rfmt>
  <rfmt sheetId="1" sqref="S338" start="0" length="0">
    <dxf>
      <font>
        <sz val="12"/>
        <color theme="1"/>
        <name val="Times New Roman"/>
        <scheme val="none"/>
      </font>
      <alignment horizontal="general" vertical="bottom" wrapText="0" readingOrder="0"/>
    </dxf>
  </rfmt>
  <rfmt sheetId="1" sqref="S339" start="0" length="0">
    <dxf>
      <font>
        <sz val="12"/>
        <color theme="1"/>
        <name val="Times New Roman"/>
        <scheme val="none"/>
      </font>
      <alignment horizontal="general" vertical="bottom" wrapText="0" readingOrder="0"/>
    </dxf>
  </rfmt>
  <rfmt sheetId="1" sqref="S340" start="0" length="0">
    <dxf>
      <font>
        <sz val="12"/>
        <color theme="1"/>
        <name val="Times New Roman"/>
        <scheme val="none"/>
      </font>
      <alignment horizontal="general" vertical="bottom" wrapText="0" readingOrder="0"/>
    </dxf>
  </rfmt>
  <rfmt sheetId="1" sqref="S341" start="0" length="0">
    <dxf>
      <font>
        <sz val="12"/>
        <color theme="1"/>
        <name val="Times New Roman"/>
        <scheme val="none"/>
      </font>
      <alignment horizontal="general" vertical="bottom" wrapText="0" readingOrder="0"/>
    </dxf>
  </rfmt>
  <rfmt sheetId="1" sqref="S342" start="0" length="0">
    <dxf>
      <font>
        <sz val="12"/>
        <color theme="1"/>
        <name val="Times New Roman"/>
        <scheme val="none"/>
      </font>
      <alignment horizontal="general" vertical="bottom" wrapText="0" readingOrder="0"/>
    </dxf>
  </rfmt>
  <rfmt sheetId="1" sqref="S343" start="0" length="0">
    <dxf>
      <font>
        <sz val="12"/>
        <color theme="1"/>
        <name val="Times New Roman"/>
        <scheme val="none"/>
      </font>
      <alignment horizontal="general" vertical="bottom" wrapText="0" readingOrder="0"/>
    </dxf>
  </rfmt>
  <rfmt sheetId="1" sqref="S344" start="0" length="0">
    <dxf>
      <font>
        <sz val="12"/>
        <color theme="1"/>
        <name val="Times New Roman"/>
        <scheme val="none"/>
      </font>
      <alignment horizontal="general" vertical="bottom" wrapText="0" readingOrder="0"/>
    </dxf>
  </rfmt>
  <rfmt sheetId="1" sqref="S345" start="0" length="0">
    <dxf>
      <font>
        <sz val="12"/>
        <color theme="1"/>
        <name val="Times New Roman"/>
        <scheme val="none"/>
      </font>
      <alignment horizontal="general" vertical="bottom" wrapText="0" readingOrder="0"/>
    </dxf>
  </rfmt>
  <rfmt sheetId="1" sqref="S346" start="0" length="0">
    <dxf>
      <font>
        <sz val="12"/>
        <color theme="1"/>
        <name val="Times New Roman"/>
        <scheme val="none"/>
      </font>
      <alignment horizontal="general" vertical="bottom" wrapText="0" readingOrder="0"/>
    </dxf>
  </rfmt>
  <rfmt sheetId="1" sqref="S347" start="0" length="0">
    <dxf>
      <font>
        <sz val="12"/>
        <color theme="1"/>
        <name val="Times New Roman"/>
        <scheme val="none"/>
      </font>
      <alignment horizontal="general" vertical="bottom" wrapText="0" readingOrder="0"/>
    </dxf>
  </rfmt>
  <rfmt sheetId="1" sqref="S348" start="0" length="0">
    <dxf>
      <font>
        <sz val="12"/>
        <color theme="1"/>
        <name val="Times New Roman"/>
        <scheme val="none"/>
      </font>
      <alignment horizontal="general" vertical="bottom" wrapText="0" readingOrder="0"/>
    </dxf>
  </rfmt>
  <rfmt sheetId="1" sqref="S349" start="0" length="0">
    <dxf>
      <font>
        <sz val="12"/>
        <color theme="1"/>
        <name val="Times New Roman"/>
        <scheme val="none"/>
      </font>
      <alignment horizontal="general" vertical="bottom" wrapText="0" readingOrder="0"/>
    </dxf>
  </rfmt>
  <rfmt sheetId="1" sqref="S350" start="0" length="0">
    <dxf>
      <font>
        <sz val="12"/>
        <color theme="1"/>
        <name val="Times New Roman"/>
        <scheme val="none"/>
      </font>
      <alignment horizontal="general" vertical="bottom" wrapText="0" readingOrder="0"/>
    </dxf>
  </rfmt>
  <rfmt sheetId="1" sqref="S351" start="0" length="0">
    <dxf>
      <font>
        <sz val="12"/>
        <color theme="1"/>
        <name val="Times New Roman"/>
        <scheme val="none"/>
      </font>
      <alignment horizontal="general" vertical="bottom" wrapText="0" readingOrder="0"/>
    </dxf>
  </rfmt>
  <rfmt sheetId="1" sqref="S352" start="0" length="0">
    <dxf>
      <font>
        <sz val="12"/>
        <color theme="1"/>
        <name val="Times New Roman"/>
        <scheme val="none"/>
      </font>
      <alignment horizontal="general" vertical="bottom" wrapText="0" readingOrder="0"/>
    </dxf>
  </rfmt>
  <rfmt sheetId="1" sqref="S353" start="0" length="0">
    <dxf>
      <font>
        <sz val="12"/>
        <color theme="1"/>
        <name val="Times New Roman"/>
        <scheme val="none"/>
      </font>
      <alignment horizontal="general" vertical="bottom" wrapText="0" readingOrder="0"/>
    </dxf>
  </rfmt>
  <rfmt sheetId="1" sqref="S354" start="0" length="0">
    <dxf>
      <font>
        <sz val="12"/>
        <color theme="1"/>
        <name val="Times New Roman"/>
        <scheme val="none"/>
      </font>
      <alignment horizontal="general" vertical="bottom" wrapText="0" readingOrder="0"/>
    </dxf>
  </rfmt>
  <rfmt sheetId="1" sqref="S355" start="0" length="0">
    <dxf>
      <font>
        <sz val="12"/>
        <color theme="1"/>
        <name val="Times New Roman"/>
        <scheme val="none"/>
      </font>
      <alignment horizontal="general" vertical="bottom" wrapText="0" readingOrder="0"/>
    </dxf>
  </rfmt>
  <rfmt sheetId="1" sqref="S356" start="0" length="0">
    <dxf>
      <font>
        <sz val="12"/>
        <color theme="1"/>
        <name val="Times New Roman"/>
        <scheme val="none"/>
      </font>
      <alignment horizontal="general" vertical="bottom" wrapText="0" readingOrder="0"/>
    </dxf>
  </rfmt>
  <rfmt sheetId="1" sqref="S357" start="0" length="0">
    <dxf>
      <font>
        <sz val="12"/>
        <color theme="1"/>
        <name val="Times New Roman"/>
        <scheme val="none"/>
      </font>
      <alignment horizontal="general" vertical="bottom" wrapText="0" readingOrder="0"/>
    </dxf>
  </rfmt>
  <rfmt sheetId="1" sqref="S358" start="0" length="0">
    <dxf>
      <font>
        <sz val="12"/>
        <color theme="1"/>
        <name val="Times New Roman"/>
        <scheme val="none"/>
      </font>
      <alignment horizontal="general" vertical="bottom" wrapText="0" readingOrder="0"/>
    </dxf>
  </rfmt>
  <rfmt sheetId="1" sqref="S359" start="0" length="0">
    <dxf>
      <font>
        <sz val="12"/>
        <color theme="1"/>
        <name val="Times New Roman"/>
        <scheme val="none"/>
      </font>
      <alignment horizontal="general" vertical="bottom" wrapText="0" readingOrder="0"/>
    </dxf>
  </rfmt>
  <rfmt sheetId="1" sqref="S360" start="0" length="0">
    <dxf>
      <font>
        <sz val="12"/>
        <color theme="1"/>
        <name val="Times New Roman"/>
        <scheme val="none"/>
      </font>
      <alignment horizontal="general" vertical="bottom" wrapText="0" readingOrder="0"/>
    </dxf>
  </rfmt>
  <rfmt sheetId="1" sqref="S361" start="0" length="0">
    <dxf>
      <font>
        <sz val="12"/>
        <color theme="1"/>
        <name val="Times New Roman"/>
        <scheme val="none"/>
      </font>
      <alignment horizontal="general" vertical="bottom" wrapText="0" readingOrder="0"/>
    </dxf>
  </rfmt>
  <rfmt sheetId="1" sqref="S362" start="0" length="0">
    <dxf>
      <font>
        <sz val="12"/>
        <color theme="1"/>
        <name val="Times New Roman"/>
        <scheme val="none"/>
      </font>
      <alignment horizontal="general" vertical="bottom" wrapText="0" readingOrder="0"/>
    </dxf>
  </rfmt>
  <rfmt sheetId="1" sqref="S363" start="0" length="0">
    <dxf>
      <font>
        <sz val="12"/>
        <color theme="1"/>
        <name val="Times New Roman"/>
        <scheme val="none"/>
      </font>
      <alignment horizontal="general" vertical="bottom" wrapText="0" readingOrder="0"/>
    </dxf>
  </rfmt>
  <rfmt sheetId="1" sqref="S364" start="0" length="0">
    <dxf>
      <font>
        <sz val="12"/>
        <color theme="1"/>
        <name val="Times New Roman"/>
        <scheme val="none"/>
      </font>
      <alignment horizontal="general" vertical="bottom" wrapText="0" readingOrder="0"/>
    </dxf>
  </rfmt>
  <rfmt sheetId="1" sqref="S365" start="0" length="0">
    <dxf>
      <font>
        <sz val="12"/>
        <color theme="1"/>
        <name val="Times New Roman"/>
        <scheme val="none"/>
      </font>
      <alignment horizontal="general" vertical="bottom" wrapText="0" readingOrder="0"/>
    </dxf>
  </rfmt>
  <rfmt sheetId="1" sqref="S366" start="0" length="0">
    <dxf>
      <font>
        <sz val="12"/>
        <color theme="1"/>
        <name val="Times New Roman"/>
        <scheme val="none"/>
      </font>
      <alignment horizontal="general" vertical="bottom" wrapText="0" readingOrder="0"/>
    </dxf>
  </rfmt>
  <rfmt sheetId="1" sqref="S367" start="0" length="0">
    <dxf>
      <font>
        <sz val="12"/>
        <color theme="1"/>
        <name val="Times New Roman"/>
        <scheme val="none"/>
      </font>
      <alignment horizontal="general" vertical="bottom" wrapText="0" readingOrder="0"/>
    </dxf>
  </rfmt>
  <rfmt sheetId="1" sqref="S368" start="0" length="0">
    <dxf>
      <font>
        <sz val="12"/>
        <color theme="1"/>
        <name val="Times New Roman"/>
        <scheme val="none"/>
      </font>
      <alignment horizontal="general" vertical="bottom" wrapText="0" readingOrder="0"/>
    </dxf>
  </rfmt>
  <rfmt sheetId="1" sqref="S369" start="0" length="0">
    <dxf>
      <font>
        <sz val="12"/>
        <color theme="1"/>
        <name val="Times New Roman"/>
        <scheme val="none"/>
      </font>
      <alignment horizontal="general" vertical="bottom" wrapText="0" readingOrder="0"/>
    </dxf>
  </rfmt>
  <rfmt sheetId="1" sqref="S370" start="0" length="0">
    <dxf>
      <font>
        <sz val="12"/>
        <color theme="1"/>
        <name val="Times New Roman"/>
        <scheme val="none"/>
      </font>
      <alignment horizontal="general" vertical="bottom" wrapText="0" readingOrder="0"/>
    </dxf>
  </rfmt>
  <rfmt sheetId="1" sqref="S371" start="0" length="0">
    <dxf>
      <font>
        <sz val="12"/>
        <color theme="1"/>
        <name val="Times New Roman"/>
        <scheme val="none"/>
      </font>
      <alignment horizontal="general" vertical="bottom" wrapText="0" readingOrder="0"/>
    </dxf>
  </rfmt>
  <rfmt sheetId="1" sqref="S372" start="0" length="0">
    <dxf>
      <font>
        <sz val="12"/>
        <color theme="1"/>
        <name val="Times New Roman"/>
        <scheme val="none"/>
      </font>
      <alignment horizontal="general" vertical="bottom" wrapText="0" readingOrder="0"/>
    </dxf>
  </rfmt>
  <rfmt sheetId="1" sqref="S373" start="0" length="0">
    <dxf>
      <font>
        <sz val="12"/>
        <color theme="1"/>
        <name val="Times New Roman"/>
        <scheme val="none"/>
      </font>
      <alignment horizontal="general" vertical="bottom" wrapText="0" readingOrder="0"/>
    </dxf>
  </rfmt>
  <rfmt sheetId="1" sqref="S374" start="0" length="0">
    <dxf>
      <font>
        <sz val="12"/>
        <color theme="1"/>
        <name val="Times New Roman"/>
        <scheme val="none"/>
      </font>
      <alignment horizontal="general" vertical="bottom" wrapText="0" readingOrder="0"/>
    </dxf>
  </rfmt>
  <rfmt sheetId="1" sqref="S375" start="0" length="0">
    <dxf>
      <font>
        <sz val="12"/>
        <color theme="1"/>
        <name val="Times New Roman"/>
        <scheme val="none"/>
      </font>
      <alignment horizontal="general" vertical="bottom" wrapText="0" readingOrder="0"/>
    </dxf>
  </rfmt>
  <rfmt sheetId="1" sqref="S376" start="0" length="0">
    <dxf>
      <font>
        <sz val="12"/>
        <color theme="1"/>
        <name val="Times New Roman"/>
        <scheme val="none"/>
      </font>
      <alignment horizontal="general" vertical="bottom" wrapText="0" readingOrder="0"/>
    </dxf>
  </rfmt>
  <rfmt sheetId="1" sqref="S377" start="0" length="0">
    <dxf>
      <font>
        <sz val="12"/>
        <color theme="1"/>
        <name val="Times New Roman"/>
        <scheme val="none"/>
      </font>
      <alignment horizontal="general" vertical="bottom" wrapText="0" readingOrder="0"/>
    </dxf>
  </rfmt>
  <rfmt sheetId="1" sqref="S378" start="0" length="0">
    <dxf>
      <font>
        <sz val="12"/>
        <color theme="1"/>
        <name val="Times New Roman"/>
        <scheme val="none"/>
      </font>
      <alignment horizontal="general" vertical="bottom" wrapText="0" readingOrder="0"/>
    </dxf>
  </rfmt>
  <rfmt sheetId="1" sqref="S379" start="0" length="0">
    <dxf>
      <font>
        <sz val="12"/>
        <color theme="1"/>
        <name val="Times New Roman"/>
        <scheme val="none"/>
      </font>
      <alignment horizontal="general" vertical="bottom" wrapText="0" readingOrder="0"/>
    </dxf>
  </rfmt>
  <rfmt sheetId="1" sqref="S380" start="0" length="0">
    <dxf>
      <font>
        <sz val="12"/>
        <color theme="1"/>
        <name val="Times New Roman"/>
        <scheme val="none"/>
      </font>
      <alignment horizontal="general" vertical="bottom" wrapText="0" readingOrder="0"/>
    </dxf>
  </rfmt>
  <rfmt sheetId="1" sqref="S381" start="0" length="0">
    <dxf>
      <font>
        <sz val="12"/>
        <color theme="1"/>
        <name val="Times New Roman"/>
        <scheme val="none"/>
      </font>
      <alignment horizontal="general" vertical="bottom" wrapText="0" readingOrder="0"/>
    </dxf>
  </rfmt>
  <rfmt sheetId="1" sqref="S382" start="0" length="0">
    <dxf>
      <font>
        <sz val="12"/>
        <color theme="1"/>
        <name val="Times New Roman"/>
        <scheme val="none"/>
      </font>
      <alignment horizontal="general" vertical="bottom" wrapText="0" readingOrder="0"/>
    </dxf>
  </rfmt>
  <rfmt sheetId="1" sqref="S383" start="0" length="0">
    <dxf>
      <font>
        <sz val="12"/>
        <color theme="1"/>
        <name val="Times New Roman"/>
        <scheme val="none"/>
      </font>
      <alignment horizontal="general" vertical="bottom" wrapText="0" readingOrder="0"/>
    </dxf>
  </rfmt>
  <rfmt sheetId="1" sqref="S384" start="0" length="0">
    <dxf>
      <font>
        <sz val="12"/>
        <color theme="1"/>
        <name val="Times New Roman"/>
        <scheme val="none"/>
      </font>
      <alignment horizontal="general" vertical="bottom" wrapText="0" readingOrder="0"/>
    </dxf>
  </rfmt>
  <rfmt sheetId="1" sqref="S385" start="0" length="0">
    <dxf>
      <font>
        <sz val="12"/>
        <color theme="1"/>
        <name val="Times New Roman"/>
        <scheme val="none"/>
      </font>
      <alignment horizontal="general" vertical="bottom" wrapText="0" readingOrder="0"/>
    </dxf>
  </rfmt>
  <rfmt sheetId="1" sqref="S386" start="0" length="0">
    <dxf>
      <font>
        <sz val="12"/>
        <color theme="1"/>
        <name val="Times New Roman"/>
        <scheme val="none"/>
      </font>
      <alignment horizontal="general" vertical="bottom" wrapText="0" readingOrder="0"/>
    </dxf>
  </rfmt>
  <rfmt sheetId="1" sqref="S387" start="0" length="0">
    <dxf>
      <font>
        <sz val="12"/>
        <color theme="1"/>
        <name val="Times New Roman"/>
        <scheme val="none"/>
      </font>
      <alignment horizontal="general" vertical="bottom" wrapText="0" readingOrder="0"/>
    </dxf>
  </rfmt>
  <rfmt sheetId="1" sqref="S388" start="0" length="0">
    <dxf>
      <font>
        <sz val="12"/>
        <color theme="1"/>
        <name val="Times New Roman"/>
        <scheme val="none"/>
      </font>
      <alignment horizontal="general" vertical="bottom" wrapText="0" readingOrder="0"/>
    </dxf>
  </rfmt>
  <rfmt sheetId="1" sqref="S389" start="0" length="0">
    <dxf>
      <font>
        <sz val="12"/>
        <color theme="1"/>
        <name val="Times New Roman"/>
        <scheme val="none"/>
      </font>
      <alignment horizontal="general" vertical="bottom" wrapText="0" readingOrder="0"/>
    </dxf>
  </rfmt>
  <rfmt sheetId="1" sqref="S390" start="0" length="0">
    <dxf>
      <font>
        <sz val="12"/>
        <color theme="1"/>
        <name val="Times New Roman"/>
        <scheme val="none"/>
      </font>
      <alignment horizontal="general" vertical="bottom" wrapText="0" readingOrder="0"/>
    </dxf>
  </rfmt>
  <rfmt sheetId="1" sqref="S391" start="0" length="0">
    <dxf>
      <font>
        <sz val="12"/>
        <color theme="1"/>
        <name val="Times New Roman"/>
        <scheme val="none"/>
      </font>
      <alignment horizontal="general" vertical="bottom" wrapText="0" readingOrder="0"/>
    </dxf>
  </rfmt>
  <rfmt sheetId="1" sqref="S392" start="0" length="0">
    <dxf>
      <font>
        <sz val="12"/>
        <color theme="1"/>
        <name val="Times New Roman"/>
        <scheme val="none"/>
      </font>
      <alignment horizontal="general" vertical="bottom" wrapText="0" readingOrder="0"/>
    </dxf>
  </rfmt>
  <rfmt sheetId="1" sqref="S393" start="0" length="0">
    <dxf>
      <font>
        <sz val="12"/>
        <color theme="1"/>
        <name val="Times New Roman"/>
        <scheme val="none"/>
      </font>
      <alignment horizontal="general" vertical="bottom" wrapText="0" readingOrder="0"/>
    </dxf>
  </rfmt>
  <rfmt sheetId="1" sqref="S394" start="0" length="0">
    <dxf>
      <font>
        <sz val="12"/>
        <color theme="1"/>
        <name val="Times New Roman"/>
        <scheme val="none"/>
      </font>
      <alignment horizontal="general" vertical="bottom" wrapText="0" readingOrder="0"/>
    </dxf>
  </rfmt>
  <rfmt sheetId="1" sqref="S395" start="0" length="0">
    <dxf>
      <font>
        <sz val="12"/>
        <color theme="1"/>
        <name val="Times New Roman"/>
        <scheme val="none"/>
      </font>
      <alignment horizontal="general" vertical="bottom" wrapText="0" readingOrder="0"/>
    </dxf>
  </rfmt>
  <rfmt sheetId="1" sqref="S396" start="0" length="0">
    <dxf>
      <font>
        <sz val="12"/>
        <color theme="1"/>
        <name val="Times New Roman"/>
        <scheme val="none"/>
      </font>
      <alignment horizontal="general" vertical="bottom" wrapText="0" readingOrder="0"/>
    </dxf>
  </rfmt>
  <rfmt sheetId="1" sqref="S397" start="0" length="0">
    <dxf>
      <font>
        <sz val="12"/>
        <color theme="1"/>
        <name val="Times New Roman"/>
        <scheme val="none"/>
      </font>
      <alignment horizontal="general" vertical="bottom" wrapText="0" readingOrder="0"/>
    </dxf>
  </rfmt>
  <rfmt sheetId="1" sqref="S398" start="0" length="0">
    <dxf>
      <font>
        <sz val="12"/>
        <color theme="1"/>
        <name val="Times New Roman"/>
        <scheme val="none"/>
      </font>
      <alignment horizontal="general" vertical="bottom" wrapText="0" readingOrder="0"/>
    </dxf>
  </rfmt>
  <rfmt sheetId="1" sqref="S399" start="0" length="0">
    <dxf>
      <font>
        <sz val="12"/>
        <color theme="1"/>
        <name val="Times New Roman"/>
        <scheme val="none"/>
      </font>
      <alignment horizontal="general" vertical="bottom" wrapText="0" readingOrder="0"/>
    </dxf>
  </rfmt>
  <rfmt sheetId="1" sqref="S400" start="0" length="0">
    <dxf>
      <font>
        <sz val="12"/>
        <color theme="1"/>
        <name val="Times New Roman"/>
        <scheme val="none"/>
      </font>
      <alignment horizontal="general" vertical="bottom" wrapText="0" readingOrder="0"/>
    </dxf>
  </rfmt>
  <rfmt sheetId="1" sqref="S401" start="0" length="0">
    <dxf>
      <font>
        <sz val="12"/>
        <color theme="1"/>
        <name val="Times New Roman"/>
        <scheme val="none"/>
      </font>
      <alignment horizontal="general" vertical="bottom" wrapText="0" readingOrder="0"/>
    </dxf>
  </rfmt>
  <rfmt sheetId="1" sqref="S402" start="0" length="0">
    <dxf>
      <font>
        <sz val="12"/>
        <color theme="1"/>
        <name val="Times New Roman"/>
        <scheme val="none"/>
      </font>
      <alignment horizontal="general" vertical="bottom" wrapText="0" readingOrder="0"/>
    </dxf>
  </rfmt>
  <rfmt sheetId="1" sqref="S403" start="0" length="0">
    <dxf>
      <font>
        <sz val="12"/>
        <color theme="1"/>
        <name val="Times New Roman"/>
        <scheme val="none"/>
      </font>
      <alignment horizontal="general" vertical="bottom" wrapText="0" readingOrder="0"/>
    </dxf>
  </rfmt>
  <rfmt sheetId="1" sqref="S404" start="0" length="0">
    <dxf>
      <font>
        <sz val="12"/>
        <color theme="1"/>
        <name val="Times New Roman"/>
        <scheme val="none"/>
      </font>
      <alignment horizontal="general" vertical="bottom" wrapText="0" readingOrder="0"/>
    </dxf>
  </rfmt>
  <rfmt sheetId="1" sqref="S405" start="0" length="0">
    <dxf>
      <font>
        <sz val="12"/>
        <color theme="1"/>
        <name val="Times New Roman"/>
        <scheme val="none"/>
      </font>
      <alignment horizontal="general" vertical="bottom" wrapText="0" readingOrder="0"/>
    </dxf>
  </rfmt>
  <rfmt sheetId="1" sqref="S406" start="0" length="0">
    <dxf>
      <font>
        <sz val="12"/>
        <color theme="1"/>
        <name val="Times New Roman"/>
        <scheme val="none"/>
      </font>
      <alignment horizontal="general" vertical="bottom" wrapText="0" readingOrder="0"/>
    </dxf>
  </rfmt>
  <rfmt sheetId="1" sqref="S407" start="0" length="0">
    <dxf>
      <font>
        <sz val="12"/>
        <color theme="1"/>
        <name val="Times New Roman"/>
        <scheme val="none"/>
      </font>
      <alignment horizontal="general" vertical="bottom" wrapText="0" readingOrder="0"/>
    </dxf>
  </rfmt>
  <rfmt sheetId="1" sqref="S408" start="0" length="0">
    <dxf>
      <font>
        <sz val="12"/>
        <color theme="1"/>
        <name val="Times New Roman"/>
        <scheme val="none"/>
      </font>
      <alignment horizontal="general" vertical="bottom" wrapText="0" readingOrder="0"/>
    </dxf>
  </rfmt>
  <rfmt sheetId="1" sqref="S409" start="0" length="0">
    <dxf>
      <font>
        <sz val="12"/>
        <color theme="1"/>
        <name val="Times New Roman"/>
        <scheme val="none"/>
      </font>
      <alignment horizontal="general" vertical="bottom" wrapText="0" readingOrder="0"/>
    </dxf>
  </rfmt>
  <rfmt sheetId="1" sqref="S410" start="0" length="0">
    <dxf>
      <font>
        <sz val="12"/>
        <color theme="1"/>
        <name val="Times New Roman"/>
        <scheme val="none"/>
      </font>
      <alignment horizontal="general" vertical="bottom" wrapText="0" readingOrder="0"/>
    </dxf>
  </rfmt>
  <rfmt sheetId="1" sqref="S411" start="0" length="0">
    <dxf>
      <font>
        <sz val="12"/>
        <color theme="1"/>
        <name val="Times New Roman"/>
        <scheme val="none"/>
      </font>
      <alignment horizontal="general" vertical="bottom" wrapText="0" readingOrder="0"/>
    </dxf>
  </rfmt>
  <rfmt sheetId="1" sqref="S412" start="0" length="0">
    <dxf>
      <font>
        <sz val="12"/>
        <color theme="1"/>
        <name val="Times New Roman"/>
        <scheme val="none"/>
      </font>
      <alignment horizontal="general" vertical="bottom" wrapText="0" readingOrder="0"/>
    </dxf>
  </rfmt>
  <rfmt sheetId="1" sqref="S413" start="0" length="0">
    <dxf>
      <font>
        <sz val="12"/>
        <color theme="1"/>
        <name val="Times New Roman"/>
        <scheme val="none"/>
      </font>
      <alignment horizontal="general" vertical="bottom" wrapText="0" readingOrder="0"/>
    </dxf>
  </rfmt>
  <rfmt sheetId="1" sqref="S414" start="0" length="0">
    <dxf>
      <font>
        <sz val="12"/>
        <color theme="1"/>
        <name val="Times New Roman"/>
        <scheme val="none"/>
      </font>
      <alignment horizontal="general" vertical="bottom" wrapText="0" readingOrder="0"/>
    </dxf>
  </rfmt>
  <rfmt sheetId="1" sqref="S415" start="0" length="0">
    <dxf>
      <font>
        <sz val="12"/>
        <color theme="1"/>
        <name val="Times New Roman"/>
        <scheme val="none"/>
      </font>
      <alignment horizontal="general" vertical="bottom" wrapText="0" readingOrder="0"/>
    </dxf>
  </rfmt>
  <rfmt sheetId="1" sqref="S416" start="0" length="0">
    <dxf>
      <font>
        <sz val="12"/>
        <color theme="1"/>
        <name val="Times New Roman"/>
        <scheme val="none"/>
      </font>
      <alignment horizontal="general" vertical="bottom" wrapText="0" readingOrder="0"/>
    </dxf>
  </rfmt>
  <rfmt sheetId="1" sqref="S1:S1048576" start="0" length="0">
    <dxf>
      <font>
        <sz val="12"/>
        <color theme="1"/>
        <name val="Times New Roman"/>
        <scheme val="none"/>
      </font>
      <alignment horizontal="general" vertical="bottom" wrapText="0" readingOrder="0"/>
    </dxf>
  </rfmt>
  <rfmt sheetId="1" sqref="S9" start="0" length="0">
    <dxf>
      <numFmt numFmtId="4" formatCode="#,##0.00"/>
      <alignment vertical="center" readingOrder="0"/>
    </dxf>
  </rfmt>
  <rfmt sheetId="1" sqref="S10" start="0" length="0">
    <dxf>
      <font>
        <b/>
        <sz val="20"/>
      </font>
      <numFmt numFmtId="4" formatCode="#,##0.00"/>
      <alignment vertical="center" readingOrder="0"/>
    </dxf>
  </rfmt>
  <rrc rId="65" sId="1" ref="Q1:Q1048576" action="deleteCol">
    <undo index="0" exp="area" ref3D="1" dr="$A$5:$XFD$8" dn="Заголовки_для_печати" sId="1"/>
    <undo index="0" exp="area" ref3D="1" dr="$A$5:$XFD$7" dn="Z_F2110B0B_AAE7_42F0_B553_C360E9249AD4_.wvu.PrintTitles" sId="1"/>
    <undo index="4" exp="area" ref3D="1" dr="$R$1:$BV$1048576" dn="Z_F2110B0B_AAE7_42F0_B553_C360E9249AD4_.wvu.Cols" sId="1"/>
    <undo index="0" exp="area" ref3D="1" dr="$A$5:$XFD$7" dn="Z_D7BC8E82_4392_4806_9DAE_D94253790B9C_.wvu.PrintTitles" sId="1"/>
    <undo index="4" exp="area" ref3D="1" dr="$R$1:$BV$1048576" dn="Z_D7BC8E82_4392_4806_9DAE_D94253790B9C_.wvu.Cols" sId="1"/>
    <undo index="0" exp="area" ref3D="1" dr="$A$5:$XFD$8" dn="Z_D20DFCFE_63F9_4265_B37B_4F36C46DF159_.wvu.PrintTitles" sId="1"/>
    <undo index="0" exp="area" ref3D="1" dr="$A$5:$XFD$8" dn="Z_BEA0FDBA_BB07_4C19_8BBD_5E57EE395C09_.wvu.PrintTitles" sId="1"/>
    <undo index="0" exp="area" ref3D="1" dr="$A$5:$XFD$7" dn="Z_A6B98527_7CBF_4E4D_BDEA_9334A3EB779F_.wvu.PrintTitles" sId="1"/>
    <undo index="4" exp="area" ref3D="1" dr="$R$1:$BV$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64:$XFD$66" dn="Z_998B8119_4FF3_4A16_838D_539C6AE34D55_.wvu.Rows" sId="1"/>
    <undo index="0" exp="area" ref3D="1" dr="$A$5:$XFD$8" dn="Z_998B8119_4FF3_4A16_838D_539C6AE34D55_.wvu.PrintTitles" sId="1"/>
    <undo index="0" exp="area" ref3D="1" dr="$A$5:$XFD$8" dn="Z_7B245AB0_C2AF_4822_BFC4_2399F85856C1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39CB3DF_9B66_4BE7_9074_8CE0405EB8A6_.wvu.PrintTitles" sId="1"/>
    <undo index="0" exp="area" ref3D="1" dr="$A$5:$XFD$8" dn="Z_45DE1976_7F07_4EB4_8A9C_FB72D060BEFA_.wvu.PrintTitles" sId="1"/>
    <undo index="0" exp="area" ref3D="1" dr="$A$5:$XFD$8" dn="Z_37F8CE32_8CE8_4D95_9C0E_63112E6EFFE9_.wvu.PrintTitles" sId="1"/>
    <rfmt sheetId="1" xfDxf="1" sqref="Q1:Q1048576" start="0" length="0"/>
    <rfmt sheetId="1" sqref="Q4" start="0" length="0">
      <dxf>
        <font>
          <sz val="20"/>
          <color theme="1"/>
          <name val="Times New Roman"/>
          <scheme val="none"/>
        </font>
        <alignment vertical="top" wrapText="1" readingOrder="0"/>
      </dxf>
    </rfmt>
    <rfmt sheetId="1" sqref="Q5" start="0" length="0">
      <dxf>
        <font>
          <sz val="20"/>
          <color theme="1"/>
          <name val="Times New Roman"/>
          <scheme val="none"/>
        </font>
        <alignment horizontal="left" vertical="top" wrapText="1" readingOrder="0"/>
      </dxf>
    </rfmt>
    <rfmt sheetId="1" sqref="Q6" start="0" length="0">
      <dxf>
        <font>
          <sz val="20"/>
          <color theme="1"/>
          <name val="Times New Roman"/>
          <scheme val="none"/>
        </font>
        <alignment horizontal="left" vertical="top" wrapText="1" readingOrder="0"/>
      </dxf>
    </rfmt>
    <rfmt sheetId="1" sqref="Q7" start="0" length="0">
      <dxf>
        <font>
          <sz val="20"/>
          <color theme="1"/>
          <name val="Times New Roman"/>
          <scheme val="none"/>
        </font>
        <alignment horizontal="left" vertical="top" wrapText="1" readingOrder="0"/>
      </dxf>
    </rfmt>
    <rfmt sheetId="1" sqref="Q8" start="0" length="0">
      <dxf>
        <font>
          <i/>
          <sz val="20"/>
          <color theme="1"/>
          <name val="Times New Roman"/>
          <scheme val="none"/>
        </font>
        <alignment horizontal="left" vertical="top" wrapText="1" readingOrder="0"/>
      </dxf>
    </rfmt>
    <rfmt sheetId="1" sqref="Q9" start="0" length="0">
      <dxf>
        <font>
          <b/>
          <sz val="20"/>
          <color theme="1"/>
          <name val="Times New Roman"/>
          <scheme val="none"/>
        </font>
        <alignment horizontal="left" vertical="top" wrapText="1" readingOrder="0"/>
      </dxf>
    </rfmt>
    <rfmt sheetId="1" sqref="Q10" start="0" length="0">
      <dxf>
        <font>
          <sz val="20"/>
          <color theme="1"/>
          <name val="Times New Roman"/>
          <scheme val="none"/>
        </font>
        <alignment horizontal="left" vertical="top" wrapText="1" readingOrder="0"/>
      </dxf>
    </rfmt>
    <rfmt sheetId="1" sqref="Q11" start="0" length="0">
      <dxf>
        <font>
          <sz val="20"/>
          <color theme="1"/>
          <name val="Times New Roman"/>
          <scheme val="none"/>
        </font>
        <alignment horizontal="left" vertical="top" wrapText="1" readingOrder="0"/>
      </dxf>
    </rfmt>
    <rfmt sheetId="1" sqref="Q12" start="0" length="0">
      <dxf>
        <font>
          <sz val="20"/>
          <color theme="1"/>
          <name val="Times New Roman"/>
          <scheme val="none"/>
        </font>
        <alignment horizontal="left" vertical="top" wrapText="1" readingOrder="0"/>
      </dxf>
    </rfmt>
    <rfmt sheetId="1" sqref="Q13" start="0" length="0">
      <dxf>
        <font>
          <sz val="20"/>
          <color theme="1"/>
          <name val="Times New Roman"/>
          <scheme val="none"/>
        </font>
        <alignment horizontal="left" vertical="top" wrapText="1" readingOrder="0"/>
      </dxf>
    </rfmt>
    <rfmt sheetId="1" sqref="Q14" start="0" length="0">
      <dxf>
        <font>
          <sz val="20"/>
          <color theme="1"/>
          <name val="Times New Roman"/>
          <scheme val="none"/>
        </font>
        <alignment horizontal="left" vertical="top" wrapText="1" readingOrder="0"/>
      </dxf>
    </rfmt>
    <rfmt sheetId="1" sqref="Q15" start="0" length="0">
      <dxf>
        <font>
          <b/>
          <sz val="20"/>
          <color theme="1"/>
          <name val="Times New Roman"/>
          <scheme val="none"/>
        </font>
        <alignment horizontal="left" vertical="top" wrapText="1" readingOrder="0"/>
      </dxf>
    </rfmt>
    <rfmt sheetId="1" sqref="Q16" start="0" length="0">
      <dxf>
        <font>
          <b/>
          <sz val="20"/>
          <color theme="1"/>
          <name val="Times New Roman"/>
          <scheme val="none"/>
        </font>
        <alignment horizontal="left" vertical="top" wrapText="1" readingOrder="0"/>
      </dxf>
    </rfmt>
    <rfmt sheetId="1" sqref="Q17" start="0" length="0">
      <dxf>
        <font>
          <b/>
          <sz val="20"/>
          <color theme="1"/>
          <name val="Times New Roman"/>
          <scheme val="none"/>
        </font>
        <alignment horizontal="left" vertical="top" wrapText="1" readingOrder="0"/>
      </dxf>
    </rfmt>
    <rfmt sheetId="1" sqref="Q18" start="0" length="0">
      <dxf>
        <font>
          <b/>
          <sz val="20"/>
          <color theme="1"/>
          <name val="Times New Roman"/>
          <scheme val="none"/>
        </font>
        <alignment horizontal="left" vertical="top" wrapText="1" readingOrder="0"/>
      </dxf>
    </rfmt>
    <rfmt sheetId="1" sqref="Q19" start="0" length="0">
      <dxf>
        <font>
          <b/>
          <sz val="20"/>
          <color theme="1"/>
          <name val="Times New Roman"/>
          <scheme val="none"/>
        </font>
        <alignment horizontal="left" vertical="top" wrapText="1" readingOrder="0"/>
      </dxf>
    </rfmt>
    <rfmt sheetId="1" sqref="Q20" start="0" length="0">
      <dxf>
        <font>
          <sz val="20"/>
          <color theme="1"/>
          <name val="Times New Roman"/>
          <scheme val="none"/>
        </font>
        <alignment horizontal="left" vertical="top" wrapText="1" readingOrder="0"/>
      </dxf>
    </rfmt>
    <rfmt sheetId="1" sqref="Q36" start="0" length="0">
      <dxf>
        <font>
          <b/>
          <sz val="20"/>
          <color theme="1"/>
          <name val="Times New Roman"/>
          <scheme val="none"/>
        </font>
        <alignment horizontal="left" vertical="center" wrapText="1" readingOrder="0"/>
      </dxf>
    </rfmt>
    <rfmt sheetId="1" sqref="Q40" start="0" length="0">
      <dxf>
        <font>
          <sz val="20"/>
          <color auto="1"/>
          <name val="Times New Roman"/>
          <scheme val="none"/>
        </font>
        <alignment vertical="top" wrapText="1" readingOrder="0"/>
      </dxf>
    </rfmt>
    <rfmt sheetId="1" sqref="Q43" start="0" length="0">
      <dxf>
        <font>
          <b/>
          <sz val="20"/>
          <color theme="1"/>
          <name val="Times New Roman"/>
          <scheme val="none"/>
        </font>
        <alignment horizontal="left" vertical="center" wrapText="1" readingOrder="0"/>
      </dxf>
    </rfmt>
    <rfmt sheetId="1" sqref="Q44" start="0" length="0">
      <dxf>
        <font>
          <sz val="20"/>
          <color theme="1"/>
          <name val="Times New Roman"/>
          <scheme val="none"/>
        </font>
        <alignment horizontal="left" vertical="top" wrapText="1" readingOrder="0"/>
      </dxf>
    </rfmt>
    <rfmt sheetId="1" sqref="Q45" start="0" length="0">
      <dxf>
        <font>
          <sz val="20"/>
          <color theme="1"/>
          <name val="Times New Roman"/>
          <scheme val="none"/>
        </font>
        <alignment horizontal="left" vertical="top" wrapText="1" readingOrder="0"/>
      </dxf>
    </rfmt>
    <rfmt sheetId="1" sqref="Q46" start="0" length="0">
      <dxf>
        <font>
          <sz val="20"/>
          <color theme="1"/>
          <name val="Times New Roman"/>
          <scheme val="none"/>
        </font>
        <alignment horizontal="left" vertical="top" wrapText="1" readingOrder="0"/>
      </dxf>
    </rfmt>
    <rfmt sheetId="1" sqref="Q47" start="0" length="0">
      <dxf>
        <font>
          <sz val="20"/>
          <color theme="1"/>
          <name val="Times New Roman"/>
          <scheme val="none"/>
        </font>
        <alignment horizontal="left" vertical="top" wrapText="1" readingOrder="0"/>
      </dxf>
    </rfmt>
    <rfmt sheetId="1" sqref="Q48" start="0" length="0">
      <dxf>
        <font>
          <sz val="20"/>
          <color theme="1"/>
          <name val="Times New Roman"/>
          <scheme val="none"/>
        </font>
        <alignment horizontal="left" vertical="top" wrapText="1" readingOrder="0"/>
      </dxf>
    </rfmt>
    <rfmt sheetId="1" sqref="Q49" start="0" length="0">
      <dxf>
        <font>
          <sz val="20"/>
          <color theme="1"/>
          <name val="Times New Roman"/>
          <scheme val="none"/>
        </font>
        <alignment horizontal="left" vertical="top" wrapText="1" readingOrder="0"/>
      </dxf>
    </rfmt>
    <rfmt sheetId="1" sqref="Q50" start="0" length="0">
      <dxf>
        <font>
          <sz val="20"/>
          <color theme="1"/>
          <name val="Times New Roman"/>
          <scheme val="none"/>
        </font>
        <alignment horizontal="left" vertical="top" wrapText="1" readingOrder="0"/>
      </dxf>
    </rfmt>
    <rfmt sheetId="1" sqref="Q51" start="0" length="0">
      <dxf>
        <font>
          <sz val="20"/>
          <color theme="1"/>
          <name val="Times New Roman"/>
          <scheme val="none"/>
        </font>
        <alignment horizontal="left" vertical="top" wrapText="1" readingOrder="0"/>
      </dxf>
    </rfmt>
    <rfmt sheetId="1" sqref="Q52" start="0" length="0">
      <dxf>
        <font>
          <sz val="20"/>
          <color theme="1"/>
          <name val="Times New Roman"/>
          <scheme val="none"/>
        </font>
        <alignment horizontal="left" vertical="top" wrapText="1" readingOrder="0"/>
      </dxf>
    </rfmt>
    <rfmt sheetId="1" sqref="Q53" start="0" length="0">
      <dxf>
        <font>
          <sz val="20"/>
          <color theme="1"/>
          <name val="Times New Roman"/>
          <scheme val="none"/>
        </font>
        <alignment horizontal="left" vertical="top" wrapText="1" readingOrder="0"/>
      </dxf>
    </rfmt>
    <rfmt sheetId="1" sqref="Q54" start="0" length="0">
      <dxf>
        <font>
          <sz val="20"/>
          <color theme="1"/>
          <name val="Times New Roman"/>
          <scheme val="none"/>
        </font>
        <alignment horizontal="left" vertical="top" wrapText="1" readingOrder="0"/>
      </dxf>
    </rfmt>
    <rfmt sheetId="1" sqref="Q55" start="0" length="0">
      <dxf>
        <font>
          <i/>
          <sz val="20"/>
          <color theme="1"/>
          <name val="Times New Roman"/>
          <scheme val="none"/>
        </font>
        <alignment horizontal="left" vertical="center" wrapText="1" readingOrder="0"/>
      </dxf>
    </rfmt>
    <rfmt sheetId="1" sqref="Q56" start="0" length="0">
      <dxf>
        <font>
          <sz val="20"/>
          <color theme="1"/>
          <name val="Times New Roman"/>
          <scheme val="none"/>
        </font>
        <alignment horizontal="left" vertical="top" wrapText="1" readingOrder="0"/>
      </dxf>
    </rfmt>
    <rfmt sheetId="1" sqref="Q57" start="0" length="0">
      <dxf>
        <font>
          <sz val="20"/>
          <color theme="1"/>
          <name val="Times New Roman"/>
          <scheme val="none"/>
        </font>
        <alignment horizontal="left" vertical="top" wrapText="1" readingOrder="0"/>
      </dxf>
    </rfmt>
    <rfmt sheetId="1" sqref="Q58" start="0" length="0">
      <dxf>
        <font>
          <sz val="20"/>
          <color theme="1"/>
          <name val="Times New Roman"/>
          <scheme val="none"/>
        </font>
        <alignment horizontal="left" vertical="top" wrapText="1" readingOrder="0"/>
      </dxf>
    </rfmt>
    <rfmt sheetId="1" sqref="Q59" start="0" length="0">
      <dxf>
        <font>
          <sz val="20"/>
          <color theme="1"/>
          <name val="Times New Roman"/>
          <scheme val="none"/>
        </font>
        <alignment horizontal="left" vertical="top" wrapText="1" readingOrder="0"/>
      </dxf>
    </rfmt>
    <rfmt sheetId="1" sqref="Q60" start="0" length="0">
      <dxf>
        <font>
          <sz val="20"/>
          <color theme="1"/>
          <name val="Times New Roman"/>
          <scheme val="none"/>
        </font>
        <alignment horizontal="left" vertical="top" wrapText="1" readingOrder="0"/>
      </dxf>
    </rfmt>
    <rfmt sheetId="1" sqref="Q61" start="0" length="0">
      <dxf>
        <font>
          <sz val="20"/>
          <color theme="1"/>
          <name val="Times New Roman"/>
          <scheme val="none"/>
        </font>
        <alignment horizontal="left" vertical="top" wrapText="1" readingOrder="0"/>
      </dxf>
    </rfmt>
    <rfmt sheetId="1" sqref="Q62" start="0" length="0">
      <dxf>
        <font>
          <b/>
          <i/>
          <sz val="20"/>
          <color theme="1"/>
          <name val="Times New Roman"/>
          <scheme val="none"/>
        </font>
        <alignment horizontal="left" vertical="center" wrapText="1" readingOrder="0"/>
      </dxf>
    </rfmt>
    <rfmt sheetId="1" sqref="Q63" start="0" length="0">
      <dxf>
        <font>
          <i/>
          <sz val="18"/>
          <color theme="1"/>
          <name val="Times New Roman"/>
          <scheme val="none"/>
        </font>
        <alignment horizontal="left" vertical="center" wrapText="1" readingOrder="0"/>
      </dxf>
    </rfmt>
    <rfmt sheetId="1" sqref="Q64" start="0" length="0">
      <dxf>
        <font>
          <i/>
          <sz val="18"/>
          <color theme="1"/>
          <name val="Times New Roman"/>
          <scheme val="none"/>
        </font>
        <alignment horizontal="left" vertical="center" wrapText="1" readingOrder="0"/>
      </dxf>
    </rfmt>
    <rfmt sheetId="1" sqref="Q65" start="0" length="0">
      <dxf>
        <font>
          <i/>
          <sz val="18"/>
          <color theme="1"/>
          <name val="Times New Roman"/>
          <scheme val="none"/>
        </font>
        <alignment horizontal="left" vertical="center" wrapText="1" readingOrder="0"/>
      </dxf>
    </rfmt>
    <rfmt sheetId="1" sqref="Q66" start="0" length="0">
      <dxf>
        <font>
          <i/>
          <sz val="18"/>
          <color theme="1"/>
          <name val="Times New Roman"/>
          <scheme val="none"/>
        </font>
        <alignment horizontal="left" vertical="center" wrapText="1" readingOrder="0"/>
      </dxf>
    </rfmt>
    <rfmt sheetId="1" sqref="Q67" start="0" length="0">
      <dxf>
        <font>
          <sz val="18"/>
          <color theme="1"/>
          <name val="Times New Roman"/>
          <scheme val="none"/>
        </font>
        <alignment horizontal="left" vertical="top" wrapText="1" readingOrder="0"/>
      </dxf>
    </rfmt>
    <rfmt sheetId="1" sqref="Q68" start="0" length="0">
      <dxf>
        <font>
          <sz val="18"/>
          <color theme="1"/>
          <name val="Times New Roman"/>
          <scheme val="none"/>
        </font>
        <alignment horizontal="left" vertical="top" wrapText="1" readingOrder="0"/>
      </dxf>
    </rfmt>
    <rfmt sheetId="1" sqref="Q69" start="0" length="0">
      <dxf>
        <font>
          <sz val="18"/>
          <color theme="1"/>
          <name val="Times New Roman"/>
          <scheme val="none"/>
        </font>
        <alignment horizontal="left" vertical="top" wrapText="1" readingOrder="0"/>
      </dxf>
    </rfmt>
    <rfmt sheetId="1" sqref="Q70" start="0" length="0">
      <dxf>
        <font>
          <sz val="18"/>
          <color theme="1"/>
          <name val="Times New Roman"/>
          <scheme val="none"/>
        </font>
        <alignment horizontal="left" vertical="top" wrapText="1" readingOrder="0"/>
      </dxf>
    </rfmt>
    <rfmt sheetId="1" sqref="Q71" start="0" length="0">
      <dxf>
        <font>
          <sz val="18"/>
          <color theme="1"/>
          <name val="Times New Roman"/>
          <scheme val="none"/>
        </font>
        <alignment horizontal="left" vertical="top" wrapText="1" readingOrder="0"/>
      </dxf>
    </rfmt>
    <rfmt sheetId="1" sqref="Q72" start="0" length="0">
      <dxf>
        <font>
          <i/>
          <sz val="18"/>
          <color theme="1"/>
          <name val="Times New Roman"/>
          <scheme val="none"/>
        </font>
        <alignment horizontal="left" vertical="center" wrapText="1" readingOrder="0"/>
      </dxf>
    </rfmt>
    <rfmt sheetId="1" sqref="Q73" start="0" length="0">
      <dxf>
        <font>
          <sz val="18"/>
          <color theme="1"/>
          <name val="Times New Roman"/>
          <scheme val="none"/>
        </font>
        <alignment horizontal="left" vertical="top" wrapText="1" readingOrder="0"/>
      </dxf>
    </rfmt>
    <rfmt sheetId="1" sqref="Q74" start="0" length="0">
      <dxf>
        <font>
          <sz val="18"/>
          <color theme="1"/>
          <name val="Times New Roman"/>
          <scheme val="none"/>
        </font>
        <alignment horizontal="left" vertical="top" wrapText="1" readingOrder="0"/>
      </dxf>
    </rfmt>
    <rfmt sheetId="1" sqref="Q75" start="0" length="0">
      <dxf>
        <font>
          <sz val="18"/>
          <color theme="1"/>
          <name val="Times New Roman"/>
          <scheme val="none"/>
        </font>
        <alignment horizontal="left" vertical="top" wrapText="1" readingOrder="0"/>
      </dxf>
    </rfmt>
    <rfmt sheetId="1" sqref="Q76" start="0" length="0">
      <dxf>
        <font>
          <sz val="18"/>
          <color theme="1"/>
          <name val="Times New Roman"/>
          <scheme val="none"/>
        </font>
        <alignment horizontal="left" vertical="top" wrapText="1" readingOrder="0"/>
      </dxf>
    </rfmt>
    <rfmt sheetId="1" sqref="Q77" start="0" length="0">
      <dxf>
        <font>
          <sz val="18"/>
          <color theme="1"/>
          <name val="Times New Roman"/>
          <scheme val="none"/>
        </font>
        <alignment horizontal="left" vertical="top" wrapText="1" readingOrder="0"/>
      </dxf>
    </rfmt>
    <rfmt sheetId="1" sqref="Q78" start="0" length="0">
      <dxf>
        <font>
          <i/>
          <sz val="18"/>
          <color theme="1"/>
          <name val="Times New Roman"/>
          <scheme val="none"/>
        </font>
        <fill>
          <patternFill patternType="solid">
            <bgColor theme="0"/>
          </patternFill>
        </fill>
        <alignment horizontal="left" vertical="center" wrapText="1" readingOrder="0"/>
      </dxf>
    </rfmt>
    <rfmt sheetId="1" sqref="Q79" start="0" length="0">
      <dxf>
        <font>
          <sz val="18"/>
          <color theme="1"/>
          <name val="Times New Roman"/>
          <scheme val="none"/>
        </font>
        <fill>
          <patternFill patternType="solid">
            <bgColor theme="0"/>
          </patternFill>
        </fill>
        <alignment horizontal="left" vertical="top" wrapText="1" readingOrder="0"/>
      </dxf>
    </rfmt>
    <rfmt sheetId="1" sqref="Q80" start="0" length="0">
      <dxf>
        <font>
          <sz val="18"/>
          <color theme="1"/>
          <name val="Times New Roman"/>
          <scheme val="none"/>
        </font>
        <fill>
          <patternFill patternType="solid">
            <bgColor theme="0"/>
          </patternFill>
        </fill>
        <alignment horizontal="left" vertical="top" wrapText="1" readingOrder="0"/>
      </dxf>
    </rfmt>
    <rfmt sheetId="1" sqref="Q81" start="0" length="0">
      <dxf>
        <font>
          <sz val="18"/>
          <color theme="1"/>
          <name val="Times New Roman"/>
          <scheme val="none"/>
        </font>
        <fill>
          <patternFill patternType="solid">
            <bgColor theme="0"/>
          </patternFill>
        </fill>
        <alignment horizontal="left" vertical="top" wrapText="1" readingOrder="0"/>
      </dxf>
    </rfmt>
    <rfmt sheetId="1" sqref="Q82" start="0" length="0">
      <dxf>
        <font>
          <sz val="18"/>
          <color theme="1"/>
          <name val="Times New Roman"/>
          <scheme val="none"/>
        </font>
        <fill>
          <patternFill patternType="solid">
            <bgColor theme="0"/>
          </patternFill>
        </fill>
        <alignment horizontal="left" vertical="top" wrapText="1" readingOrder="0"/>
      </dxf>
    </rfmt>
    <rfmt sheetId="1" sqref="Q83" start="0" length="0">
      <dxf>
        <font>
          <sz val="18"/>
          <color theme="1"/>
          <name val="Times New Roman"/>
          <scheme val="none"/>
        </font>
        <fill>
          <patternFill patternType="solid">
            <bgColor theme="0"/>
          </patternFill>
        </fill>
        <alignment horizontal="left" vertical="top" wrapText="1" readingOrder="0"/>
      </dxf>
    </rfmt>
    <rfmt sheetId="1" sqref="Q84" start="0" length="0">
      <dxf>
        <font>
          <i/>
          <sz val="18"/>
          <color theme="1"/>
          <name val="Times New Roman"/>
          <scheme val="none"/>
        </font>
        <fill>
          <patternFill patternType="solid">
            <bgColor theme="0"/>
          </patternFill>
        </fill>
        <alignment horizontal="left" vertical="center" wrapText="1" readingOrder="0"/>
      </dxf>
    </rfmt>
    <rfmt sheetId="1" sqref="Q85" start="0" length="0">
      <dxf>
        <font>
          <sz val="18"/>
          <color theme="1"/>
          <name val="Times New Roman"/>
          <scheme val="none"/>
        </font>
        <fill>
          <patternFill patternType="solid">
            <bgColor theme="0"/>
          </patternFill>
        </fill>
        <alignment horizontal="left" vertical="top" wrapText="1" readingOrder="0"/>
      </dxf>
    </rfmt>
    <rfmt sheetId="1" sqref="Q86" start="0" length="0">
      <dxf>
        <font>
          <sz val="18"/>
          <color theme="1"/>
          <name val="Times New Roman"/>
          <scheme val="none"/>
        </font>
        <fill>
          <patternFill patternType="solid">
            <bgColor theme="0"/>
          </patternFill>
        </fill>
        <alignment horizontal="left" vertical="top" wrapText="1" readingOrder="0"/>
      </dxf>
    </rfmt>
    <rfmt sheetId="1" sqref="Q87" start="0" length="0">
      <dxf>
        <font>
          <sz val="18"/>
          <color theme="1"/>
          <name val="Times New Roman"/>
          <scheme val="none"/>
        </font>
        <fill>
          <patternFill patternType="solid">
            <bgColor theme="0"/>
          </patternFill>
        </fill>
        <alignment horizontal="left" vertical="top" wrapText="1" readingOrder="0"/>
      </dxf>
    </rfmt>
    <rfmt sheetId="1" sqref="Q88" start="0" length="0">
      <dxf>
        <font>
          <sz val="18"/>
          <color theme="1"/>
          <name val="Times New Roman"/>
          <scheme val="none"/>
        </font>
        <fill>
          <patternFill patternType="solid">
            <bgColor theme="0"/>
          </patternFill>
        </fill>
        <alignment horizontal="left" vertical="top" wrapText="1" readingOrder="0"/>
      </dxf>
    </rfmt>
    <rfmt sheetId="1" sqref="Q89" start="0" length="0">
      <dxf>
        <font>
          <sz val="18"/>
          <color theme="1"/>
          <name val="Times New Roman"/>
          <scheme val="none"/>
        </font>
        <fill>
          <patternFill patternType="solid">
            <bgColor theme="0"/>
          </patternFill>
        </fill>
        <alignment horizontal="left" vertical="top" wrapText="1" readingOrder="0"/>
      </dxf>
    </rfmt>
    <rfmt sheetId="1" sqref="Q90" start="0" length="0">
      <dxf>
        <font>
          <i/>
          <sz val="18"/>
          <color theme="1"/>
          <name val="Times New Roman"/>
          <scheme val="none"/>
        </font>
        <alignment horizontal="left" vertical="center" wrapText="1" readingOrder="0"/>
      </dxf>
    </rfmt>
    <rfmt sheetId="1" sqref="Q91" start="0" length="0">
      <dxf>
        <font>
          <sz val="18"/>
          <color theme="1"/>
          <name val="Times New Roman"/>
          <scheme val="none"/>
        </font>
        <alignment horizontal="left" vertical="top" wrapText="1" readingOrder="0"/>
      </dxf>
    </rfmt>
    <rfmt sheetId="1" sqref="Q92" start="0" length="0">
      <dxf>
        <font>
          <sz val="18"/>
          <color theme="1"/>
          <name val="Times New Roman"/>
          <scheme val="none"/>
        </font>
        <alignment horizontal="left" vertical="top" wrapText="1" readingOrder="0"/>
      </dxf>
    </rfmt>
    <rfmt sheetId="1" sqref="Q93" start="0" length="0">
      <dxf>
        <font>
          <sz val="18"/>
          <color theme="1"/>
          <name val="Times New Roman"/>
          <scheme val="none"/>
        </font>
        <alignment horizontal="left" vertical="top" wrapText="1" readingOrder="0"/>
      </dxf>
    </rfmt>
    <rfmt sheetId="1" sqref="Q94" start="0" length="0">
      <dxf>
        <font>
          <sz val="18"/>
          <color theme="1"/>
          <name val="Times New Roman"/>
          <scheme val="none"/>
        </font>
        <alignment horizontal="left" vertical="top" wrapText="1" readingOrder="0"/>
      </dxf>
    </rfmt>
    <rfmt sheetId="1" sqref="Q95" start="0" length="0">
      <dxf>
        <font>
          <sz val="18"/>
          <color theme="1"/>
          <name val="Times New Roman"/>
          <scheme val="none"/>
        </font>
        <alignment horizontal="left" vertical="top" wrapText="1" readingOrder="0"/>
      </dxf>
    </rfmt>
    <rfmt sheetId="1" sqref="Q96" start="0" length="0">
      <dxf>
        <font>
          <b/>
          <i/>
          <sz val="18"/>
          <color theme="1"/>
          <name val="Times New Roman"/>
          <scheme val="none"/>
        </font>
        <alignment horizontal="left" vertical="center" wrapText="1" readingOrder="0"/>
      </dxf>
    </rfmt>
    <rfmt sheetId="1" sqref="Q97" start="0" length="0">
      <dxf>
        <font>
          <sz val="18"/>
          <color theme="1"/>
          <name val="Times New Roman"/>
          <scheme val="none"/>
        </font>
        <alignment horizontal="left" vertical="top" wrapText="1" readingOrder="0"/>
      </dxf>
    </rfmt>
    <rfmt sheetId="1" sqref="Q98" start="0" length="0">
      <dxf>
        <font>
          <sz val="18"/>
          <color theme="1"/>
          <name val="Times New Roman"/>
          <scheme val="none"/>
        </font>
        <alignment horizontal="left" vertical="top" wrapText="1" readingOrder="0"/>
      </dxf>
    </rfmt>
    <rfmt sheetId="1" sqref="Q99" start="0" length="0">
      <dxf>
        <font>
          <sz val="18"/>
          <color theme="1"/>
          <name val="Times New Roman"/>
          <scheme val="none"/>
        </font>
        <alignment horizontal="left" vertical="top" wrapText="1" readingOrder="0"/>
      </dxf>
    </rfmt>
    <rfmt sheetId="1" sqref="Q100" start="0" length="0">
      <dxf>
        <font>
          <sz val="18"/>
          <color theme="1"/>
          <name val="Times New Roman"/>
          <scheme val="none"/>
        </font>
        <alignment horizontal="left" vertical="top" wrapText="1" readingOrder="0"/>
      </dxf>
    </rfmt>
    <rfmt sheetId="1" sqref="Q101" start="0" length="0">
      <dxf>
        <font>
          <sz val="18"/>
          <color theme="1"/>
          <name val="Times New Roman"/>
          <scheme val="none"/>
        </font>
        <alignment horizontal="left" vertical="top" wrapText="1" readingOrder="0"/>
      </dxf>
    </rfmt>
    <rfmt sheetId="1" sqref="Q102" start="0" length="0">
      <dxf>
        <font>
          <sz val="18"/>
          <color theme="1"/>
          <name val="Times New Roman"/>
          <scheme val="none"/>
        </font>
        <alignment horizontal="left" vertical="top" wrapText="1" readingOrder="0"/>
      </dxf>
    </rfmt>
    <rfmt sheetId="1" sqref="Q103" start="0" length="0">
      <dxf>
        <font>
          <sz val="18"/>
          <color theme="1"/>
          <name val="Times New Roman"/>
          <scheme val="none"/>
        </font>
        <alignment horizontal="left" vertical="top" wrapText="1" readingOrder="0"/>
      </dxf>
    </rfmt>
    <rfmt sheetId="1" sqref="Q104" start="0" length="0">
      <dxf>
        <font>
          <sz val="18"/>
          <color theme="1"/>
          <name val="Times New Roman"/>
          <scheme val="none"/>
        </font>
        <alignment horizontal="left" vertical="top" wrapText="1" readingOrder="0"/>
      </dxf>
    </rfmt>
    <rfmt sheetId="1" sqref="Q105" start="0" length="0">
      <dxf>
        <font>
          <sz val="18"/>
          <color theme="1"/>
          <name val="Times New Roman"/>
          <scheme val="none"/>
        </font>
        <alignment horizontal="left" vertical="top" wrapText="1" readingOrder="0"/>
      </dxf>
    </rfmt>
    <rfmt sheetId="1" sqref="Q106" start="0" length="0">
      <dxf>
        <font>
          <sz val="18"/>
          <color theme="1"/>
          <name val="Times New Roman"/>
          <scheme val="none"/>
        </font>
        <alignment horizontal="left" vertical="top" wrapText="1" readingOrder="0"/>
      </dxf>
    </rfmt>
    <rfmt sheetId="1" sqref="Q107" start="0" length="0">
      <dxf>
        <font>
          <sz val="18"/>
          <color theme="1"/>
          <name val="Times New Roman"/>
          <scheme val="none"/>
        </font>
        <alignment horizontal="left" vertical="top" wrapText="1" readingOrder="0"/>
      </dxf>
    </rfmt>
    <rfmt sheetId="1" sqref="Q108" start="0" length="0">
      <dxf>
        <font>
          <i/>
          <sz val="18"/>
          <color theme="1"/>
          <name val="Times New Roman"/>
          <scheme val="none"/>
        </font>
        <alignment horizontal="left" vertical="center" wrapText="1" readingOrder="0"/>
      </dxf>
    </rfmt>
    <rfmt sheetId="1" sqref="Q109" start="0" length="0">
      <dxf>
        <font>
          <sz val="18"/>
          <color theme="1"/>
          <name val="Times New Roman"/>
          <scheme val="none"/>
        </font>
        <alignment horizontal="left" vertical="top" wrapText="1" readingOrder="0"/>
      </dxf>
    </rfmt>
    <rfmt sheetId="1" sqref="Q110" start="0" length="0">
      <dxf>
        <font>
          <sz val="18"/>
          <color theme="1"/>
          <name val="Times New Roman"/>
          <scheme val="none"/>
        </font>
        <alignment horizontal="left" vertical="top" wrapText="1" readingOrder="0"/>
      </dxf>
    </rfmt>
    <rfmt sheetId="1" sqref="Q111" start="0" length="0">
      <dxf>
        <font>
          <sz val="18"/>
          <color theme="1"/>
          <name val="Times New Roman"/>
          <scheme val="none"/>
        </font>
        <alignment horizontal="left" vertical="top" wrapText="1" readingOrder="0"/>
      </dxf>
    </rfmt>
    <rfmt sheetId="1" sqref="Q112" start="0" length="0">
      <dxf>
        <font>
          <sz val="18"/>
          <color theme="1"/>
          <name val="Times New Roman"/>
          <scheme val="none"/>
        </font>
        <alignment horizontal="left" vertical="top" wrapText="1" readingOrder="0"/>
      </dxf>
    </rfmt>
    <rfmt sheetId="1" sqref="Q113" start="0" length="0">
      <dxf>
        <font>
          <sz val="18"/>
          <color theme="1"/>
          <name val="Times New Roman"/>
          <scheme val="none"/>
        </font>
        <alignment horizontal="left" vertical="top" wrapText="1" readingOrder="0"/>
      </dxf>
    </rfmt>
    <rfmt sheetId="1" sqref="Q114" start="0" length="0">
      <dxf>
        <font>
          <i/>
          <sz val="18"/>
          <color auto="1"/>
          <name val="Times New Roman"/>
          <scheme val="none"/>
        </font>
        <fill>
          <patternFill patternType="solid">
            <bgColor rgb="FF92D050"/>
          </patternFill>
        </fill>
        <alignment horizontal="left" vertical="center" wrapText="1" readingOrder="0"/>
      </dxf>
    </rfmt>
    <rfmt sheetId="1" sqref="Q115" start="0" length="0">
      <dxf>
        <font>
          <sz val="18"/>
          <color auto="1"/>
          <name val="Times New Roman"/>
          <scheme val="none"/>
        </font>
        <alignment horizontal="left" vertical="top" wrapText="1" readingOrder="0"/>
      </dxf>
    </rfmt>
    <rfmt sheetId="1" sqref="Q116" start="0" length="0">
      <dxf>
        <font>
          <sz val="18"/>
          <color auto="1"/>
          <name val="Times New Roman"/>
          <scheme val="none"/>
        </font>
        <alignment horizontal="left" vertical="top" wrapText="1" readingOrder="0"/>
      </dxf>
    </rfmt>
    <rfmt sheetId="1" sqref="Q117" start="0" length="0">
      <dxf>
        <font>
          <sz val="18"/>
          <color auto="1"/>
          <name val="Times New Roman"/>
          <scheme val="none"/>
        </font>
        <alignment horizontal="left" vertical="top" wrapText="1" readingOrder="0"/>
      </dxf>
    </rfmt>
    <rfmt sheetId="1" sqref="Q118" start="0" length="0">
      <dxf>
        <font>
          <sz val="18"/>
          <color auto="1"/>
          <name val="Times New Roman"/>
          <scheme val="none"/>
        </font>
        <alignment horizontal="left" vertical="top" wrapText="1" readingOrder="0"/>
      </dxf>
    </rfmt>
    <rfmt sheetId="1" sqref="Q119" start="0" length="0">
      <dxf>
        <font>
          <sz val="18"/>
          <color auto="1"/>
          <name val="Times New Roman"/>
          <scheme val="none"/>
        </font>
        <alignment horizontal="left" vertical="top" wrapText="1" readingOrder="0"/>
      </dxf>
    </rfmt>
    <rfmt sheetId="1" sqref="Q120" start="0" length="0">
      <dxf>
        <font>
          <i/>
          <sz val="18"/>
          <color auto="1"/>
          <name val="Times New Roman"/>
          <scheme val="none"/>
        </font>
        <fill>
          <patternFill patternType="solid">
            <bgColor rgb="FF92D050"/>
          </patternFill>
        </fill>
        <alignment horizontal="left" vertical="center" wrapText="1" readingOrder="0"/>
      </dxf>
    </rfmt>
    <rfmt sheetId="1" sqref="Q121" start="0" length="0">
      <dxf>
        <font>
          <sz val="18"/>
          <color auto="1"/>
          <name val="Times New Roman"/>
          <scheme val="none"/>
        </font>
        <alignment horizontal="left" vertical="top" wrapText="1" readingOrder="0"/>
      </dxf>
    </rfmt>
    <rfmt sheetId="1" sqref="Q122" start="0" length="0">
      <dxf>
        <font>
          <sz val="18"/>
          <color auto="1"/>
          <name val="Times New Roman"/>
          <scheme val="none"/>
        </font>
        <alignment horizontal="left" vertical="top" wrapText="1" readingOrder="0"/>
      </dxf>
    </rfmt>
    <rfmt sheetId="1" sqref="Q123" start="0" length="0">
      <dxf>
        <font>
          <sz val="18"/>
          <color auto="1"/>
          <name val="Times New Roman"/>
          <scheme val="none"/>
        </font>
        <alignment horizontal="left" vertical="top" wrapText="1" readingOrder="0"/>
      </dxf>
    </rfmt>
    <rfmt sheetId="1" sqref="Q124" start="0" length="0">
      <dxf>
        <font>
          <sz val="18"/>
          <color auto="1"/>
          <name val="Times New Roman"/>
          <scheme val="none"/>
        </font>
        <alignment horizontal="left" vertical="top" wrapText="1" readingOrder="0"/>
      </dxf>
    </rfmt>
    <rfmt sheetId="1" sqref="Q125" start="0" length="0">
      <dxf>
        <font>
          <sz val="18"/>
          <color auto="1"/>
          <name val="Times New Roman"/>
          <scheme val="none"/>
        </font>
        <alignment horizontal="left" vertical="top" wrapText="1" readingOrder="0"/>
      </dxf>
    </rfmt>
    <rfmt sheetId="1" sqref="Q126" start="0" length="0">
      <dxf>
        <font>
          <b/>
          <sz val="18"/>
          <color auto="1"/>
          <name val="Times New Roman"/>
          <scheme val="none"/>
        </font>
        <fill>
          <patternFill patternType="solid">
            <bgColor rgb="FF92D050"/>
          </patternFill>
        </fill>
        <alignment horizontal="left" vertical="center" wrapText="1" readingOrder="0"/>
      </dxf>
    </rfmt>
    <rfmt sheetId="1" sqref="Q127" start="0" length="0">
      <dxf>
        <font>
          <sz val="18"/>
          <color auto="1"/>
          <name val="Times New Roman"/>
          <scheme val="none"/>
        </font>
        <alignment horizontal="left" vertical="top" wrapText="1" readingOrder="0"/>
      </dxf>
    </rfmt>
    <rfmt sheetId="1" sqref="Q128" start="0" length="0">
      <dxf>
        <font>
          <sz val="18"/>
          <color auto="1"/>
          <name val="Times New Roman"/>
          <scheme val="none"/>
        </font>
        <alignment horizontal="left" vertical="top" wrapText="1" readingOrder="0"/>
      </dxf>
    </rfmt>
    <rfmt sheetId="1" sqref="Q129" start="0" length="0">
      <dxf>
        <font>
          <sz val="18"/>
          <color auto="1"/>
          <name val="Times New Roman"/>
          <scheme val="none"/>
        </font>
        <alignment horizontal="left" vertical="top" wrapText="1" readingOrder="0"/>
      </dxf>
    </rfmt>
    <rfmt sheetId="1" sqref="Q130" start="0" length="0">
      <dxf>
        <font>
          <sz val="18"/>
          <color auto="1"/>
          <name val="Times New Roman"/>
          <scheme val="none"/>
        </font>
        <alignment horizontal="left" vertical="top" wrapText="1" readingOrder="0"/>
      </dxf>
    </rfmt>
    <rfmt sheetId="1" sqref="Q131" start="0" length="0">
      <dxf>
        <font>
          <sz val="18"/>
          <color auto="1"/>
          <name val="Times New Roman"/>
          <scheme val="none"/>
        </font>
        <alignment horizontal="left" vertical="top" wrapText="1" readingOrder="0"/>
      </dxf>
    </rfmt>
    <rfmt sheetId="1" sqref="Q132" start="0" length="0">
      <dxf>
        <font>
          <b/>
          <i/>
          <sz val="18"/>
          <color theme="1"/>
          <name val="Times New Roman"/>
          <scheme val="none"/>
        </font>
        <alignment horizontal="left" vertical="center" wrapText="1" readingOrder="0"/>
      </dxf>
    </rfmt>
    <rfmt sheetId="1" sqref="Q133" start="0" length="0">
      <dxf>
        <font>
          <sz val="18"/>
          <color theme="1"/>
          <name val="Times New Roman"/>
          <scheme val="none"/>
        </font>
        <alignment horizontal="left" vertical="top" wrapText="1" readingOrder="0"/>
      </dxf>
    </rfmt>
    <rfmt sheetId="1" sqref="Q134" start="0" length="0">
      <dxf>
        <font>
          <sz val="18"/>
          <color theme="1"/>
          <name val="Times New Roman"/>
          <scheme val="none"/>
        </font>
        <alignment horizontal="left" vertical="top" wrapText="1" readingOrder="0"/>
      </dxf>
    </rfmt>
    <rfmt sheetId="1" sqref="Q135" start="0" length="0">
      <dxf>
        <font>
          <sz val="18"/>
          <color theme="1"/>
          <name val="Times New Roman"/>
          <scheme val="none"/>
        </font>
        <alignment horizontal="left" vertical="top" wrapText="1" readingOrder="0"/>
      </dxf>
    </rfmt>
    <rfmt sheetId="1" sqref="Q136" start="0" length="0">
      <dxf>
        <font>
          <sz val="18"/>
          <color theme="1"/>
          <name val="Times New Roman"/>
          <scheme val="none"/>
        </font>
        <alignment horizontal="left" vertical="top" wrapText="1" readingOrder="0"/>
      </dxf>
    </rfmt>
    <rfmt sheetId="1" sqref="Q137" start="0" length="0">
      <dxf>
        <font>
          <sz val="18"/>
          <color theme="1"/>
          <name val="Times New Roman"/>
          <scheme val="none"/>
        </font>
        <alignment horizontal="left" vertical="top" wrapText="1" readingOrder="0"/>
      </dxf>
    </rfmt>
    <rfmt sheetId="1" sqref="Q138" start="0" length="0">
      <dxf>
        <font>
          <b/>
          <i/>
          <sz val="18"/>
          <color theme="1"/>
          <name val="Times New Roman"/>
          <scheme val="none"/>
        </font>
        <alignment horizontal="left" vertical="center" wrapText="1" readingOrder="0"/>
      </dxf>
    </rfmt>
    <rfmt sheetId="1" sqref="Q139" start="0" length="0">
      <dxf>
        <font>
          <sz val="18"/>
          <color theme="1"/>
          <name val="Times New Roman"/>
          <scheme val="none"/>
        </font>
        <alignment horizontal="left" vertical="top" wrapText="1" readingOrder="0"/>
      </dxf>
    </rfmt>
    <rfmt sheetId="1" sqref="Q140" start="0" length="0">
      <dxf>
        <font>
          <sz val="18"/>
          <color theme="1"/>
          <name val="Times New Roman"/>
          <scheme val="none"/>
        </font>
        <alignment horizontal="left" vertical="top" wrapText="1" readingOrder="0"/>
      </dxf>
    </rfmt>
    <rfmt sheetId="1" sqref="Q141" start="0" length="0">
      <dxf>
        <font>
          <sz val="18"/>
          <color theme="1"/>
          <name val="Times New Roman"/>
          <scheme val="none"/>
        </font>
        <alignment horizontal="left" vertical="top" wrapText="1" readingOrder="0"/>
      </dxf>
    </rfmt>
    <rfmt sheetId="1" sqref="Q142" start="0" length="0">
      <dxf>
        <font>
          <sz val="18"/>
          <color theme="1"/>
          <name val="Times New Roman"/>
          <scheme val="none"/>
        </font>
        <alignment horizontal="left" vertical="top" wrapText="1" readingOrder="0"/>
      </dxf>
    </rfmt>
    <rfmt sheetId="1" sqref="Q143" start="0" length="0">
      <dxf>
        <font>
          <sz val="18"/>
          <color theme="1"/>
          <name val="Times New Roman"/>
          <scheme val="none"/>
        </font>
        <alignment horizontal="left" vertical="top" wrapText="1" readingOrder="0"/>
      </dxf>
    </rfmt>
    <rfmt sheetId="1" sqref="Q144" start="0" length="0">
      <dxf>
        <font>
          <i/>
          <sz val="20"/>
          <color theme="1"/>
          <name val="Times New Roman"/>
          <scheme val="none"/>
        </font>
        <alignment horizontal="left" vertical="center" wrapText="1" readingOrder="0"/>
      </dxf>
    </rfmt>
    <rfmt sheetId="1" sqref="Q145" start="0" length="0">
      <dxf>
        <font>
          <i/>
          <sz val="20"/>
          <color theme="1"/>
          <name val="Times New Roman"/>
          <scheme val="none"/>
        </font>
        <alignment horizontal="left" vertical="center" wrapText="1" readingOrder="0"/>
      </dxf>
    </rfmt>
    <rfmt sheetId="1" sqref="Q146" start="0" length="0">
      <dxf>
        <font>
          <sz val="20"/>
          <color theme="1"/>
          <name val="Times New Roman"/>
          <scheme val="none"/>
        </font>
        <alignment horizontal="left" vertical="top" wrapText="1" readingOrder="0"/>
      </dxf>
    </rfmt>
    <rfmt sheetId="1" sqref="Q147" start="0" length="0">
      <dxf>
        <font>
          <sz val="20"/>
          <color theme="1"/>
          <name val="Times New Roman"/>
          <scheme val="none"/>
        </font>
        <alignment horizontal="left" vertical="top" wrapText="1" readingOrder="0"/>
      </dxf>
    </rfmt>
    <rfmt sheetId="1" sqref="Q148" start="0" length="0">
      <dxf>
        <font>
          <sz val="20"/>
          <color theme="1"/>
          <name val="Times New Roman"/>
          <scheme val="none"/>
        </font>
        <alignment horizontal="left" vertical="top" wrapText="1" readingOrder="0"/>
      </dxf>
    </rfmt>
    <rfmt sheetId="1" sqref="Q149" start="0" length="0">
      <dxf>
        <font>
          <sz val="20"/>
          <color theme="1"/>
          <name val="Times New Roman"/>
          <scheme val="none"/>
        </font>
        <alignment horizontal="left" vertical="top" wrapText="1" readingOrder="0"/>
      </dxf>
    </rfmt>
    <rfmt sheetId="1" sqref="Q150" start="0" length="0">
      <dxf>
        <font>
          <sz val="20"/>
          <color theme="1"/>
          <name val="Times New Roman"/>
          <scheme val="none"/>
        </font>
        <alignment horizontal="left" vertical="top" wrapText="1" readingOrder="0"/>
      </dxf>
    </rfmt>
    <rfmt sheetId="1" sqref="Q151" start="0" length="0">
      <dxf>
        <font>
          <i/>
          <sz val="20"/>
          <color theme="1"/>
          <name val="Times New Roman"/>
          <scheme val="none"/>
        </font>
        <alignment horizontal="left" vertical="center" wrapText="1" readingOrder="0"/>
      </dxf>
    </rfmt>
    <rfmt sheetId="1" sqref="Q152" start="0" length="0">
      <dxf>
        <font>
          <i/>
          <sz val="20"/>
          <color theme="1"/>
          <name val="Times New Roman"/>
          <scheme val="none"/>
        </font>
        <alignment horizontal="left" vertical="center" wrapText="1" readingOrder="0"/>
      </dxf>
    </rfmt>
    <rfmt sheetId="1" sqref="Q153" start="0" length="0">
      <dxf>
        <font>
          <sz val="20"/>
          <color theme="1"/>
          <name val="Times New Roman"/>
          <scheme val="none"/>
        </font>
        <alignment horizontal="left" vertical="top" wrapText="1" readingOrder="0"/>
      </dxf>
    </rfmt>
    <rfmt sheetId="1" sqref="Q154" start="0" length="0">
      <dxf>
        <font>
          <sz val="20"/>
          <color theme="1"/>
          <name val="Times New Roman"/>
          <scheme val="none"/>
        </font>
        <alignment horizontal="left" vertical="top" wrapText="1" readingOrder="0"/>
      </dxf>
    </rfmt>
    <rfmt sheetId="1" sqref="Q155" start="0" length="0">
      <dxf>
        <font>
          <sz val="20"/>
          <color theme="1"/>
          <name val="Times New Roman"/>
          <scheme val="none"/>
        </font>
        <alignment horizontal="left" vertical="top" wrapText="1" readingOrder="0"/>
      </dxf>
    </rfmt>
    <rfmt sheetId="1" sqref="Q156" start="0" length="0">
      <dxf>
        <font>
          <sz val="20"/>
          <color theme="1"/>
          <name val="Times New Roman"/>
          <scheme val="none"/>
        </font>
        <alignment horizontal="left" vertical="top" wrapText="1" readingOrder="0"/>
      </dxf>
    </rfmt>
    <rfmt sheetId="1" sqref="Q157" start="0" length="0">
      <dxf>
        <font>
          <sz val="20"/>
          <color theme="1"/>
          <name val="Times New Roman"/>
          <scheme val="none"/>
        </font>
        <alignment horizontal="left" vertical="top" wrapText="1" readingOrder="0"/>
      </dxf>
    </rfmt>
    <rfmt sheetId="1" sqref="Q158" start="0" length="0">
      <dxf>
        <font>
          <i/>
          <sz val="20"/>
          <color theme="1"/>
          <name val="Times New Roman"/>
          <scheme val="none"/>
        </font>
        <alignment horizontal="left" vertical="center" wrapText="1" readingOrder="0"/>
      </dxf>
    </rfmt>
    <rfmt sheetId="1" sqref="Q159" start="0" length="0">
      <dxf>
        <font>
          <i/>
          <sz val="20"/>
          <color theme="1"/>
          <name val="Times New Roman"/>
          <scheme val="none"/>
        </font>
        <alignment horizontal="left" vertical="center" wrapText="1" readingOrder="0"/>
      </dxf>
    </rfmt>
    <rfmt sheetId="1" sqref="Q160" start="0" length="0">
      <dxf>
        <font>
          <i/>
          <sz val="20"/>
          <color theme="1"/>
          <name val="Times New Roman"/>
          <scheme val="none"/>
        </font>
        <alignment horizontal="left" vertical="center" wrapText="1" readingOrder="0"/>
      </dxf>
    </rfmt>
    <rfmt sheetId="1" sqref="Q161" start="0" length="0">
      <dxf>
        <font>
          <i/>
          <sz val="20"/>
          <color theme="1"/>
          <name val="Times New Roman"/>
          <scheme val="none"/>
        </font>
        <alignment horizontal="left" vertical="center" wrapText="1" readingOrder="0"/>
      </dxf>
    </rfmt>
    <rfmt sheetId="1" sqref="Q162" start="0" length="0">
      <dxf>
        <font>
          <i/>
          <sz val="20"/>
          <color theme="1"/>
          <name val="Times New Roman"/>
          <scheme val="none"/>
        </font>
        <alignment horizontal="left" vertical="center" wrapText="1" readingOrder="0"/>
      </dxf>
    </rfmt>
    <rfmt sheetId="1" sqref="Q163" start="0" length="0">
      <dxf>
        <font>
          <i/>
          <sz val="20"/>
          <color theme="1"/>
          <name val="Times New Roman"/>
          <scheme val="none"/>
        </font>
        <alignment horizontal="left" vertical="center" wrapText="1" readingOrder="0"/>
      </dxf>
    </rfmt>
    <rfmt sheetId="1" sqref="Q164" start="0" length="0">
      <dxf>
        <font>
          <b/>
          <i/>
          <sz val="20"/>
          <color theme="1"/>
          <name val="Times New Roman"/>
          <scheme val="none"/>
        </font>
        <alignment horizontal="left" vertical="center" wrapText="1" readingOrder="0"/>
      </dxf>
    </rfmt>
    <rfmt sheetId="1" sqref="Q165" start="0" length="0">
      <dxf>
        <font>
          <b/>
          <i/>
          <sz val="20"/>
          <color theme="1"/>
          <name val="Times New Roman"/>
          <scheme val="none"/>
        </font>
        <alignment horizontal="left" vertical="center" wrapText="1" readingOrder="0"/>
      </dxf>
    </rfmt>
    <rfmt sheetId="1" sqref="Q166" start="0" length="0">
      <dxf>
        <font>
          <b/>
          <i/>
          <sz val="20"/>
          <color theme="1"/>
          <name val="Times New Roman"/>
          <scheme val="none"/>
        </font>
        <alignment horizontal="left" vertical="center" wrapText="1" readingOrder="0"/>
      </dxf>
    </rfmt>
    <rfmt sheetId="1" sqref="Q167" start="0" length="0">
      <dxf>
        <font>
          <b/>
          <i/>
          <sz val="20"/>
          <color theme="1"/>
          <name val="Times New Roman"/>
          <scheme val="none"/>
        </font>
        <alignment horizontal="left" vertical="center" wrapText="1" readingOrder="0"/>
      </dxf>
    </rfmt>
    <rfmt sheetId="1" sqref="Q168" start="0" length="0">
      <dxf>
        <font>
          <b/>
          <i/>
          <sz val="20"/>
          <color theme="1"/>
          <name val="Times New Roman"/>
          <scheme val="none"/>
        </font>
        <alignment horizontal="left" vertical="center" wrapText="1" readingOrder="0"/>
      </dxf>
    </rfmt>
    <rfmt sheetId="1" sqref="Q169" start="0" length="0">
      <dxf>
        <font>
          <b/>
          <i/>
          <sz val="20"/>
          <color theme="1"/>
          <name val="Times New Roman"/>
          <scheme val="none"/>
        </font>
        <alignment horizontal="left" vertical="center" wrapText="1" readingOrder="0"/>
      </dxf>
    </rfmt>
    <rfmt sheetId="1" sqref="Q170" start="0" length="0">
      <dxf>
        <font>
          <i/>
          <sz val="20"/>
          <color theme="1"/>
          <name val="Times New Roman"/>
          <scheme val="none"/>
        </font>
        <fill>
          <patternFill patternType="solid">
            <bgColor rgb="FF92D050"/>
          </patternFill>
        </fill>
        <alignment horizontal="left" vertical="center" wrapText="1" readingOrder="0"/>
      </dxf>
    </rfmt>
    <rfmt sheetId="1" sqref="Q171" start="0" length="0">
      <dxf>
        <font>
          <sz val="20"/>
          <color theme="1"/>
          <name val="Times New Roman"/>
          <scheme val="none"/>
        </font>
        <alignment horizontal="left" vertical="top" wrapText="1" readingOrder="0"/>
      </dxf>
    </rfmt>
    <rfmt sheetId="1" sqref="Q172" start="0" length="0">
      <dxf>
        <font>
          <sz val="20"/>
          <color theme="1"/>
          <name val="Times New Roman"/>
          <scheme val="none"/>
        </font>
        <alignment horizontal="left" vertical="top" wrapText="1" readingOrder="0"/>
      </dxf>
    </rfmt>
    <rfmt sheetId="1" sqref="Q173" start="0" length="0">
      <dxf>
        <font>
          <sz val="20"/>
          <color theme="1"/>
          <name val="Times New Roman"/>
          <scheme val="none"/>
        </font>
        <alignment horizontal="left" vertical="top" wrapText="1" readingOrder="0"/>
      </dxf>
    </rfmt>
    <rfmt sheetId="1" sqref="Q174" start="0" length="0">
      <dxf>
        <font>
          <sz val="20"/>
          <color theme="1"/>
          <name val="Times New Roman"/>
          <scheme val="none"/>
        </font>
        <alignment horizontal="left" vertical="top" wrapText="1" readingOrder="0"/>
      </dxf>
    </rfmt>
    <rfmt sheetId="1" sqref="Q175" start="0" length="0">
      <dxf>
        <font>
          <sz val="20"/>
          <color theme="1"/>
          <name val="Times New Roman"/>
          <scheme val="none"/>
        </font>
        <alignment horizontal="left" vertical="top" wrapText="1" readingOrder="0"/>
      </dxf>
    </rfmt>
    <rfmt sheetId="1" sqref="Q176" start="0" length="0">
      <dxf>
        <font>
          <i/>
          <sz val="20"/>
          <color theme="1"/>
          <name val="Times New Roman"/>
          <scheme val="none"/>
        </font>
        <alignment horizontal="left" vertical="top" wrapText="1" readingOrder="0"/>
      </dxf>
    </rfmt>
    <rfmt sheetId="1" sqref="Q183" start="0" length="0">
      <dxf>
        <font>
          <b/>
          <i/>
          <sz val="20"/>
          <color theme="1"/>
          <name val="Times New Roman"/>
          <scheme val="none"/>
        </font>
        <alignment horizontal="left" vertical="top" wrapText="1" readingOrder="0"/>
      </dxf>
    </rfmt>
    <rfmt sheetId="1" sqref="Q184" start="0" length="0">
      <dxf>
        <font>
          <i/>
          <sz val="20"/>
          <color theme="1"/>
          <name val="Times New Roman"/>
          <scheme val="none"/>
        </font>
        <alignment horizontal="left" vertical="top" wrapText="1" readingOrder="0"/>
      </dxf>
    </rfmt>
    <rfmt sheetId="1" sqref="Q185" start="0" length="0">
      <dxf>
        <font>
          <sz val="20"/>
          <color theme="1"/>
          <name val="Times New Roman"/>
          <scheme val="none"/>
        </font>
        <alignment horizontal="left" vertical="top" wrapText="1" readingOrder="0"/>
      </dxf>
    </rfmt>
    <rfmt sheetId="1" sqref="Q186" start="0" length="0">
      <dxf>
        <font>
          <sz val="20"/>
          <color theme="1"/>
          <name val="Times New Roman"/>
          <scheme val="none"/>
        </font>
        <alignment horizontal="left" vertical="top" wrapText="1" readingOrder="0"/>
      </dxf>
    </rfmt>
    <rfmt sheetId="1" sqref="Q187" start="0" length="0">
      <dxf>
        <font>
          <sz val="20"/>
          <color theme="1"/>
          <name val="Times New Roman"/>
          <scheme val="none"/>
        </font>
        <alignment horizontal="left" vertical="top" wrapText="1" readingOrder="0"/>
      </dxf>
    </rfmt>
    <rfmt sheetId="1" sqref="Q188" start="0" length="0">
      <dxf>
        <font>
          <sz val="20"/>
          <color theme="1"/>
          <name val="Times New Roman"/>
          <scheme val="none"/>
        </font>
        <alignment horizontal="left" vertical="top" wrapText="1" readingOrder="0"/>
      </dxf>
    </rfmt>
    <rfmt sheetId="1" sqref="Q189" start="0" length="0">
      <dxf>
        <font>
          <sz val="20"/>
          <color theme="1"/>
          <name val="Times New Roman"/>
          <scheme val="none"/>
        </font>
        <alignment horizontal="left" vertical="top" wrapText="1" readingOrder="0"/>
      </dxf>
    </rfmt>
    <rfmt sheetId="1" sqref="Q190" start="0" length="0">
      <dxf>
        <font>
          <b/>
          <sz val="20"/>
          <color theme="1"/>
          <name val="Times New Roman"/>
          <scheme val="none"/>
        </font>
        <alignment horizontal="left" vertical="center" wrapText="1" readingOrder="0"/>
      </dxf>
    </rfmt>
    <rfmt sheetId="1" sqref="Q191" start="0" length="0">
      <dxf>
        <font>
          <b/>
          <sz val="20"/>
          <color theme="1"/>
          <name val="Times New Roman"/>
          <scheme val="none"/>
        </font>
        <alignment horizontal="left" vertical="center" wrapText="1" readingOrder="0"/>
      </dxf>
    </rfmt>
    <rfmt sheetId="1" sqref="Q192" start="0" length="0">
      <dxf>
        <font>
          <b/>
          <sz val="20"/>
          <color theme="1"/>
          <name val="Times New Roman"/>
          <scheme val="none"/>
        </font>
        <alignment horizontal="left" vertical="center" wrapText="1" readingOrder="0"/>
      </dxf>
    </rfmt>
  </rrc>
  <rfmt sheetId="1" sqref="R1" start="0" length="0">
    <dxf>
      <font>
        <sz val="20"/>
        <color theme="1"/>
        <name val="Times New Roman"/>
        <scheme val="none"/>
      </font>
      <alignment horizontal="left" vertical="center" wrapText="1" readingOrder="0"/>
    </dxf>
  </rfmt>
  <rfmt sheetId="1" sqref="R2" start="0" length="0">
    <dxf>
      <font>
        <sz val="20"/>
        <color theme="1"/>
        <name val="Times New Roman"/>
        <scheme val="none"/>
      </font>
      <alignment horizontal="left" vertical="center" wrapText="1" readingOrder="0"/>
    </dxf>
  </rfmt>
  <rfmt sheetId="1" sqref="R3" start="0" length="0">
    <dxf>
      <font>
        <sz val="20"/>
        <color theme="1"/>
        <name val="Times New Roman"/>
        <scheme val="none"/>
      </font>
      <alignment horizontal="left" vertical="center" wrapText="1" readingOrder="0"/>
    </dxf>
  </rfmt>
  <rfmt sheetId="1" sqref="R4" start="0" length="0">
    <dxf>
      <alignment horizontal="left" vertical="center" readingOrder="0"/>
    </dxf>
  </rfmt>
  <rfmt sheetId="1" sqref="R5" start="0" length="0">
    <dxf>
      <alignment vertical="center" readingOrder="0"/>
    </dxf>
  </rfmt>
  <rfmt sheetId="1" sqref="R6" start="0" length="0">
    <dxf>
      <alignment vertical="center" readingOrder="0"/>
    </dxf>
  </rfmt>
  <rfmt sheetId="1" sqref="R7" start="0" length="0">
    <dxf>
      <alignment vertical="center" readingOrder="0"/>
    </dxf>
  </rfmt>
  <rfmt sheetId="1" sqref="R8" start="0" length="0">
    <dxf>
      <alignment vertical="center" readingOrder="0"/>
    </dxf>
  </rfmt>
  <rcc rId="66" sId="1">
    <nc r="R9">
      <f>N15+N21+N29+N36+N37+N43+N49+N55+N61+N62+N63+N144+N151+N158+N164+N170+N176+N177+N183+N184+N190+N191+N192+N193+N194</f>
    </nc>
  </rcc>
  <rfmt sheetId="1" sqref="R11" start="0" length="0">
    <dxf>
      <font>
        <b/>
        <sz val="20"/>
      </font>
      <numFmt numFmtId="4" formatCode="#,##0.00"/>
      <alignment vertical="center" readingOrder="0"/>
    </dxf>
  </rfmt>
  <rfmt sheetId="1" sqref="R12" start="0" length="0">
    <dxf>
      <font>
        <b/>
        <sz val="20"/>
      </font>
      <numFmt numFmtId="4" formatCode="#,##0.00"/>
      <alignment vertical="center" readingOrder="0"/>
    </dxf>
  </rfmt>
  <rfmt sheetId="1" sqref="R13" start="0" length="0">
    <dxf>
      <font>
        <b/>
        <sz val="20"/>
      </font>
      <numFmt numFmtId="4" formatCode="#,##0.00"/>
      <alignment vertical="center" readingOrder="0"/>
    </dxf>
  </rfmt>
  <rfmt sheetId="1" sqref="R14" start="0" length="0">
    <dxf>
      <font>
        <b/>
        <sz val="20"/>
      </font>
      <numFmt numFmtId="4" formatCode="#,##0.00"/>
      <alignment vertical="center" readingOrder="0"/>
    </dxf>
  </rfmt>
  <rfmt sheetId="1" sqref="R15" start="0" length="0">
    <dxf>
      <numFmt numFmtId="4" formatCode="#,##0.00"/>
      <alignment vertical="center" readingOrder="0"/>
    </dxf>
  </rfmt>
  <rfmt sheetId="1" sqref="R16" start="0" length="0">
    <dxf>
      <numFmt numFmtId="4" formatCode="#,##0.00"/>
      <alignment vertical="center" readingOrder="0"/>
    </dxf>
  </rfmt>
  <rfmt sheetId="1" sqref="R17" start="0" length="0">
    <dxf>
      <numFmt numFmtId="4" formatCode="#,##0.00"/>
      <alignment vertical="center" readingOrder="0"/>
    </dxf>
  </rfmt>
  <rfmt sheetId="1" sqref="R18" start="0" length="0">
    <dxf>
      <numFmt numFmtId="4" formatCode="#,##0.00"/>
      <alignment vertical="center" readingOrder="0"/>
    </dxf>
  </rfmt>
  <rfmt sheetId="1" sqref="R19" start="0" length="0">
    <dxf>
      <numFmt numFmtId="4" formatCode="#,##0.00"/>
      <alignment vertical="center" readingOrder="0"/>
    </dxf>
  </rfmt>
  <rfmt sheetId="1" sqref="R20" start="0" length="0">
    <dxf>
      <font>
        <b/>
        <sz val="20"/>
      </font>
      <numFmt numFmtId="4" formatCode="#,##0.00"/>
      <alignment vertical="center" readingOrder="0"/>
    </dxf>
  </rfmt>
  <rfmt sheetId="1" sqref="R21" start="0" length="0">
    <dxf>
      <font>
        <b/>
        <sz val="20"/>
        <color theme="1"/>
        <name val="Times New Roman"/>
        <scheme val="none"/>
      </font>
      <numFmt numFmtId="4" formatCode="#,##0.00"/>
      <alignment horizontal="left" vertical="center" wrapText="1" readingOrder="0"/>
    </dxf>
  </rfmt>
  <rfmt sheetId="1" sqref="R22" start="0" length="0">
    <dxf>
      <font>
        <b/>
        <sz val="20"/>
        <color theme="1"/>
        <name val="Times New Roman"/>
        <scheme val="none"/>
      </font>
      <numFmt numFmtId="4" formatCode="#,##0.00"/>
      <alignment horizontal="left" vertical="center" wrapText="1" readingOrder="0"/>
    </dxf>
  </rfmt>
  <rfmt sheetId="1" sqref="R23" start="0" length="0">
    <dxf>
      <font>
        <b/>
        <sz val="20"/>
        <color theme="1"/>
        <name val="Times New Roman"/>
        <scheme val="none"/>
      </font>
      <numFmt numFmtId="4" formatCode="#,##0.00"/>
      <alignment horizontal="left" vertical="center" wrapText="1" readingOrder="0"/>
    </dxf>
  </rfmt>
  <rfmt sheetId="1" sqref="R24" start="0" length="0">
    <dxf>
      <font>
        <b/>
        <sz val="20"/>
        <color theme="1"/>
        <name val="Times New Roman"/>
        <scheme val="none"/>
      </font>
      <numFmt numFmtId="4" formatCode="#,##0.00"/>
      <alignment horizontal="left" vertical="center" wrapText="1" readingOrder="0"/>
    </dxf>
  </rfmt>
  <rfmt sheetId="1" sqref="R25" start="0" length="0">
    <dxf>
      <font>
        <b/>
        <sz val="20"/>
        <color theme="1"/>
        <name val="Times New Roman"/>
        <scheme val="none"/>
      </font>
      <numFmt numFmtId="4" formatCode="#,##0.00"/>
      <alignment horizontal="left" vertical="center" wrapText="1" readingOrder="0"/>
    </dxf>
  </rfmt>
  <rfmt sheetId="1" sqref="R26" start="0" length="0">
    <dxf>
      <font>
        <b/>
        <sz val="20"/>
        <color theme="1"/>
        <name val="Times New Roman"/>
        <scheme val="none"/>
      </font>
      <numFmt numFmtId="4" formatCode="#,##0.00"/>
      <alignment horizontal="left" vertical="center" wrapText="1" readingOrder="0"/>
    </dxf>
  </rfmt>
  <rfmt sheetId="1" sqref="R27" start="0" length="0">
    <dxf>
      <font>
        <b/>
        <sz val="20"/>
        <color theme="1"/>
        <name val="Times New Roman"/>
        <scheme val="none"/>
      </font>
      <numFmt numFmtId="4" formatCode="#,##0.00"/>
      <alignment horizontal="left" vertical="center" wrapText="1" readingOrder="0"/>
    </dxf>
  </rfmt>
  <rfmt sheetId="1" sqref="R28" start="0" length="0">
    <dxf>
      <font>
        <b/>
        <sz val="20"/>
        <color theme="1"/>
        <name val="Times New Roman"/>
        <scheme val="none"/>
      </font>
      <numFmt numFmtId="4" formatCode="#,##0.00"/>
      <alignment horizontal="left" vertical="center" wrapText="1" readingOrder="0"/>
    </dxf>
  </rfmt>
  <rfmt sheetId="1" sqref="R29" start="0" length="0">
    <dxf>
      <font>
        <b/>
        <sz val="20"/>
        <color theme="1"/>
        <name val="Times New Roman"/>
        <scheme val="none"/>
      </font>
      <numFmt numFmtId="4" formatCode="#,##0.00"/>
      <alignment horizontal="left" vertical="center" wrapText="1" readingOrder="0"/>
    </dxf>
  </rfmt>
  <rfmt sheetId="1" sqref="R30" start="0" length="0">
    <dxf>
      <font>
        <b/>
        <sz val="20"/>
        <color theme="1"/>
        <name val="Times New Roman"/>
        <scheme val="none"/>
      </font>
      <numFmt numFmtId="4" formatCode="#,##0.00"/>
      <alignment horizontal="left" vertical="center" wrapText="1" readingOrder="0"/>
    </dxf>
  </rfmt>
  <rfmt sheetId="1" sqref="R31" start="0" length="0">
    <dxf>
      <font>
        <b/>
        <sz val="20"/>
        <color theme="1"/>
        <name val="Times New Roman"/>
        <scheme val="none"/>
      </font>
      <numFmt numFmtId="4" formatCode="#,##0.00"/>
      <alignment horizontal="left" vertical="center" wrapText="1" readingOrder="0"/>
    </dxf>
  </rfmt>
  <rfmt sheetId="1" sqref="R32" start="0" length="0">
    <dxf>
      <font>
        <b/>
        <sz val="20"/>
        <color theme="1"/>
        <name val="Times New Roman"/>
        <scheme val="none"/>
      </font>
      <numFmt numFmtId="4" formatCode="#,##0.00"/>
      <alignment horizontal="left" vertical="center" wrapText="1" readingOrder="0"/>
    </dxf>
  </rfmt>
  <rfmt sheetId="1" sqref="R33" start="0" length="0">
    <dxf>
      <font>
        <b/>
        <sz val="20"/>
        <color theme="1"/>
        <name val="Times New Roman"/>
        <scheme val="none"/>
      </font>
      <numFmt numFmtId="4" formatCode="#,##0.00"/>
      <alignment horizontal="left" vertical="center" wrapText="1" readingOrder="0"/>
    </dxf>
  </rfmt>
  <rfmt sheetId="1" sqref="R34" start="0" length="0">
    <dxf>
      <font>
        <b/>
        <sz val="20"/>
        <color theme="1"/>
        <name val="Times New Roman"/>
        <scheme val="none"/>
      </font>
      <numFmt numFmtId="4" formatCode="#,##0.00"/>
      <alignment horizontal="left" vertical="center" wrapText="1" readingOrder="0"/>
    </dxf>
  </rfmt>
  <rfmt sheetId="1" sqref="R35" start="0" length="0">
    <dxf>
      <font>
        <b/>
        <sz val="20"/>
        <color theme="1"/>
        <name val="Times New Roman"/>
        <scheme val="none"/>
      </font>
      <numFmt numFmtId="4" formatCode="#,##0.00"/>
      <alignment horizontal="left" vertical="center" wrapText="1" readingOrder="0"/>
    </dxf>
  </rfmt>
  <rfmt sheetId="1" sqref="R36" start="0" length="0">
    <dxf>
      <numFmt numFmtId="4" formatCode="#,##0.00"/>
    </dxf>
  </rfmt>
  <rfmt sheetId="1" sqref="R37" start="0" length="0">
    <dxf>
      <font>
        <b/>
        <sz val="20"/>
        <color theme="1"/>
        <name val="Times New Roman"/>
        <scheme val="none"/>
      </font>
      <numFmt numFmtId="4" formatCode="#,##0.00"/>
      <alignment horizontal="left" vertical="center" wrapText="1" readingOrder="0"/>
    </dxf>
  </rfmt>
  <rfmt sheetId="1" sqref="R38" start="0" length="0">
    <dxf>
      <font>
        <b/>
        <sz val="20"/>
        <color theme="1"/>
        <name val="Times New Roman"/>
        <scheme val="none"/>
      </font>
      <numFmt numFmtId="4" formatCode="#,##0.00"/>
      <alignment horizontal="left" vertical="center" wrapText="1" readingOrder="0"/>
    </dxf>
  </rfmt>
  <rfmt sheetId="1" sqref="R39" start="0" length="0">
    <dxf>
      <font>
        <b/>
        <sz val="20"/>
        <color theme="1"/>
        <name val="Times New Roman"/>
        <scheme val="none"/>
      </font>
      <numFmt numFmtId="4" formatCode="#,##0.00"/>
      <alignment horizontal="left" vertical="center" wrapText="1" readingOrder="0"/>
    </dxf>
  </rfmt>
  <rfmt sheetId="1" sqref="R40" start="0" length="0">
    <dxf>
      <font>
        <b/>
        <sz val="20"/>
        <color auto="1"/>
      </font>
      <numFmt numFmtId="4" formatCode="#,##0.00"/>
      <alignment horizontal="left" vertical="center" readingOrder="0"/>
    </dxf>
  </rfmt>
  <rfmt sheetId="1" sqref="R41" start="0" length="0">
    <dxf>
      <font>
        <b/>
        <sz val="20"/>
        <color theme="1"/>
        <name val="Times New Roman"/>
        <scheme val="none"/>
      </font>
      <numFmt numFmtId="4" formatCode="#,##0.00"/>
      <alignment horizontal="left" vertical="center" wrapText="1" readingOrder="0"/>
    </dxf>
  </rfmt>
  <rfmt sheetId="1" sqref="R42" start="0" length="0">
    <dxf>
      <font>
        <b/>
        <sz val="20"/>
        <color theme="1"/>
        <name val="Times New Roman"/>
        <scheme val="none"/>
      </font>
      <numFmt numFmtId="4" formatCode="#,##0.00"/>
      <alignment horizontal="left" vertical="center" wrapText="1" readingOrder="0"/>
    </dxf>
  </rfmt>
  <rfmt sheetId="1" sqref="R43" start="0" length="0">
    <dxf>
      <numFmt numFmtId="4" formatCode="#,##0.00"/>
    </dxf>
  </rfmt>
  <rfmt sheetId="1" sqref="R44" start="0" length="0">
    <dxf>
      <font>
        <b/>
        <sz val="20"/>
      </font>
      <numFmt numFmtId="4" formatCode="#,##0.00"/>
      <alignment vertical="center" readingOrder="0"/>
    </dxf>
  </rfmt>
  <rfmt sheetId="1" sqref="R45" start="0" length="0">
    <dxf>
      <font>
        <b/>
        <sz val="20"/>
      </font>
      <numFmt numFmtId="4" formatCode="#,##0.00"/>
      <alignment vertical="center" readingOrder="0"/>
    </dxf>
  </rfmt>
  <rfmt sheetId="1" sqref="R46" start="0" length="0">
    <dxf>
      <font>
        <b/>
        <sz val="20"/>
      </font>
      <numFmt numFmtId="4" formatCode="#,##0.00"/>
      <alignment vertical="center" readingOrder="0"/>
    </dxf>
  </rfmt>
  <rfmt sheetId="1" sqref="R47" start="0" length="0">
    <dxf>
      <font>
        <b/>
        <sz val="20"/>
      </font>
      <numFmt numFmtId="4" formatCode="#,##0.00"/>
      <alignment vertical="center" readingOrder="0"/>
    </dxf>
  </rfmt>
  <rfmt sheetId="1" sqref="R48" start="0" length="0">
    <dxf>
      <font>
        <b/>
        <sz val="20"/>
      </font>
      <numFmt numFmtId="4" formatCode="#,##0.00"/>
      <alignment vertical="center" readingOrder="0"/>
    </dxf>
  </rfmt>
  <rfmt sheetId="1" sqref="R49" start="0" length="0">
    <dxf>
      <font>
        <b/>
        <sz val="20"/>
      </font>
      <numFmt numFmtId="4" formatCode="#,##0.00"/>
      <alignment vertical="center" readingOrder="0"/>
    </dxf>
  </rfmt>
  <rfmt sheetId="1" sqref="R50" start="0" length="0">
    <dxf>
      <font>
        <b/>
        <sz val="20"/>
      </font>
      <numFmt numFmtId="4" formatCode="#,##0.00"/>
      <alignment vertical="center" readingOrder="0"/>
    </dxf>
  </rfmt>
  <rfmt sheetId="1" sqref="R51" start="0" length="0">
    <dxf>
      <font>
        <b/>
        <sz val="20"/>
      </font>
      <numFmt numFmtId="4" formatCode="#,##0.00"/>
      <alignment vertical="center" readingOrder="0"/>
    </dxf>
  </rfmt>
  <rfmt sheetId="1" sqref="R52" start="0" length="0">
    <dxf>
      <font>
        <b/>
        <sz val="20"/>
      </font>
      <numFmt numFmtId="4" formatCode="#,##0.00"/>
      <alignment vertical="center" readingOrder="0"/>
    </dxf>
  </rfmt>
  <rfmt sheetId="1" sqref="R53" start="0" length="0">
    <dxf>
      <font>
        <b/>
        <sz val="20"/>
      </font>
      <numFmt numFmtId="4" formatCode="#,##0.00"/>
      <alignment vertical="center" readingOrder="0"/>
    </dxf>
  </rfmt>
  <rfmt sheetId="1" sqref="R54" start="0" length="0">
    <dxf>
      <font>
        <b/>
        <sz val="20"/>
      </font>
      <numFmt numFmtId="4" formatCode="#,##0.00"/>
      <alignment vertical="center" readingOrder="0"/>
    </dxf>
  </rfmt>
  <rfmt sheetId="1" sqref="R55" start="0" length="0">
    <dxf>
      <font>
        <b/>
        <i val="0"/>
        <sz val="20"/>
      </font>
      <numFmt numFmtId="4" formatCode="#,##0.00"/>
    </dxf>
  </rfmt>
  <rfmt sheetId="1" sqref="R56" start="0" length="0">
    <dxf>
      <font>
        <b/>
        <sz val="20"/>
      </font>
      <numFmt numFmtId="4" formatCode="#,##0.00"/>
      <alignment vertical="center" readingOrder="0"/>
    </dxf>
  </rfmt>
  <rfmt sheetId="1" sqref="R57" start="0" length="0">
    <dxf>
      <font>
        <b/>
        <sz val="20"/>
      </font>
      <numFmt numFmtId="4" formatCode="#,##0.00"/>
      <alignment vertical="center" readingOrder="0"/>
    </dxf>
  </rfmt>
  <rfmt sheetId="1" sqref="R58" start="0" length="0">
    <dxf>
      <font>
        <b/>
        <sz val="20"/>
      </font>
      <numFmt numFmtId="4" formatCode="#,##0.00"/>
      <alignment vertical="center" readingOrder="0"/>
    </dxf>
  </rfmt>
  <rfmt sheetId="1" sqref="R59" start="0" length="0">
    <dxf>
      <font>
        <b/>
        <sz val="20"/>
      </font>
      <numFmt numFmtId="4" formatCode="#,##0.00"/>
      <alignment vertical="center" readingOrder="0"/>
    </dxf>
  </rfmt>
  <rfmt sheetId="1" sqref="R60" start="0" length="0">
    <dxf>
      <font>
        <b/>
        <sz val="20"/>
      </font>
      <numFmt numFmtId="4" formatCode="#,##0.00"/>
      <alignment vertical="center" readingOrder="0"/>
    </dxf>
  </rfmt>
  <rfmt sheetId="1" sqref="R61" start="0" length="0">
    <dxf>
      <font>
        <b/>
        <sz val="20"/>
      </font>
      <numFmt numFmtId="4" formatCode="#,##0.00"/>
      <alignment vertical="center" readingOrder="0"/>
    </dxf>
  </rfmt>
  <rfmt sheetId="1" sqref="R62" start="0" length="0">
    <dxf>
      <font>
        <i val="0"/>
        <sz val="20"/>
      </font>
      <numFmt numFmtId="4" formatCode="#,##0.00"/>
    </dxf>
  </rfmt>
  <rfmt sheetId="1" sqref="R63" start="0" length="0">
    <dxf>
      <font>
        <b/>
        <i val="0"/>
        <sz val="20"/>
      </font>
      <numFmt numFmtId="4" formatCode="#,##0.00"/>
    </dxf>
  </rfmt>
  <rfmt sheetId="1" sqref="R64" start="0" length="0">
    <dxf>
      <font>
        <b/>
        <i val="0"/>
        <sz val="20"/>
      </font>
      <numFmt numFmtId="4" formatCode="#,##0.00"/>
    </dxf>
  </rfmt>
  <rfmt sheetId="1" sqref="R65" start="0" length="0">
    <dxf>
      <font>
        <b/>
        <i val="0"/>
        <sz val="20"/>
      </font>
      <numFmt numFmtId="4" formatCode="#,##0.00"/>
    </dxf>
  </rfmt>
  <rfmt sheetId="1" sqref="R66" start="0" length="0">
    <dxf>
      <font>
        <b/>
        <i val="0"/>
        <sz val="20"/>
      </font>
      <numFmt numFmtId="4" formatCode="#,##0.00"/>
    </dxf>
  </rfmt>
  <rfmt sheetId="1" sqref="R67" start="0" length="0">
    <dxf>
      <font>
        <b/>
        <sz val="20"/>
      </font>
      <numFmt numFmtId="4" formatCode="#,##0.00"/>
      <alignment vertical="center" readingOrder="0"/>
    </dxf>
  </rfmt>
  <rfmt sheetId="1" sqref="R68" start="0" length="0">
    <dxf>
      <font>
        <b/>
        <sz val="20"/>
      </font>
      <numFmt numFmtId="4" formatCode="#,##0.00"/>
      <alignment vertical="center" readingOrder="0"/>
    </dxf>
  </rfmt>
  <rfmt sheetId="1" sqref="R69" start="0" length="0">
    <dxf>
      <font>
        <b/>
        <sz val="20"/>
      </font>
      <numFmt numFmtId="4" formatCode="#,##0.00"/>
      <alignment vertical="center" readingOrder="0"/>
    </dxf>
  </rfmt>
  <rfmt sheetId="1" sqref="R70" start="0" length="0">
    <dxf>
      <font>
        <b/>
        <sz val="20"/>
      </font>
      <numFmt numFmtId="4" formatCode="#,##0.00"/>
      <alignment vertical="center" readingOrder="0"/>
    </dxf>
  </rfmt>
  <rfmt sheetId="1" sqref="R71" start="0" length="0">
    <dxf>
      <font>
        <b/>
        <sz val="20"/>
      </font>
      <numFmt numFmtId="4" formatCode="#,##0.00"/>
      <alignment vertical="center" readingOrder="0"/>
    </dxf>
  </rfmt>
  <rfmt sheetId="1" sqref="R72" start="0" length="0">
    <dxf>
      <font>
        <b/>
        <i val="0"/>
        <sz val="20"/>
      </font>
      <numFmt numFmtId="4" formatCode="#,##0.00"/>
    </dxf>
  </rfmt>
  <rfmt sheetId="1" sqref="R73" start="0" length="0">
    <dxf>
      <font>
        <b/>
        <sz val="20"/>
      </font>
      <numFmt numFmtId="4" formatCode="#,##0.00"/>
      <alignment vertical="center" readingOrder="0"/>
    </dxf>
  </rfmt>
  <rfmt sheetId="1" sqref="R74" start="0" length="0">
    <dxf>
      <font>
        <b/>
        <sz val="20"/>
      </font>
      <numFmt numFmtId="4" formatCode="#,##0.00"/>
      <alignment vertical="center" readingOrder="0"/>
    </dxf>
  </rfmt>
  <rfmt sheetId="1" sqref="R75" start="0" length="0">
    <dxf>
      <font>
        <b/>
        <sz val="20"/>
      </font>
      <numFmt numFmtId="4" formatCode="#,##0.00"/>
      <alignment vertical="center" readingOrder="0"/>
    </dxf>
  </rfmt>
  <rfmt sheetId="1" sqref="R76" start="0" length="0">
    <dxf>
      <font>
        <b/>
        <sz val="20"/>
      </font>
      <numFmt numFmtId="4" formatCode="#,##0.00"/>
      <alignment vertical="center" readingOrder="0"/>
    </dxf>
  </rfmt>
  <rfmt sheetId="1" sqref="R77" start="0" length="0">
    <dxf>
      <font>
        <b/>
        <sz val="20"/>
      </font>
      <numFmt numFmtId="4" formatCode="#,##0.00"/>
      <alignment vertical="center" readingOrder="0"/>
    </dxf>
  </rfmt>
  <rfmt sheetId="1" sqref="R78" start="0" length="0">
    <dxf>
      <font>
        <b/>
        <i val="0"/>
        <sz val="20"/>
      </font>
      <numFmt numFmtId="4" formatCode="#,##0.00"/>
      <fill>
        <patternFill patternType="none">
          <bgColor indexed="65"/>
        </patternFill>
      </fill>
    </dxf>
  </rfmt>
  <rfmt sheetId="1" sqref="R79" start="0" length="0">
    <dxf>
      <font>
        <b/>
        <sz val="20"/>
      </font>
      <numFmt numFmtId="4" formatCode="#,##0.00"/>
      <fill>
        <patternFill patternType="none">
          <bgColor indexed="65"/>
        </patternFill>
      </fill>
      <alignment vertical="center" readingOrder="0"/>
    </dxf>
  </rfmt>
  <rfmt sheetId="1" sqref="R80" start="0" length="0">
    <dxf>
      <font>
        <b/>
        <sz val="20"/>
      </font>
      <numFmt numFmtId="4" formatCode="#,##0.00"/>
      <fill>
        <patternFill patternType="none">
          <bgColor indexed="65"/>
        </patternFill>
      </fill>
      <alignment vertical="center" readingOrder="0"/>
    </dxf>
  </rfmt>
  <rfmt sheetId="1" sqref="R81" start="0" length="0">
    <dxf>
      <font>
        <b/>
        <sz val="20"/>
      </font>
      <numFmt numFmtId="4" formatCode="#,##0.00"/>
      <fill>
        <patternFill patternType="none">
          <bgColor indexed="65"/>
        </patternFill>
      </fill>
      <alignment vertical="center" readingOrder="0"/>
    </dxf>
  </rfmt>
  <rfmt sheetId="1" sqref="R82" start="0" length="0">
    <dxf>
      <font>
        <b/>
        <sz val="20"/>
      </font>
      <numFmt numFmtId="4" formatCode="#,##0.00"/>
      <fill>
        <patternFill patternType="none">
          <bgColor indexed="65"/>
        </patternFill>
      </fill>
      <alignment vertical="center" readingOrder="0"/>
    </dxf>
  </rfmt>
  <rfmt sheetId="1" sqref="R83" start="0" length="0">
    <dxf>
      <font>
        <b/>
        <sz val="20"/>
      </font>
      <numFmt numFmtId="4" formatCode="#,##0.00"/>
      <fill>
        <patternFill patternType="none">
          <bgColor indexed="65"/>
        </patternFill>
      </fill>
      <alignment vertical="center" readingOrder="0"/>
    </dxf>
  </rfmt>
  <rfmt sheetId="1" sqref="R84" start="0" length="0">
    <dxf>
      <font>
        <b/>
        <i val="0"/>
        <sz val="20"/>
      </font>
      <numFmt numFmtId="4" formatCode="#,##0.00"/>
      <fill>
        <patternFill patternType="none">
          <bgColor indexed="65"/>
        </patternFill>
      </fill>
    </dxf>
  </rfmt>
  <rfmt sheetId="1" sqref="R85" start="0" length="0">
    <dxf>
      <font>
        <b/>
        <sz val="20"/>
      </font>
      <numFmt numFmtId="4" formatCode="#,##0.00"/>
      <fill>
        <patternFill patternType="none">
          <bgColor indexed="65"/>
        </patternFill>
      </fill>
      <alignment vertical="center" readingOrder="0"/>
    </dxf>
  </rfmt>
  <rfmt sheetId="1" sqref="R86" start="0" length="0">
    <dxf>
      <font>
        <b/>
        <sz val="20"/>
      </font>
      <numFmt numFmtId="4" formatCode="#,##0.00"/>
      <fill>
        <patternFill patternType="none">
          <bgColor indexed="65"/>
        </patternFill>
      </fill>
      <alignment vertical="center" readingOrder="0"/>
    </dxf>
  </rfmt>
  <rfmt sheetId="1" sqref="R87" start="0" length="0">
    <dxf>
      <font>
        <b/>
        <sz val="20"/>
      </font>
      <numFmt numFmtId="4" formatCode="#,##0.00"/>
      <fill>
        <patternFill patternType="none">
          <bgColor indexed="65"/>
        </patternFill>
      </fill>
      <alignment vertical="center" readingOrder="0"/>
    </dxf>
  </rfmt>
  <rfmt sheetId="1" sqref="R88" start="0" length="0">
    <dxf>
      <font>
        <b/>
        <sz val="20"/>
      </font>
      <numFmt numFmtId="4" formatCode="#,##0.00"/>
      <fill>
        <patternFill patternType="none">
          <bgColor indexed="65"/>
        </patternFill>
      </fill>
      <alignment vertical="center" readingOrder="0"/>
    </dxf>
  </rfmt>
  <rfmt sheetId="1" sqref="R89" start="0" length="0">
    <dxf>
      <font>
        <b/>
        <sz val="20"/>
      </font>
      <numFmt numFmtId="4" formatCode="#,##0.00"/>
      <fill>
        <patternFill patternType="none">
          <bgColor indexed="65"/>
        </patternFill>
      </fill>
      <alignment vertical="center" readingOrder="0"/>
    </dxf>
  </rfmt>
  <rfmt sheetId="1" sqref="R90" start="0" length="0">
    <dxf>
      <font>
        <b/>
        <i val="0"/>
        <sz val="20"/>
      </font>
      <numFmt numFmtId="4" formatCode="#,##0.00"/>
    </dxf>
  </rfmt>
  <rfmt sheetId="1" sqref="R91" start="0" length="0">
    <dxf>
      <font>
        <b/>
        <sz val="20"/>
      </font>
      <numFmt numFmtId="4" formatCode="#,##0.00"/>
      <alignment vertical="center" readingOrder="0"/>
    </dxf>
  </rfmt>
  <rfmt sheetId="1" sqref="R92" start="0" length="0">
    <dxf>
      <font>
        <b/>
        <sz val="20"/>
      </font>
      <numFmt numFmtId="4" formatCode="#,##0.00"/>
      <alignment vertical="center" readingOrder="0"/>
    </dxf>
  </rfmt>
  <rfmt sheetId="1" sqref="R93" start="0" length="0">
    <dxf>
      <font>
        <b/>
        <sz val="20"/>
      </font>
      <numFmt numFmtId="4" formatCode="#,##0.00"/>
      <alignment vertical="center" readingOrder="0"/>
    </dxf>
  </rfmt>
  <rfmt sheetId="1" sqref="R94" start="0" length="0">
    <dxf>
      <font>
        <b/>
        <sz val="20"/>
      </font>
      <numFmt numFmtId="4" formatCode="#,##0.00"/>
      <alignment vertical="center" readingOrder="0"/>
    </dxf>
  </rfmt>
  <rfmt sheetId="1" sqref="R95" start="0" length="0">
    <dxf>
      <font>
        <b/>
        <sz val="20"/>
      </font>
      <numFmt numFmtId="4" formatCode="#,##0.00"/>
      <alignment vertical="center" readingOrder="0"/>
    </dxf>
  </rfmt>
  <rfmt sheetId="1" sqref="R96" start="0" length="0">
    <dxf>
      <font>
        <i val="0"/>
        <sz val="20"/>
      </font>
      <numFmt numFmtId="4" formatCode="#,##0.00"/>
    </dxf>
  </rfmt>
  <rfmt sheetId="1" sqref="R97" start="0" length="0">
    <dxf>
      <font>
        <b/>
        <sz val="20"/>
      </font>
      <numFmt numFmtId="4" formatCode="#,##0.00"/>
      <alignment vertical="center" readingOrder="0"/>
    </dxf>
  </rfmt>
  <rfmt sheetId="1" sqref="R98" start="0" length="0">
    <dxf>
      <font>
        <b/>
        <sz val="20"/>
      </font>
      <numFmt numFmtId="4" formatCode="#,##0.00"/>
      <alignment vertical="center" readingOrder="0"/>
    </dxf>
  </rfmt>
  <rfmt sheetId="1" sqref="R99" start="0" length="0">
    <dxf>
      <font>
        <b/>
        <sz val="20"/>
      </font>
      <numFmt numFmtId="4" formatCode="#,##0.00"/>
      <alignment vertical="center" readingOrder="0"/>
    </dxf>
  </rfmt>
  <rfmt sheetId="1" sqref="R100" start="0" length="0">
    <dxf>
      <font>
        <b/>
        <sz val="20"/>
      </font>
      <numFmt numFmtId="4" formatCode="#,##0.00"/>
      <alignment vertical="center" readingOrder="0"/>
    </dxf>
  </rfmt>
  <rfmt sheetId="1" sqref="R101" start="0" length="0">
    <dxf>
      <font>
        <b/>
        <sz val="20"/>
      </font>
      <numFmt numFmtId="4" formatCode="#,##0.00"/>
      <alignment vertical="center" readingOrder="0"/>
    </dxf>
  </rfmt>
  <rfmt sheetId="1" sqref="R102" start="0" length="0">
    <dxf>
      <font>
        <b/>
        <sz val="20"/>
      </font>
      <numFmt numFmtId="4" formatCode="#,##0.00"/>
      <alignment vertical="center" readingOrder="0"/>
    </dxf>
  </rfmt>
  <rfmt sheetId="1" sqref="R103" start="0" length="0">
    <dxf>
      <font>
        <b/>
        <sz val="20"/>
      </font>
      <numFmt numFmtId="4" formatCode="#,##0.00"/>
      <alignment vertical="center" readingOrder="0"/>
    </dxf>
  </rfmt>
  <rfmt sheetId="1" sqref="R104" start="0" length="0">
    <dxf>
      <font>
        <b/>
        <sz val="20"/>
      </font>
      <numFmt numFmtId="4" formatCode="#,##0.00"/>
      <alignment vertical="center" readingOrder="0"/>
    </dxf>
  </rfmt>
  <rfmt sheetId="1" sqref="R105" start="0" length="0">
    <dxf>
      <font>
        <b/>
        <sz val="20"/>
      </font>
      <numFmt numFmtId="4" formatCode="#,##0.00"/>
      <alignment vertical="center" readingOrder="0"/>
    </dxf>
  </rfmt>
  <rfmt sheetId="1" sqref="R106" start="0" length="0">
    <dxf>
      <font>
        <b/>
        <sz val="20"/>
      </font>
      <numFmt numFmtId="4" formatCode="#,##0.00"/>
      <alignment vertical="center" readingOrder="0"/>
    </dxf>
  </rfmt>
  <rfmt sheetId="1" sqref="R107" start="0" length="0">
    <dxf>
      <font>
        <b/>
        <sz val="20"/>
      </font>
      <numFmt numFmtId="4" formatCode="#,##0.00"/>
      <alignment vertical="center" readingOrder="0"/>
    </dxf>
  </rfmt>
  <rfmt sheetId="1" sqref="R108" start="0" length="0">
    <dxf>
      <font>
        <b/>
        <i val="0"/>
        <sz val="20"/>
      </font>
      <numFmt numFmtId="4" formatCode="#,##0.00"/>
    </dxf>
  </rfmt>
  <rfmt sheetId="1" sqref="R109" start="0" length="0">
    <dxf>
      <font>
        <b/>
        <sz val="20"/>
      </font>
      <numFmt numFmtId="4" formatCode="#,##0.00"/>
      <alignment vertical="center" readingOrder="0"/>
    </dxf>
  </rfmt>
  <rfmt sheetId="1" sqref="R110" start="0" length="0">
    <dxf>
      <font>
        <b/>
        <sz val="20"/>
      </font>
      <numFmt numFmtId="4" formatCode="#,##0.00"/>
      <alignment vertical="center" readingOrder="0"/>
    </dxf>
  </rfmt>
  <rfmt sheetId="1" sqref="R111" start="0" length="0">
    <dxf>
      <font>
        <b/>
        <sz val="20"/>
      </font>
      <numFmt numFmtId="4" formatCode="#,##0.00"/>
      <alignment vertical="center" readingOrder="0"/>
    </dxf>
  </rfmt>
  <rfmt sheetId="1" sqref="R112" start="0" length="0">
    <dxf>
      <font>
        <b/>
        <sz val="20"/>
      </font>
      <numFmt numFmtId="4" formatCode="#,##0.00"/>
      <alignment vertical="center" readingOrder="0"/>
    </dxf>
  </rfmt>
  <rfmt sheetId="1" sqref="R113" start="0" length="0">
    <dxf>
      <font>
        <b/>
        <sz val="20"/>
      </font>
      <numFmt numFmtId="4" formatCode="#,##0.00"/>
      <alignment vertical="center" readingOrder="0"/>
    </dxf>
  </rfmt>
  <rfmt sheetId="1" sqref="R114" start="0" length="0">
    <dxf>
      <font>
        <b/>
        <i val="0"/>
        <sz val="20"/>
        <color auto="1"/>
      </font>
      <numFmt numFmtId="4" formatCode="#,##0.00"/>
      <fill>
        <patternFill patternType="none">
          <bgColor indexed="65"/>
        </patternFill>
      </fill>
    </dxf>
  </rfmt>
  <rfmt sheetId="1" sqref="R115" start="0" length="0">
    <dxf>
      <font>
        <b/>
        <sz val="20"/>
        <color auto="1"/>
      </font>
      <numFmt numFmtId="4" formatCode="#,##0.00"/>
      <alignment vertical="center" readingOrder="0"/>
    </dxf>
  </rfmt>
  <rfmt sheetId="1" sqref="R116" start="0" length="0">
    <dxf>
      <font>
        <b/>
        <sz val="20"/>
        <color auto="1"/>
      </font>
      <numFmt numFmtId="4" formatCode="#,##0.00"/>
      <alignment vertical="center" readingOrder="0"/>
    </dxf>
  </rfmt>
  <rfmt sheetId="1" sqref="R117" start="0" length="0">
    <dxf>
      <font>
        <b/>
        <sz val="20"/>
        <color auto="1"/>
      </font>
      <numFmt numFmtId="4" formatCode="#,##0.00"/>
      <alignment vertical="center" readingOrder="0"/>
    </dxf>
  </rfmt>
  <rfmt sheetId="1" sqref="R118" start="0" length="0">
    <dxf>
      <font>
        <b/>
        <sz val="20"/>
        <color auto="1"/>
      </font>
      <numFmt numFmtId="4" formatCode="#,##0.00"/>
      <alignment vertical="center" readingOrder="0"/>
    </dxf>
  </rfmt>
  <rfmt sheetId="1" sqref="R119" start="0" length="0">
    <dxf>
      <font>
        <b/>
        <sz val="20"/>
        <color auto="1"/>
      </font>
      <numFmt numFmtId="4" formatCode="#,##0.00"/>
      <alignment vertical="center" readingOrder="0"/>
    </dxf>
  </rfmt>
  <rfmt sheetId="1" sqref="R120" start="0" length="0">
    <dxf>
      <font>
        <b/>
        <i val="0"/>
        <sz val="20"/>
        <color auto="1"/>
      </font>
      <numFmt numFmtId="4" formatCode="#,##0.00"/>
      <fill>
        <patternFill patternType="none">
          <bgColor indexed="65"/>
        </patternFill>
      </fill>
    </dxf>
  </rfmt>
  <rfmt sheetId="1" sqref="R121" start="0" length="0">
    <dxf>
      <font>
        <b/>
        <sz val="20"/>
        <color auto="1"/>
      </font>
      <numFmt numFmtId="4" formatCode="#,##0.00"/>
      <alignment vertical="center" readingOrder="0"/>
    </dxf>
  </rfmt>
  <rfmt sheetId="1" sqref="R122" start="0" length="0">
    <dxf>
      <font>
        <b/>
        <sz val="20"/>
        <color auto="1"/>
      </font>
      <numFmt numFmtId="4" formatCode="#,##0.00"/>
      <alignment vertical="center" readingOrder="0"/>
    </dxf>
  </rfmt>
  <rfmt sheetId="1" sqref="R123" start="0" length="0">
    <dxf>
      <font>
        <b/>
        <sz val="20"/>
        <color auto="1"/>
      </font>
      <numFmt numFmtId="4" formatCode="#,##0.00"/>
      <alignment vertical="center" readingOrder="0"/>
    </dxf>
  </rfmt>
  <rfmt sheetId="1" sqref="R124" start="0" length="0">
    <dxf>
      <font>
        <b/>
        <sz val="20"/>
        <color auto="1"/>
      </font>
      <numFmt numFmtId="4" formatCode="#,##0.00"/>
      <alignment vertical="center" readingOrder="0"/>
    </dxf>
  </rfmt>
  <rfmt sheetId="1" sqref="R125" start="0" length="0">
    <dxf>
      <font>
        <b/>
        <sz val="20"/>
        <color auto="1"/>
      </font>
      <numFmt numFmtId="4" formatCode="#,##0.00"/>
      <alignment vertical="center" readingOrder="0"/>
    </dxf>
  </rfmt>
  <rfmt sheetId="1" sqref="R126" start="0" length="0">
    <dxf>
      <font>
        <sz val="20"/>
        <color auto="1"/>
      </font>
      <numFmt numFmtId="4" formatCode="#,##0.00"/>
      <fill>
        <patternFill patternType="none">
          <bgColor indexed="65"/>
        </patternFill>
      </fill>
    </dxf>
  </rfmt>
  <rfmt sheetId="1" sqref="R127" start="0" length="0">
    <dxf>
      <font>
        <b/>
        <sz val="20"/>
        <color auto="1"/>
      </font>
      <numFmt numFmtId="4" formatCode="#,##0.00"/>
      <alignment vertical="center" readingOrder="0"/>
    </dxf>
  </rfmt>
  <rfmt sheetId="1" sqref="R128" start="0" length="0">
    <dxf>
      <font>
        <b/>
        <sz val="20"/>
        <color auto="1"/>
      </font>
      <numFmt numFmtId="4" formatCode="#,##0.00"/>
      <alignment vertical="center" readingOrder="0"/>
    </dxf>
  </rfmt>
  <rfmt sheetId="1" sqref="R129" start="0" length="0">
    <dxf>
      <font>
        <b/>
        <sz val="20"/>
        <color auto="1"/>
      </font>
      <numFmt numFmtId="4" formatCode="#,##0.00"/>
      <alignment vertical="center" readingOrder="0"/>
    </dxf>
  </rfmt>
  <rfmt sheetId="1" sqref="R130" start="0" length="0">
    <dxf>
      <font>
        <b/>
        <sz val="20"/>
        <color auto="1"/>
      </font>
      <numFmt numFmtId="4" formatCode="#,##0.00"/>
      <alignment vertical="center" readingOrder="0"/>
    </dxf>
  </rfmt>
  <rfmt sheetId="1" sqref="R131" start="0" length="0">
    <dxf>
      <font>
        <b/>
        <sz val="20"/>
        <color auto="1"/>
      </font>
      <numFmt numFmtId="4" formatCode="#,##0.00"/>
      <alignment vertical="center" readingOrder="0"/>
    </dxf>
  </rfmt>
  <rfmt sheetId="1" sqref="R132" start="0" length="0">
    <dxf>
      <font>
        <i val="0"/>
        <sz val="20"/>
      </font>
      <numFmt numFmtId="4" formatCode="#,##0.00"/>
    </dxf>
  </rfmt>
  <rfmt sheetId="1" sqref="R133" start="0" length="0">
    <dxf>
      <font>
        <b/>
        <sz val="20"/>
      </font>
      <numFmt numFmtId="4" formatCode="#,##0.00"/>
      <alignment vertical="center" readingOrder="0"/>
    </dxf>
  </rfmt>
  <rfmt sheetId="1" sqref="R134" start="0" length="0">
    <dxf>
      <font>
        <b/>
        <sz val="20"/>
      </font>
      <numFmt numFmtId="4" formatCode="#,##0.00"/>
      <alignment vertical="center" readingOrder="0"/>
    </dxf>
  </rfmt>
  <rfmt sheetId="1" sqref="R135" start="0" length="0">
    <dxf>
      <font>
        <b/>
        <sz val="20"/>
      </font>
      <numFmt numFmtId="4" formatCode="#,##0.00"/>
      <alignment vertical="center" readingOrder="0"/>
    </dxf>
  </rfmt>
  <rfmt sheetId="1" sqref="R136" start="0" length="0">
    <dxf>
      <font>
        <b/>
        <sz val="20"/>
      </font>
      <numFmt numFmtId="4" formatCode="#,##0.00"/>
      <alignment vertical="center" readingOrder="0"/>
    </dxf>
  </rfmt>
  <rfmt sheetId="1" sqref="R137" start="0" length="0">
    <dxf>
      <font>
        <b/>
        <sz val="20"/>
      </font>
      <numFmt numFmtId="4" formatCode="#,##0.00"/>
      <alignment vertical="center" readingOrder="0"/>
    </dxf>
  </rfmt>
  <rfmt sheetId="1" sqref="R138" start="0" length="0">
    <dxf>
      <font>
        <i val="0"/>
        <sz val="20"/>
      </font>
      <numFmt numFmtId="4" formatCode="#,##0.00"/>
    </dxf>
  </rfmt>
  <rfmt sheetId="1" sqref="R139" start="0" length="0">
    <dxf>
      <font>
        <b/>
        <sz val="20"/>
      </font>
      <numFmt numFmtId="4" formatCode="#,##0.00"/>
      <alignment vertical="center" readingOrder="0"/>
    </dxf>
  </rfmt>
  <rfmt sheetId="1" sqref="R140" start="0" length="0">
    <dxf>
      <font>
        <b/>
        <sz val="20"/>
      </font>
      <numFmt numFmtId="4" formatCode="#,##0.00"/>
      <alignment vertical="center" readingOrder="0"/>
    </dxf>
  </rfmt>
  <rfmt sheetId="1" sqref="R141" start="0" length="0">
    <dxf>
      <font>
        <b/>
        <sz val="20"/>
      </font>
      <numFmt numFmtId="4" formatCode="#,##0.00"/>
      <alignment vertical="center" readingOrder="0"/>
    </dxf>
  </rfmt>
  <rfmt sheetId="1" sqref="R142" start="0" length="0">
    <dxf>
      <font>
        <b/>
        <sz val="20"/>
      </font>
      <numFmt numFmtId="4" formatCode="#,##0.00"/>
      <alignment vertical="center" readingOrder="0"/>
    </dxf>
  </rfmt>
  <rfmt sheetId="1" sqref="R143" start="0" length="0">
    <dxf>
      <font>
        <b/>
        <sz val="20"/>
      </font>
      <numFmt numFmtId="4" formatCode="#,##0.00"/>
      <alignment vertical="center" readingOrder="0"/>
    </dxf>
  </rfmt>
  <rfmt sheetId="1" sqref="R144" start="0" length="0">
    <dxf>
      <font>
        <b/>
        <i val="0"/>
        <sz val="20"/>
      </font>
      <numFmt numFmtId="4" formatCode="#,##0.00"/>
    </dxf>
  </rfmt>
  <rfmt sheetId="1" sqref="R145" start="0" length="0">
    <dxf>
      <font>
        <b/>
        <i val="0"/>
        <sz val="20"/>
      </font>
      <numFmt numFmtId="4" formatCode="#,##0.00"/>
    </dxf>
  </rfmt>
  <rfmt sheetId="1" sqref="R146" start="0" length="0">
    <dxf>
      <font>
        <b/>
        <sz val="20"/>
      </font>
      <numFmt numFmtId="4" formatCode="#,##0.00"/>
      <alignment vertical="center" readingOrder="0"/>
    </dxf>
  </rfmt>
  <rfmt sheetId="1" sqref="R147" start="0" length="0">
    <dxf>
      <font>
        <b/>
        <sz val="20"/>
      </font>
      <numFmt numFmtId="4" formatCode="#,##0.00"/>
      <alignment vertical="center" readingOrder="0"/>
    </dxf>
  </rfmt>
  <rfmt sheetId="1" sqref="R148" start="0" length="0">
    <dxf>
      <font>
        <b/>
        <sz val="20"/>
      </font>
      <numFmt numFmtId="4" formatCode="#,##0.00"/>
      <alignment vertical="center" readingOrder="0"/>
    </dxf>
  </rfmt>
  <rfmt sheetId="1" sqref="R149" start="0" length="0">
    <dxf>
      <font>
        <b/>
        <sz val="20"/>
      </font>
      <numFmt numFmtId="4" formatCode="#,##0.00"/>
      <alignment vertical="center" readingOrder="0"/>
    </dxf>
  </rfmt>
  <rfmt sheetId="1" sqref="R150" start="0" length="0">
    <dxf>
      <font>
        <b/>
        <sz val="20"/>
      </font>
      <numFmt numFmtId="4" formatCode="#,##0.00"/>
      <alignment vertical="center" readingOrder="0"/>
    </dxf>
  </rfmt>
  <rfmt sheetId="1" sqref="R151" start="0" length="0">
    <dxf>
      <font>
        <b/>
        <i val="0"/>
        <sz val="20"/>
      </font>
      <numFmt numFmtId="4" formatCode="#,##0.00"/>
    </dxf>
  </rfmt>
  <rfmt sheetId="1" sqref="R152" start="0" length="0">
    <dxf>
      <font>
        <b/>
        <i val="0"/>
        <sz val="20"/>
      </font>
      <numFmt numFmtId="4" formatCode="#,##0.00"/>
    </dxf>
  </rfmt>
  <rfmt sheetId="1" sqref="R153" start="0" length="0">
    <dxf>
      <font>
        <b/>
        <sz val="20"/>
      </font>
      <numFmt numFmtId="4" formatCode="#,##0.00"/>
      <alignment vertical="center" readingOrder="0"/>
    </dxf>
  </rfmt>
  <rfmt sheetId="1" sqref="R154" start="0" length="0">
    <dxf>
      <font>
        <b/>
        <sz val="20"/>
      </font>
      <numFmt numFmtId="4" formatCode="#,##0.00"/>
      <alignment vertical="center" readingOrder="0"/>
    </dxf>
  </rfmt>
  <rfmt sheetId="1" sqref="R155" start="0" length="0">
    <dxf>
      <font>
        <b/>
        <sz val="20"/>
      </font>
      <numFmt numFmtId="4" formatCode="#,##0.00"/>
      <alignment vertical="center" readingOrder="0"/>
    </dxf>
  </rfmt>
  <rfmt sheetId="1" sqref="R156" start="0" length="0">
    <dxf>
      <font>
        <b/>
        <sz val="20"/>
      </font>
      <numFmt numFmtId="4" formatCode="#,##0.00"/>
      <alignment vertical="center" readingOrder="0"/>
    </dxf>
  </rfmt>
  <rfmt sheetId="1" sqref="R157" start="0" length="0">
    <dxf>
      <font>
        <b/>
        <sz val="20"/>
      </font>
      <numFmt numFmtId="4" formatCode="#,##0.00"/>
      <alignment vertical="center" readingOrder="0"/>
    </dxf>
  </rfmt>
  <rfmt sheetId="1" sqref="R158" start="0" length="0">
    <dxf>
      <font>
        <b/>
        <i val="0"/>
        <sz val="20"/>
      </font>
      <numFmt numFmtId="4" formatCode="#,##0.00"/>
    </dxf>
  </rfmt>
  <rfmt sheetId="1" sqref="R159" start="0" length="0">
    <dxf>
      <font>
        <b/>
        <i val="0"/>
        <sz val="20"/>
      </font>
      <numFmt numFmtId="4" formatCode="#,##0.00"/>
    </dxf>
  </rfmt>
  <rfmt sheetId="1" sqref="R160" start="0" length="0">
    <dxf>
      <font>
        <b/>
        <i val="0"/>
        <sz val="20"/>
      </font>
      <numFmt numFmtId="4" formatCode="#,##0.00"/>
    </dxf>
  </rfmt>
  <rfmt sheetId="1" sqref="R161" start="0" length="0">
    <dxf>
      <font>
        <b/>
        <i val="0"/>
        <sz val="20"/>
      </font>
      <numFmt numFmtId="4" formatCode="#,##0.00"/>
    </dxf>
  </rfmt>
  <rfmt sheetId="1" sqref="R162" start="0" length="0">
    <dxf>
      <font>
        <b/>
        <i val="0"/>
        <sz val="20"/>
      </font>
      <numFmt numFmtId="4" formatCode="#,##0.00"/>
    </dxf>
  </rfmt>
  <rfmt sheetId="1" sqref="R163" start="0" length="0">
    <dxf>
      <font>
        <b/>
        <i val="0"/>
        <sz val="20"/>
      </font>
      <numFmt numFmtId="4" formatCode="#,##0.00"/>
    </dxf>
  </rfmt>
  <rfmt sheetId="1" sqref="R164" start="0" length="0">
    <dxf>
      <font>
        <i val="0"/>
        <sz val="20"/>
      </font>
      <numFmt numFmtId="4" formatCode="#,##0.00"/>
    </dxf>
  </rfmt>
  <rfmt sheetId="1" sqref="R165" start="0" length="0">
    <dxf>
      <font>
        <i val="0"/>
        <sz val="20"/>
      </font>
      <numFmt numFmtId="4" formatCode="#,##0.00"/>
    </dxf>
  </rfmt>
  <rfmt sheetId="1" sqref="R166" start="0" length="0">
    <dxf>
      <font>
        <i val="0"/>
        <sz val="20"/>
      </font>
      <numFmt numFmtId="4" formatCode="#,##0.00"/>
    </dxf>
  </rfmt>
  <rfmt sheetId="1" sqref="R167" start="0" length="0">
    <dxf>
      <font>
        <i val="0"/>
        <sz val="20"/>
      </font>
      <numFmt numFmtId="4" formatCode="#,##0.00"/>
    </dxf>
  </rfmt>
  <rfmt sheetId="1" sqref="R168" start="0" length="0">
    <dxf>
      <font>
        <i val="0"/>
        <sz val="20"/>
      </font>
      <numFmt numFmtId="4" formatCode="#,##0.00"/>
    </dxf>
  </rfmt>
  <rfmt sheetId="1" sqref="R169" start="0" length="0">
    <dxf>
      <font>
        <i val="0"/>
        <sz val="20"/>
      </font>
      <numFmt numFmtId="4" formatCode="#,##0.00"/>
    </dxf>
  </rfmt>
  <rfmt sheetId="1" sqref="R170" start="0" length="0">
    <dxf>
      <font>
        <b/>
        <i val="0"/>
        <sz val="20"/>
      </font>
      <numFmt numFmtId="4" formatCode="#,##0.00"/>
      <fill>
        <patternFill patternType="none">
          <bgColor indexed="65"/>
        </patternFill>
      </fill>
    </dxf>
  </rfmt>
  <rfmt sheetId="1" sqref="R171" start="0" length="0">
    <dxf>
      <font>
        <b/>
        <sz val="20"/>
      </font>
      <numFmt numFmtId="4" formatCode="#,##0.00"/>
      <alignment vertical="center" readingOrder="0"/>
    </dxf>
  </rfmt>
  <rfmt sheetId="1" sqref="R172" start="0" length="0">
    <dxf>
      <font>
        <b/>
        <sz val="20"/>
      </font>
      <numFmt numFmtId="4" formatCode="#,##0.00"/>
      <alignment vertical="center" readingOrder="0"/>
    </dxf>
  </rfmt>
  <rfmt sheetId="1" sqref="R173" start="0" length="0">
    <dxf>
      <font>
        <b/>
        <sz val="20"/>
      </font>
      <numFmt numFmtId="4" formatCode="#,##0.00"/>
      <alignment vertical="center" readingOrder="0"/>
    </dxf>
  </rfmt>
  <rfmt sheetId="1" sqref="R174" start="0" length="0">
    <dxf>
      <font>
        <b/>
        <sz val="20"/>
      </font>
      <numFmt numFmtId="4" formatCode="#,##0.00"/>
      <alignment vertical="center" readingOrder="0"/>
    </dxf>
  </rfmt>
  <rfmt sheetId="1" sqref="R175" start="0" length="0">
    <dxf>
      <font>
        <b/>
        <sz val="20"/>
      </font>
      <numFmt numFmtId="4" formatCode="#,##0.00"/>
      <alignment vertical="center" readingOrder="0"/>
    </dxf>
  </rfmt>
  <rfmt sheetId="1" sqref="R176" start="0" length="0">
    <dxf>
      <font>
        <b/>
        <i val="0"/>
        <sz val="20"/>
      </font>
      <numFmt numFmtId="4" formatCode="#,##0.00"/>
      <alignment vertical="center" readingOrder="0"/>
    </dxf>
  </rfmt>
  <rfmt sheetId="1" sqref="R177" start="0" length="0">
    <dxf>
      <font>
        <b/>
        <sz val="20"/>
        <color theme="1"/>
        <name val="Times New Roman"/>
        <scheme val="none"/>
      </font>
      <numFmt numFmtId="4" formatCode="#,##0.00"/>
      <alignment horizontal="left" vertical="center" wrapText="1" readingOrder="0"/>
    </dxf>
  </rfmt>
  <rfmt sheetId="1" sqref="R178" start="0" length="0">
    <dxf>
      <font>
        <b/>
        <sz val="20"/>
        <color theme="1"/>
        <name val="Times New Roman"/>
        <scheme val="none"/>
      </font>
      <numFmt numFmtId="4" formatCode="#,##0.00"/>
      <alignment horizontal="left" vertical="center" wrapText="1" readingOrder="0"/>
    </dxf>
  </rfmt>
  <rfmt sheetId="1" sqref="R179" start="0" length="0">
    <dxf>
      <font>
        <b/>
        <sz val="20"/>
        <color theme="1"/>
        <name val="Times New Roman"/>
        <scheme val="none"/>
      </font>
      <numFmt numFmtId="4" formatCode="#,##0.00"/>
      <alignment horizontal="left" vertical="center" wrapText="1" readingOrder="0"/>
    </dxf>
  </rfmt>
  <rfmt sheetId="1" sqref="R180" start="0" length="0">
    <dxf>
      <font>
        <b/>
        <sz val="20"/>
        <color theme="1"/>
        <name val="Times New Roman"/>
        <scheme val="none"/>
      </font>
      <numFmt numFmtId="4" formatCode="#,##0.00"/>
      <alignment horizontal="left" vertical="center" wrapText="1" readingOrder="0"/>
    </dxf>
  </rfmt>
  <rfmt sheetId="1" sqref="R181" start="0" length="0">
    <dxf>
      <font>
        <b/>
        <sz val="20"/>
        <color theme="1"/>
        <name val="Times New Roman"/>
        <scheme val="none"/>
      </font>
      <numFmt numFmtId="4" formatCode="#,##0.00"/>
      <alignment horizontal="left" vertical="center" wrapText="1" readingOrder="0"/>
    </dxf>
  </rfmt>
  <rfmt sheetId="1" sqref="R182" start="0" length="0">
    <dxf>
      <font>
        <b/>
        <sz val="20"/>
        <color theme="1"/>
        <name val="Times New Roman"/>
        <scheme val="none"/>
      </font>
      <numFmt numFmtId="4" formatCode="#,##0.00"/>
      <alignment horizontal="left" vertical="center" wrapText="1" readingOrder="0"/>
    </dxf>
  </rfmt>
  <rfmt sheetId="1" sqref="R183" start="0" length="0">
    <dxf>
      <font>
        <i val="0"/>
        <sz val="20"/>
      </font>
      <numFmt numFmtId="4" formatCode="#,##0.00"/>
      <alignment vertical="center" readingOrder="0"/>
    </dxf>
  </rfmt>
  <rfmt sheetId="1" sqref="R184" start="0" length="0">
    <dxf>
      <font>
        <b/>
        <i val="0"/>
        <sz val="20"/>
      </font>
      <numFmt numFmtId="4" formatCode="#,##0.00"/>
      <alignment vertical="center" readingOrder="0"/>
    </dxf>
  </rfmt>
  <rfmt sheetId="1" sqref="R185" start="0" length="0">
    <dxf>
      <font>
        <b/>
        <sz val="20"/>
      </font>
      <numFmt numFmtId="4" formatCode="#,##0.00"/>
      <alignment vertical="center" readingOrder="0"/>
    </dxf>
  </rfmt>
  <rfmt sheetId="1" sqref="R186" start="0" length="0">
    <dxf>
      <font>
        <b/>
        <sz val="20"/>
      </font>
      <numFmt numFmtId="4" formatCode="#,##0.00"/>
      <alignment vertical="center" readingOrder="0"/>
    </dxf>
  </rfmt>
  <rfmt sheetId="1" sqref="R187" start="0" length="0">
    <dxf>
      <font>
        <b/>
        <sz val="20"/>
      </font>
      <numFmt numFmtId="4" formatCode="#,##0.00"/>
      <alignment vertical="center" readingOrder="0"/>
    </dxf>
  </rfmt>
  <rfmt sheetId="1" sqref="R188" start="0" length="0">
    <dxf>
      <font>
        <b/>
        <sz val="20"/>
      </font>
      <numFmt numFmtId="4" formatCode="#,##0.00"/>
      <alignment vertical="center" readingOrder="0"/>
    </dxf>
  </rfmt>
  <rfmt sheetId="1" sqref="R189" start="0" length="0">
    <dxf>
      <font>
        <b/>
        <sz val="20"/>
      </font>
      <numFmt numFmtId="4" formatCode="#,##0.00"/>
      <alignment vertical="center" readingOrder="0"/>
    </dxf>
  </rfmt>
  <rfmt sheetId="1" sqref="R190" start="0" length="0">
    <dxf>
      <numFmt numFmtId="4" formatCode="#,##0.00"/>
    </dxf>
  </rfmt>
  <rfmt sheetId="1" sqref="R191" start="0" length="0">
    <dxf>
      <numFmt numFmtId="4" formatCode="#,##0.00"/>
    </dxf>
  </rfmt>
  <rfmt sheetId="1" sqref="R192" start="0" length="0">
    <dxf>
      <numFmt numFmtId="4" formatCode="#,##0.00"/>
    </dxf>
  </rfmt>
  <rfmt sheetId="1" sqref="R193" start="0" length="0">
    <dxf>
      <font>
        <b/>
        <sz val="20"/>
        <color theme="1"/>
        <name val="Times New Roman"/>
        <scheme val="none"/>
      </font>
      <numFmt numFmtId="4" formatCode="#,##0.00"/>
      <alignment horizontal="left" vertical="center" wrapText="1" readingOrder="0"/>
    </dxf>
  </rfmt>
  <rfmt sheetId="1" sqref="R194" start="0" length="0">
    <dxf>
      <font>
        <b/>
        <sz val="20"/>
        <color theme="1"/>
        <name val="Times New Roman"/>
        <scheme val="none"/>
      </font>
      <numFmt numFmtId="4" formatCode="#,##0.00"/>
      <alignment horizontal="left" vertical="center" wrapText="1" readingOrder="0"/>
    </dxf>
  </rfmt>
  <rfmt sheetId="1" sqref="R195" start="0" length="0">
    <dxf>
      <font>
        <sz val="20"/>
        <color theme="1"/>
        <name val="Times New Roman"/>
        <scheme val="none"/>
      </font>
      <alignment horizontal="left" vertical="center" wrapText="1" readingOrder="0"/>
    </dxf>
  </rfmt>
  <rfmt sheetId="1" sqref="R196" start="0" length="0">
    <dxf>
      <font>
        <sz val="20"/>
        <color theme="1"/>
        <name val="Times New Roman"/>
        <scheme val="none"/>
      </font>
      <alignment horizontal="left" vertical="center" wrapText="1" readingOrder="0"/>
    </dxf>
  </rfmt>
  <rfmt sheetId="1" sqref="R197" start="0" length="0">
    <dxf>
      <font>
        <sz val="20"/>
        <color theme="1"/>
        <name val="Times New Roman"/>
        <scheme val="none"/>
      </font>
      <alignment horizontal="left" vertical="center" wrapText="1" readingOrder="0"/>
    </dxf>
  </rfmt>
  <rfmt sheetId="1" sqref="R198" start="0" length="0">
    <dxf>
      <font>
        <sz val="20"/>
        <color theme="1"/>
        <name val="Times New Roman"/>
        <scheme val="none"/>
      </font>
      <alignment horizontal="left" vertical="center" wrapText="1" readingOrder="0"/>
    </dxf>
  </rfmt>
  <rfmt sheetId="1" sqref="R199" start="0" length="0">
    <dxf>
      <font>
        <sz val="20"/>
        <color theme="1"/>
        <name val="Times New Roman"/>
        <scheme val="none"/>
      </font>
      <alignment horizontal="left" vertical="center" wrapText="1" readingOrder="0"/>
    </dxf>
  </rfmt>
  <rfmt sheetId="1" sqref="R200" start="0" length="0">
    <dxf>
      <font>
        <sz val="20"/>
        <color theme="1"/>
        <name val="Times New Roman"/>
        <scheme val="none"/>
      </font>
      <alignment horizontal="left" vertical="center" wrapText="1" readingOrder="0"/>
    </dxf>
  </rfmt>
  <rfmt sheetId="1" sqref="R201" start="0" length="0">
    <dxf>
      <font>
        <sz val="20"/>
        <color theme="1"/>
        <name val="Times New Roman"/>
        <scheme val="none"/>
      </font>
      <alignment horizontal="left" vertical="center" wrapText="1" readingOrder="0"/>
    </dxf>
  </rfmt>
  <rfmt sheetId="1" sqref="R202" start="0" length="0">
    <dxf>
      <font>
        <sz val="20"/>
        <color theme="1"/>
        <name val="Times New Roman"/>
        <scheme val="none"/>
      </font>
      <alignment horizontal="left" vertical="center" wrapText="1" readingOrder="0"/>
    </dxf>
  </rfmt>
  <rfmt sheetId="1" sqref="R203" start="0" length="0">
    <dxf>
      <font>
        <sz val="20"/>
        <color theme="1"/>
        <name val="Times New Roman"/>
        <scheme val="none"/>
      </font>
      <alignment horizontal="left" vertical="center" wrapText="1" readingOrder="0"/>
    </dxf>
  </rfmt>
  <rfmt sheetId="1" sqref="R204" start="0" length="0">
    <dxf>
      <font>
        <sz val="20"/>
        <color theme="1"/>
        <name val="Times New Roman"/>
        <scheme val="none"/>
      </font>
      <alignment horizontal="left" vertical="center" wrapText="1" readingOrder="0"/>
    </dxf>
  </rfmt>
  <rfmt sheetId="1" sqref="R205" start="0" length="0">
    <dxf>
      <font>
        <sz val="20"/>
        <color theme="1"/>
        <name val="Times New Roman"/>
        <scheme val="none"/>
      </font>
      <alignment horizontal="left" vertical="center" wrapText="1" readingOrder="0"/>
    </dxf>
  </rfmt>
  <rfmt sheetId="1" sqref="R206" start="0" length="0">
    <dxf>
      <font>
        <sz val="20"/>
        <color theme="1"/>
        <name val="Times New Roman"/>
        <scheme val="none"/>
      </font>
      <alignment horizontal="left" vertical="center" wrapText="1" readingOrder="0"/>
    </dxf>
  </rfmt>
  <rfmt sheetId="1" sqref="R207" start="0" length="0">
    <dxf>
      <font>
        <sz val="20"/>
        <color theme="1"/>
        <name val="Times New Roman"/>
        <scheme val="none"/>
      </font>
      <alignment horizontal="left" vertical="center" wrapText="1" readingOrder="0"/>
    </dxf>
  </rfmt>
  <rfmt sheetId="1" sqref="R208" start="0" length="0">
    <dxf>
      <font>
        <sz val="20"/>
        <color theme="1"/>
        <name val="Times New Roman"/>
        <scheme val="none"/>
      </font>
      <alignment horizontal="left" vertical="center" wrapText="1" readingOrder="0"/>
    </dxf>
  </rfmt>
  <rfmt sheetId="1" sqref="R209" start="0" length="0">
    <dxf>
      <font>
        <sz val="20"/>
        <color theme="1"/>
        <name val="Times New Roman"/>
        <scheme val="none"/>
      </font>
      <alignment horizontal="left" vertical="center" wrapText="1" readingOrder="0"/>
    </dxf>
  </rfmt>
  <rfmt sheetId="1" sqref="R210" start="0" length="0">
    <dxf>
      <font>
        <sz val="20"/>
        <color theme="1"/>
        <name val="Times New Roman"/>
        <scheme val="none"/>
      </font>
      <alignment horizontal="left" vertical="center" wrapText="1" readingOrder="0"/>
    </dxf>
  </rfmt>
  <rfmt sheetId="1" sqref="R211" start="0" length="0">
    <dxf>
      <font>
        <sz val="20"/>
        <color theme="1"/>
        <name val="Times New Roman"/>
        <scheme val="none"/>
      </font>
      <alignment horizontal="left" vertical="center" wrapText="1" readingOrder="0"/>
    </dxf>
  </rfmt>
  <rfmt sheetId="1" sqref="R212" start="0" length="0">
    <dxf>
      <font>
        <sz val="20"/>
        <color theme="1"/>
        <name val="Times New Roman"/>
        <scheme val="none"/>
      </font>
      <alignment horizontal="left" vertical="center" wrapText="1" readingOrder="0"/>
    </dxf>
  </rfmt>
  <rfmt sheetId="1" sqref="R213" start="0" length="0">
    <dxf>
      <font>
        <sz val="20"/>
        <color theme="1"/>
        <name val="Times New Roman"/>
        <scheme val="none"/>
      </font>
      <alignment horizontal="left" vertical="center" wrapText="1" readingOrder="0"/>
    </dxf>
  </rfmt>
  <rfmt sheetId="1" sqref="R214" start="0" length="0">
    <dxf>
      <font>
        <sz val="20"/>
        <color theme="1"/>
        <name val="Times New Roman"/>
        <scheme val="none"/>
      </font>
      <alignment horizontal="left" vertical="center" wrapText="1" readingOrder="0"/>
    </dxf>
  </rfmt>
  <rfmt sheetId="1" sqref="R215" start="0" length="0">
    <dxf>
      <font>
        <sz val="20"/>
        <color theme="1"/>
        <name val="Times New Roman"/>
        <scheme val="none"/>
      </font>
      <alignment horizontal="left" vertical="center" wrapText="1" readingOrder="0"/>
    </dxf>
  </rfmt>
  <rfmt sheetId="1" sqref="R216" start="0" length="0">
    <dxf>
      <font>
        <sz val="20"/>
        <color theme="1"/>
        <name val="Times New Roman"/>
        <scheme val="none"/>
      </font>
      <alignment horizontal="left" vertical="center" wrapText="1" readingOrder="0"/>
    </dxf>
  </rfmt>
  <rfmt sheetId="1" sqref="R217" start="0" length="0">
    <dxf>
      <font>
        <sz val="20"/>
        <color theme="1"/>
        <name val="Times New Roman"/>
        <scheme val="none"/>
      </font>
      <alignment horizontal="left" vertical="center" wrapText="1" readingOrder="0"/>
    </dxf>
  </rfmt>
  <rfmt sheetId="1" sqref="R218" start="0" length="0">
    <dxf>
      <font>
        <sz val="20"/>
        <color theme="1"/>
        <name val="Times New Roman"/>
        <scheme val="none"/>
      </font>
      <alignment horizontal="left" vertical="center" wrapText="1" readingOrder="0"/>
    </dxf>
  </rfmt>
  <rfmt sheetId="1" sqref="R219" start="0" length="0">
    <dxf>
      <font>
        <sz val="20"/>
        <color theme="1"/>
        <name val="Times New Roman"/>
        <scheme val="none"/>
      </font>
      <alignment horizontal="left" vertical="center" wrapText="1" readingOrder="0"/>
    </dxf>
  </rfmt>
  <rfmt sheetId="1" sqref="R220" start="0" length="0">
    <dxf>
      <font>
        <sz val="20"/>
        <color theme="1"/>
        <name val="Times New Roman"/>
        <scheme val="none"/>
      </font>
      <alignment horizontal="left" vertical="center" wrapText="1" readingOrder="0"/>
    </dxf>
  </rfmt>
  <rfmt sheetId="1" sqref="R221" start="0" length="0">
    <dxf>
      <font>
        <sz val="20"/>
        <color theme="1"/>
        <name val="Times New Roman"/>
        <scheme val="none"/>
      </font>
      <alignment horizontal="left" vertical="center" wrapText="1" readingOrder="0"/>
    </dxf>
  </rfmt>
  <rfmt sheetId="1" sqref="R222" start="0" length="0">
    <dxf>
      <font>
        <sz val="20"/>
        <color theme="1"/>
        <name val="Times New Roman"/>
        <scheme val="none"/>
      </font>
      <alignment horizontal="left" vertical="center" wrapText="1" readingOrder="0"/>
    </dxf>
  </rfmt>
  <rfmt sheetId="1" sqref="R223" start="0" length="0">
    <dxf>
      <font>
        <sz val="20"/>
        <color theme="1"/>
        <name val="Times New Roman"/>
        <scheme val="none"/>
      </font>
      <alignment horizontal="left" vertical="center" wrapText="1" readingOrder="0"/>
    </dxf>
  </rfmt>
  <rfmt sheetId="1" sqref="R224" start="0" length="0">
    <dxf>
      <font>
        <sz val="20"/>
        <color theme="1"/>
        <name val="Times New Roman"/>
        <scheme val="none"/>
      </font>
      <alignment horizontal="left" vertical="center" wrapText="1" readingOrder="0"/>
    </dxf>
  </rfmt>
  <rfmt sheetId="1" sqref="R225" start="0" length="0">
    <dxf>
      <font>
        <sz val="20"/>
        <color theme="1"/>
        <name val="Times New Roman"/>
        <scheme val="none"/>
      </font>
      <alignment horizontal="left" vertical="center" wrapText="1" readingOrder="0"/>
    </dxf>
  </rfmt>
  <rfmt sheetId="1" sqref="R226" start="0" length="0">
    <dxf>
      <font>
        <sz val="20"/>
        <color theme="1"/>
        <name val="Times New Roman"/>
        <scheme val="none"/>
      </font>
      <alignment horizontal="left" vertical="center" wrapText="1" readingOrder="0"/>
    </dxf>
  </rfmt>
  <rfmt sheetId="1" sqref="R227" start="0" length="0">
    <dxf>
      <font>
        <sz val="20"/>
        <color theme="1"/>
        <name val="Times New Roman"/>
        <scheme val="none"/>
      </font>
      <alignment horizontal="left" vertical="center" wrapText="1" readingOrder="0"/>
    </dxf>
  </rfmt>
  <rfmt sheetId="1" sqref="R228" start="0" length="0">
    <dxf>
      <font>
        <sz val="20"/>
        <color theme="1"/>
        <name val="Times New Roman"/>
        <scheme val="none"/>
      </font>
      <alignment horizontal="left" vertical="center" wrapText="1" readingOrder="0"/>
    </dxf>
  </rfmt>
  <rfmt sheetId="1" sqref="R229" start="0" length="0">
    <dxf>
      <font>
        <sz val="20"/>
        <color theme="1"/>
        <name val="Times New Roman"/>
        <scheme val="none"/>
      </font>
      <alignment horizontal="left" vertical="center" wrapText="1" readingOrder="0"/>
    </dxf>
  </rfmt>
  <rfmt sheetId="1" sqref="R230" start="0" length="0">
    <dxf>
      <font>
        <sz val="20"/>
        <color theme="1"/>
        <name val="Times New Roman"/>
        <scheme val="none"/>
      </font>
      <alignment horizontal="left" vertical="center" wrapText="1" readingOrder="0"/>
    </dxf>
  </rfmt>
  <rfmt sheetId="1" sqref="R231" start="0" length="0">
    <dxf>
      <font>
        <sz val="20"/>
        <color theme="1"/>
        <name val="Times New Roman"/>
        <scheme val="none"/>
      </font>
      <alignment horizontal="left" vertical="center" wrapText="1" readingOrder="0"/>
    </dxf>
  </rfmt>
  <rfmt sheetId="1" sqref="R232" start="0" length="0">
    <dxf>
      <font>
        <sz val="20"/>
        <color theme="1"/>
        <name val="Times New Roman"/>
        <scheme val="none"/>
      </font>
      <alignment horizontal="left" vertical="center" wrapText="1" readingOrder="0"/>
    </dxf>
  </rfmt>
  <rfmt sheetId="1" sqref="R233" start="0" length="0">
    <dxf>
      <font>
        <sz val="20"/>
        <color theme="1"/>
        <name val="Times New Roman"/>
        <scheme val="none"/>
      </font>
      <alignment horizontal="left" vertical="center" wrapText="1" readingOrder="0"/>
    </dxf>
  </rfmt>
  <rfmt sheetId="1" sqref="R234" start="0" length="0">
    <dxf>
      <font>
        <sz val="20"/>
        <color theme="1"/>
        <name val="Times New Roman"/>
        <scheme val="none"/>
      </font>
      <alignment horizontal="left" vertical="center" wrapText="1" readingOrder="0"/>
    </dxf>
  </rfmt>
  <rfmt sheetId="1" sqref="R235" start="0" length="0">
    <dxf>
      <font>
        <sz val="20"/>
        <color theme="1"/>
        <name val="Times New Roman"/>
        <scheme val="none"/>
      </font>
      <alignment horizontal="left" vertical="center" wrapText="1" readingOrder="0"/>
    </dxf>
  </rfmt>
  <rfmt sheetId="1" sqref="R236" start="0" length="0">
    <dxf>
      <font>
        <sz val="20"/>
        <color theme="1"/>
        <name val="Times New Roman"/>
        <scheme val="none"/>
      </font>
      <alignment horizontal="left" vertical="center" wrapText="1" readingOrder="0"/>
    </dxf>
  </rfmt>
  <rfmt sheetId="1" sqref="R237" start="0" length="0">
    <dxf>
      <font>
        <sz val="20"/>
        <color theme="1"/>
        <name val="Times New Roman"/>
        <scheme val="none"/>
      </font>
      <alignment horizontal="left" vertical="center" wrapText="1" readingOrder="0"/>
    </dxf>
  </rfmt>
  <rfmt sheetId="1" sqref="R238" start="0" length="0">
    <dxf>
      <font>
        <sz val="20"/>
        <color theme="1"/>
        <name val="Times New Roman"/>
        <scheme val="none"/>
      </font>
      <alignment horizontal="left" vertical="center" wrapText="1" readingOrder="0"/>
    </dxf>
  </rfmt>
  <rfmt sheetId="1" sqref="R239" start="0" length="0">
    <dxf>
      <font>
        <sz val="20"/>
        <color theme="1"/>
        <name val="Times New Roman"/>
        <scheme val="none"/>
      </font>
      <alignment horizontal="left" vertical="center" wrapText="1" readingOrder="0"/>
    </dxf>
  </rfmt>
  <rfmt sheetId="1" sqref="R240" start="0" length="0">
    <dxf>
      <font>
        <sz val="20"/>
        <color theme="1"/>
        <name val="Times New Roman"/>
        <scheme val="none"/>
      </font>
      <alignment horizontal="left" vertical="center" wrapText="1" readingOrder="0"/>
    </dxf>
  </rfmt>
  <rfmt sheetId="1" sqref="R241" start="0" length="0">
    <dxf>
      <font>
        <sz val="20"/>
        <color theme="1"/>
        <name val="Times New Roman"/>
        <scheme val="none"/>
      </font>
      <alignment horizontal="left" vertical="center" wrapText="1" readingOrder="0"/>
    </dxf>
  </rfmt>
  <rfmt sheetId="1" sqref="R242" start="0" length="0">
    <dxf>
      <font>
        <sz val="20"/>
        <color theme="1"/>
        <name val="Times New Roman"/>
        <scheme val="none"/>
      </font>
      <alignment horizontal="left" vertical="center" wrapText="1" readingOrder="0"/>
    </dxf>
  </rfmt>
  <rfmt sheetId="1" sqref="R243" start="0" length="0">
    <dxf>
      <font>
        <sz val="20"/>
        <color theme="1"/>
        <name val="Times New Roman"/>
        <scheme val="none"/>
      </font>
      <alignment horizontal="left" vertical="center" wrapText="1" readingOrder="0"/>
    </dxf>
  </rfmt>
  <rfmt sheetId="1" sqref="R244" start="0" length="0">
    <dxf>
      <font>
        <sz val="20"/>
        <color theme="1"/>
        <name val="Times New Roman"/>
        <scheme val="none"/>
      </font>
      <alignment horizontal="left" vertical="center" wrapText="1" readingOrder="0"/>
    </dxf>
  </rfmt>
  <rfmt sheetId="1" sqref="R245" start="0" length="0">
    <dxf>
      <font>
        <sz val="20"/>
        <color theme="1"/>
        <name val="Times New Roman"/>
        <scheme val="none"/>
      </font>
      <alignment horizontal="left" vertical="center" wrapText="1" readingOrder="0"/>
    </dxf>
  </rfmt>
  <rfmt sheetId="1" sqref="R246" start="0" length="0">
    <dxf>
      <font>
        <sz val="20"/>
        <color theme="1"/>
        <name val="Times New Roman"/>
        <scheme val="none"/>
      </font>
      <alignment horizontal="left" vertical="center" wrapText="1" readingOrder="0"/>
    </dxf>
  </rfmt>
  <rfmt sheetId="1" sqref="R247" start="0" length="0">
    <dxf>
      <font>
        <sz val="20"/>
        <color theme="1"/>
        <name val="Times New Roman"/>
        <scheme val="none"/>
      </font>
      <alignment horizontal="left" vertical="center" wrapText="1" readingOrder="0"/>
    </dxf>
  </rfmt>
  <rfmt sheetId="1" sqref="R248" start="0" length="0">
    <dxf>
      <font>
        <sz val="20"/>
        <color theme="1"/>
        <name val="Times New Roman"/>
        <scheme val="none"/>
      </font>
      <alignment horizontal="left" vertical="center" wrapText="1" readingOrder="0"/>
    </dxf>
  </rfmt>
  <rfmt sheetId="1" sqref="R249" start="0" length="0">
    <dxf>
      <font>
        <sz val="20"/>
        <color theme="1"/>
        <name val="Times New Roman"/>
        <scheme val="none"/>
      </font>
      <alignment horizontal="left" vertical="center" wrapText="1" readingOrder="0"/>
    </dxf>
  </rfmt>
  <rfmt sheetId="1" sqref="R250" start="0" length="0">
    <dxf>
      <font>
        <sz val="20"/>
        <color theme="1"/>
        <name val="Times New Roman"/>
        <scheme val="none"/>
      </font>
      <alignment horizontal="left" vertical="center" wrapText="1" readingOrder="0"/>
    </dxf>
  </rfmt>
  <rfmt sheetId="1" sqref="R251" start="0" length="0">
    <dxf>
      <font>
        <sz val="20"/>
        <color theme="1"/>
        <name val="Times New Roman"/>
        <scheme val="none"/>
      </font>
      <alignment horizontal="left" vertical="center" wrapText="1" readingOrder="0"/>
    </dxf>
  </rfmt>
  <rfmt sheetId="1" sqref="R252" start="0" length="0">
    <dxf>
      <font>
        <sz val="20"/>
        <color theme="1"/>
        <name val="Times New Roman"/>
        <scheme val="none"/>
      </font>
      <alignment horizontal="left" vertical="center" wrapText="1" readingOrder="0"/>
    </dxf>
  </rfmt>
  <rfmt sheetId="1" sqref="R253" start="0" length="0">
    <dxf>
      <font>
        <sz val="20"/>
        <color theme="1"/>
        <name val="Times New Roman"/>
        <scheme val="none"/>
      </font>
      <alignment horizontal="left" vertical="center" wrapText="1" readingOrder="0"/>
    </dxf>
  </rfmt>
  <rfmt sheetId="1" sqref="R254" start="0" length="0">
    <dxf>
      <font>
        <sz val="20"/>
        <color theme="1"/>
        <name val="Times New Roman"/>
        <scheme val="none"/>
      </font>
      <alignment horizontal="left" vertical="center" wrapText="1" readingOrder="0"/>
    </dxf>
  </rfmt>
  <rfmt sheetId="1" sqref="R255" start="0" length="0">
    <dxf>
      <font>
        <sz val="20"/>
        <color theme="1"/>
        <name val="Times New Roman"/>
        <scheme val="none"/>
      </font>
      <alignment horizontal="left" vertical="center" wrapText="1" readingOrder="0"/>
    </dxf>
  </rfmt>
  <rfmt sheetId="1" sqref="R256" start="0" length="0">
    <dxf>
      <font>
        <sz val="20"/>
        <color theme="1"/>
        <name val="Times New Roman"/>
        <scheme val="none"/>
      </font>
      <alignment horizontal="left" vertical="center" wrapText="1" readingOrder="0"/>
    </dxf>
  </rfmt>
  <rfmt sheetId="1" sqref="R257" start="0" length="0">
    <dxf>
      <font>
        <sz val="20"/>
        <color theme="1"/>
        <name val="Times New Roman"/>
        <scheme val="none"/>
      </font>
      <alignment horizontal="left" vertical="center" wrapText="1" readingOrder="0"/>
    </dxf>
  </rfmt>
  <rfmt sheetId="1" sqref="R258" start="0" length="0">
    <dxf>
      <font>
        <sz val="20"/>
        <color theme="1"/>
        <name val="Times New Roman"/>
        <scheme val="none"/>
      </font>
      <alignment horizontal="left" vertical="center" wrapText="1" readingOrder="0"/>
    </dxf>
  </rfmt>
  <rfmt sheetId="1" sqref="R259" start="0" length="0">
    <dxf>
      <font>
        <sz val="20"/>
        <color theme="1"/>
        <name val="Times New Roman"/>
        <scheme val="none"/>
      </font>
      <alignment horizontal="left" vertical="center" wrapText="1" readingOrder="0"/>
    </dxf>
  </rfmt>
  <rfmt sheetId="1" sqref="R260" start="0" length="0">
    <dxf>
      <font>
        <sz val="20"/>
        <color theme="1"/>
        <name val="Times New Roman"/>
        <scheme val="none"/>
      </font>
      <alignment horizontal="left" vertical="center" wrapText="1" readingOrder="0"/>
    </dxf>
  </rfmt>
  <rfmt sheetId="1" sqref="R261" start="0" length="0">
    <dxf>
      <font>
        <sz val="20"/>
        <color theme="1"/>
        <name val="Times New Roman"/>
        <scheme val="none"/>
      </font>
      <alignment horizontal="left" vertical="center" wrapText="1" readingOrder="0"/>
    </dxf>
  </rfmt>
  <rfmt sheetId="1" sqref="R262" start="0" length="0">
    <dxf>
      <font>
        <sz val="20"/>
        <color theme="1"/>
        <name val="Times New Roman"/>
        <scheme val="none"/>
      </font>
      <alignment horizontal="left" vertical="center" wrapText="1" readingOrder="0"/>
    </dxf>
  </rfmt>
  <rfmt sheetId="1" sqref="R263" start="0" length="0">
    <dxf>
      <font>
        <sz val="20"/>
        <color theme="1"/>
        <name val="Times New Roman"/>
        <scheme val="none"/>
      </font>
      <alignment horizontal="left" vertical="center" wrapText="1" readingOrder="0"/>
    </dxf>
  </rfmt>
  <rfmt sheetId="1" sqref="R264" start="0" length="0">
    <dxf>
      <font>
        <sz val="20"/>
        <color theme="1"/>
        <name val="Times New Roman"/>
        <scheme val="none"/>
      </font>
      <alignment horizontal="left" vertical="center" wrapText="1" readingOrder="0"/>
    </dxf>
  </rfmt>
  <rfmt sheetId="1" sqref="R265" start="0" length="0">
    <dxf>
      <font>
        <sz val="20"/>
        <color theme="1"/>
        <name val="Times New Roman"/>
        <scheme val="none"/>
      </font>
      <alignment horizontal="left" vertical="center" wrapText="1" readingOrder="0"/>
    </dxf>
  </rfmt>
  <rfmt sheetId="1" sqref="R266" start="0" length="0">
    <dxf>
      <font>
        <sz val="20"/>
        <color theme="1"/>
        <name val="Times New Roman"/>
        <scheme val="none"/>
      </font>
      <alignment horizontal="left" vertical="center" wrapText="1" readingOrder="0"/>
    </dxf>
  </rfmt>
  <rfmt sheetId="1" sqref="R267" start="0" length="0">
    <dxf>
      <font>
        <sz val="20"/>
        <color theme="1"/>
        <name val="Times New Roman"/>
        <scheme val="none"/>
      </font>
      <alignment horizontal="left" vertical="center" wrapText="1" readingOrder="0"/>
    </dxf>
  </rfmt>
  <rfmt sheetId="1" sqref="R268" start="0" length="0">
    <dxf>
      <font>
        <sz val="20"/>
        <color theme="1"/>
        <name val="Times New Roman"/>
        <scheme val="none"/>
      </font>
      <alignment horizontal="left" vertical="center" wrapText="1" readingOrder="0"/>
    </dxf>
  </rfmt>
  <rfmt sheetId="1" sqref="R269" start="0" length="0">
    <dxf>
      <font>
        <sz val="20"/>
        <color theme="1"/>
        <name val="Times New Roman"/>
        <scheme val="none"/>
      </font>
      <alignment horizontal="left" vertical="center" wrapText="1" readingOrder="0"/>
    </dxf>
  </rfmt>
  <rfmt sheetId="1" sqref="R270" start="0" length="0">
    <dxf>
      <font>
        <sz val="20"/>
        <color theme="1"/>
        <name val="Times New Roman"/>
        <scheme val="none"/>
      </font>
      <alignment horizontal="left" vertical="center" wrapText="1" readingOrder="0"/>
    </dxf>
  </rfmt>
  <rfmt sheetId="1" sqref="R271" start="0" length="0">
    <dxf>
      <font>
        <sz val="20"/>
        <color theme="1"/>
        <name val="Times New Roman"/>
        <scheme val="none"/>
      </font>
      <alignment horizontal="left" vertical="center" wrapText="1" readingOrder="0"/>
    </dxf>
  </rfmt>
  <rfmt sheetId="1" sqref="R272" start="0" length="0">
    <dxf>
      <font>
        <sz val="20"/>
        <color theme="1"/>
        <name val="Times New Roman"/>
        <scheme val="none"/>
      </font>
      <alignment horizontal="left" vertical="center" wrapText="1" readingOrder="0"/>
    </dxf>
  </rfmt>
  <rfmt sheetId="1" sqref="R273" start="0" length="0">
    <dxf>
      <font>
        <sz val="20"/>
        <color theme="1"/>
        <name val="Times New Roman"/>
        <scheme val="none"/>
      </font>
      <alignment horizontal="left" vertical="center" wrapText="1" readingOrder="0"/>
    </dxf>
  </rfmt>
  <rfmt sheetId="1" sqref="R274" start="0" length="0">
    <dxf>
      <font>
        <sz val="20"/>
        <color theme="1"/>
        <name val="Times New Roman"/>
        <scheme val="none"/>
      </font>
      <alignment horizontal="left" vertical="center" wrapText="1" readingOrder="0"/>
    </dxf>
  </rfmt>
  <rfmt sheetId="1" sqref="R275" start="0" length="0">
    <dxf>
      <font>
        <sz val="20"/>
        <color theme="1"/>
        <name val="Times New Roman"/>
        <scheme val="none"/>
      </font>
      <alignment horizontal="left" vertical="center" wrapText="1" readingOrder="0"/>
    </dxf>
  </rfmt>
  <rfmt sheetId="1" sqref="R276" start="0" length="0">
    <dxf>
      <font>
        <sz val="20"/>
        <color theme="1"/>
        <name val="Times New Roman"/>
        <scheme val="none"/>
      </font>
      <alignment horizontal="left" vertical="center" wrapText="1" readingOrder="0"/>
    </dxf>
  </rfmt>
  <rfmt sheetId="1" sqref="R277" start="0" length="0">
    <dxf>
      <font>
        <sz val="20"/>
        <color theme="1"/>
        <name val="Times New Roman"/>
        <scheme val="none"/>
      </font>
      <alignment horizontal="left" vertical="center" wrapText="1" readingOrder="0"/>
    </dxf>
  </rfmt>
  <rfmt sheetId="1" sqref="R278" start="0" length="0">
    <dxf>
      <font>
        <sz val="20"/>
        <color theme="1"/>
        <name val="Times New Roman"/>
        <scheme val="none"/>
      </font>
      <alignment horizontal="left" vertical="center" wrapText="1" readingOrder="0"/>
    </dxf>
  </rfmt>
  <rfmt sheetId="1" sqref="R279" start="0" length="0">
    <dxf>
      <font>
        <sz val="20"/>
        <color theme="1"/>
        <name val="Times New Roman"/>
        <scheme val="none"/>
      </font>
      <alignment horizontal="left" vertical="center" wrapText="1" readingOrder="0"/>
    </dxf>
  </rfmt>
  <rfmt sheetId="1" sqref="R280" start="0" length="0">
    <dxf>
      <font>
        <sz val="20"/>
        <color theme="1"/>
        <name val="Times New Roman"/>
        <scheme val="none"/>
      </font>
      <alignment horizontal="left" vertical="center" wrapText="1" readingOrder="0"/>
    </dxf>
  </rfmt>
  <rfmt sheetId="1" sqref="R281" start="0" length="0">
    <dxf>
      <font>
        <sz val="20"/>
        <color theme="1"/>
        <name val="Times New Roman"/>
        <scheme val="none"/>
      </font>
      <alignment horizontal="left" vertical="center" wrapText="1" readingOrder="0"/>
    </dxf>
  </rfmt>
  <rfmt sheetId="1" sqref="R282" start="0" length="0">
    <dxf>
      <font>
        <sz val="20"/>
        <color theme="1"/>
        <name val="Times New Roman"/>
        <scheme val="none"/>
      </font>
      <alignment horizontal="left" vertical="center" wrapText="1" readingOrder="0"/>
    </dxf>
  </rfmt>
  <rfmt sheetId="1" sqref="R283" start="0" length="0">
    <dxf>
      <font>
        <sz val="20"/>
        <color theme="1"/>
        <name val="Times New Roman"/>
        <scheme val="none"/>
      </font>
      <alignment horizontal="left" vertical="center" wrapText="1" readingOrder="0"/>
    </dxf>
  </rfmt>
  <rfmt sheetId="1" sqref="R284" start="0" length="0">
    <dxf>
      <font>
        <sz val="20"/>
        <color theme="1"/>
        <name val="Times New Roman"/>
        <scheme val="none"/>
      </font>
      <alignment horizontal="left" vertical="center" wrapText="1" readingOrder="0"/>
    </dxf>
  </rfmt>
  <rfmt sheetId="1" sqref="R285" start="0" length="0">
    <dxf>
      <font>
        <sz val="20"/>
        <color theme="1"/>
        <name val="Times New Roman"/>
        <scheme val="none"/>
      </font>
      <alignment horizontal="left" vertical="center" wrapText="1" readingOrder="0"/>
    </dxf>
  </rfmt>
  <rfmt sheetId="1" sqref="R286" start="0" length="0">
    <dxf>
      <font>
        <sz val="20"/>
        <color theme="1"/>
        <name val="Times New Roman"/>
        <scheme val="none"/>
      </font>
      <alignment horizontal="left" vertical="center" wrapText="1" readingOrder="0"/>
    </dxf>
  </rfmt>
  <rfmt sheetId="1" sqref="R287" start="0" length="0">
    <dxf>
      <font>
        <sz val="20"/>
        <color theme="1"/>
        <name val="Times New Roman"/>
        <scheme val="none"/>
      </font>
      <alignment horizontal="left" vertical="center" wrapText="1" readingOrder="0"/>
    </dxf>
  </rfmt>
  <rfmt sheetId="1" sqref="R288" start="0" length="0">
    <dxf>
      <font>
        <sz val="20"/>
        <color theme="1"/>
        <name val="Times New Roman"/>
        <scheme val="none"/>
      </font>
      <alignment horizontal="left" vertical="center" wrapText="1" readingOrder="0"/>
    </dxf>
  </rfmt>
  <rfmt sheetId="1" sqref="R289" start="0" length="0">
    <dxf>
      <font>
        <sz val="20"/>
        <color theme="1"/>
        <name val="Times New Roman"/>
        <scheme val="none"/>
      </font>
      <alignment horizontal="left" vertical="center" wrapText="1" readingOrder="0"/>
    </dxf>
  </rfmt>
  <rfmt sheetId="1" sqref="R290" start="0" length="0">
    <dxf>
      <font>
        <sz val="20"/>
        <color theme="1"/>
        <name val="Times New Roman"/>
        <scheme val="none"/>
      </font>
      <alignment horizontal="left" vertical="center" wrapText="1" readingOrder="0"/>
    </dxf>
  </rfmt>
  <rfmt sheetId="1" sqref="R291" start="0" length="0">
    <dxf>
      <font>
        <sz val="20"/>
        <color theme="1"/>
        <name val="Times New Roman"/>
        <scheme val="none"/>
      </font>
      <alignment horizontal="left" vertical="center" wrapText="1" readingOrder="0"/>
    </dxf>
  </rfmt>
  <rfmt sheetId="1" sqref="R292" start="0" length="0">
    <dxf>
      <font>
        <sz val="20"/>
        <color theme="1"/>
        <name val="Times New Roman"/>
        <scheme val="none"/>
      </font>
      <alignment horizontal="left" vertical="center" wrapText="1" readingOrder="0"/>
    </dxf>
  </rfmt>
  <rfmt sheetId="1" sqref="R293" start="0" length="0">
    <dxf>
      <font>
        <sz val="20"/>
        <color theme="1"/>
        <name val="Times New Roman"/>
        <scheme val="none"/>
      </font>
      <alignment horizontal="left" vertical="center" wrapText="1" readingOrder="0"/>
    </dxf>
  </rfmt>
  <rfmt sheetId="1" sqref="R294" start="0" length="0">
    <dxf>
      <font>
        <sz val="20"/>
        <color theme="1"/>
        <name val="Times New Roman"/>
        <scheme val="none"/>
      </font>
      <alignment horizontal="left" vertical="center" wrapText="1" readingOrder="0"/>
    </dxf>
  </rfmt>
  <rfmt sheetId="1" sqref="R295" start="0" length="0">
    <dxf>
      <font>
        <sz val="20"/>
        <color theme="1"/>
        <name val="Times New Roman"/>
        <scheme val="none"/>
      </font>
      <alignment horizontal="left" vertical="center" wrapText="1" readingOrder="0"/>
    </dxf>
  </rfmt>
  <rfmt sheetId="1" sqref="R296" start="0" length="0">
    <dxf>
      <font>
        <sz val="20"/>
        <color theme="1"/>
        <name val="Times New Roman"/>
        <scheme val="none"/>
      </font>
      <alignment horizontal="left" vertical="center" wrapText="1" readingOrder="0"/>
    </dxf>
  </rfmt>
  <rfmt sheetId="1" sqref="R297" start="0" length="0">
    <dxf>
      <font>
        <sz val="20"/>
        <color theme="1"/>
        <name val="Times New Roman"/>
        <scheme val="none"/>
      </font>
      <alignment horizontal="left" vertical="center" wrapText="1" readingOrder="0"/>
    </dxf>
  </rfmt>
  <rfmt sheetId="1" sqref="R298" start="0" length="0">
    <dxf>
      <font>
        <sz val="20"/>
        <color theme="1"/>
        <name val="Times New Roman"/>
        <scheme val="none"/>
      </font>
      <alignment horizontal="left" vertical="center" wrapText="1" readingOrder="0"/>
    </dxf>
  </rfmt>
  <rfmt sheetId="1" sqref="R299" start="0" length="0">
    <dxf>
      <font>
        <sz val="20"/>
        <color theme="1"/>
        <name val="Times New Roman"/>
        <scheme val="none"/>
      </font>
      <alignment horizontal="left" vertical="center" wrapText="1" readingOrder="0"/>
    </dxf>
  </rfmt>
  <rfmt sheetId="1" sqref="R300" start="0" length="0">
    <dxf>
      <font>
        <sz val="20"/>
        <color theme="1"/>
        <name val="Times New Roman"/>
        <scheme val="none"/>
      </font>
      <alignment horizontal="left" vertical="center" wrapText="1" readingOrder="0"/>
    </dxf>
  </rfmt>
  <rfmt sheetId="1" sqref="R301" start="0" length="0">
    <dxf>
      <font>
        <sz val="20"/>
        <color theme="1"/>
        <name val="Times New Roman"/>
        <scheme val="none"/>
      </font>
      <alignment horizontal="left" vertical="center" wrapText="1" readingOrder="0"/>
    </dxf>
  </rfmt>
  <rfmt sheetId="1" sqref="R302" start="0" length="0">
    <dxf>
      <font>
        <sz val="20"/>
        <color theme="1"/>
        <name val="Times New Roman"/>
        <scheme val="none"/>
      </font>
      <alignment horizontal="left" vertical="center" wrapText="1" readingOrder="0"/>
    </dxf>
  </rfmt>
  <rfmt sheetId="1" sqref="R303" start="0" length="0">
    <dxf>
      <font>
        <sz val="20"/>
        <color theme="1"/>
        <name val="Times New Roman"/>
        <scheme val="none"/>
      </font>
      <alignment horizontal="left" vertical="center" wrapText="1" readingOrder="0"/>
    </dxf>
  </rfmt>
  <rfmt sheetId="1" sqref="R304" start="0" length="0">
    <dxf>
      <font>
        <sz val="20"/>
        <color theme="1"/>
        <name val="Times New Roman"/>
        <scheme val="none"/>
      </font>
      <alignment horizontal="left" vertical="center" wrapText="1" readingOrder="0"/>
    </dxf>
  </rfmt>
  <rfmt sheetId="1" sqref="R305" start="0" length="0">
    <dxf>
      <font>
        <sz val="20"/>
        <color theme="1"/>
        <name val="Times New Roman"/>
        <scheme val="none"/>
      </font>
      <alignment horizontal="left" vertical="center" wrapText="1" readingOrder="0"/>
    </dxf>
  </rfmt>
  <rfmt sheetId="1" sqref="R306" start="0" length="0">
    <dxf>
      <font>
        <sz val="20"/>
        <color theme="1"/>
        <name val="Times New Roman"/>
        <scheme val="none"/>
      </font>
      <alignment horizontal="left" vertical="center" wrapText="1" readingOrder="0"/>
    </dxf>
  </rfmt>
  <rfmt sheetId="1" sqref="R307" start="0" length="0">
    <dxf>
      <font>
        <sz val="20"/>
        <color theme="1"/>
        <name val="Times New Roman"/>
        <scheme val="none"/>
      </font>
      <alignment horizontal="left" vertical="center" wrapText="1" readingOrder="0"/>
    </dxf>
  </rfmt>
  <rfmt sheetId="1" sqref="R308" start="0" length="0">
    <dxf>
      <font>
        <sz val="20"/>
        <color theme="1"/>
        <name val="Times New Roman"/>
        <scheme val="none"/>
      </font>
      <alignment horizontal="left" vertical="center" wrapText="1" readingOrder="0"/>
    </dxf>
  </rfmt>
  <rfmt sheetId="1" sqref="R309" start="0" length="0">
    <dxf>
      <font>
        <sz val="20"/>
        <color theme="1"/>
        <name val="Times New Roman"/>
        <scheme val="none"/>
      </font>
      <alignment horizontal="left" vertical="center" wrapText="1" readingOrder="0"/>
    </dxf>
  </rfmt>
  <rfmt sheetId="1" sqref="R310" start="0" length="0">
    <dxf>
      <font>
        <sz val="20"/>
        <color theme="1"/>
        <name val="Times New Roman"/>
        <scheme val="none"/>
      </font>
      <alignment horizontal="left" vertical="center" wrapText="1" readingOrder="0"/>
    </dxf>
  </rfmt>
  <rfmt sheetId="1" sqref="R311" start="0" length="0">
    <dxf>
      <font>
        <sz val="20"/>
        <color theme="1"/>
        <name val="Times New Roman"/>
        <scheme val="none"/>
      </font>
      <alignment horizontal="left" vertical="center" wrapText="1" readingOrder="0"/>
    </dxf>
  </rfmt>
  <rfmt sheetId="1" sqref="R312" start="0" length="0">
    <dxf>
      <font>
        <sz val="20"/>
        <color theme="1"/>
        <name val="Times New Roman"/>
        <scheme val="none"/>
      </font>
      <alignment horizontal="left" vertical="center" wrapText="1" readingOrder="0"/>
    </dxf>
  </rfmt>
  <rfmt sheetId="1" sqref="R313" start="0" length="0">
    <dxf>
      <font>
        <sz val="20"/>
        <color theme="1"/>
        <name val="Times New Roman"/>
        <scheme val="none"/>
      </font>
      <alignment horizontal="left" vertical="center" wrapText="1" readingOrder="0"/>
    </dxf>
  </rfmt>
  <rfmt sheetId="1" sqref="R314" start="0" length="0">
    <dxf>
      <font>
        <sz val="20"/>
        <color theme="1"/>
        <name val="Times New Roman"/>
        <scheme val="none"/>
      </font>
      <alignment horizontal="left" vertical="center" wrapText="1" readingOrder="0"/>
    </dxf>
  </rfmt>
  <rfmt sheetId="1" sqref="R315" start="0" length="0">
    <dxf>
      <font>
        <sz val="20"/>
        <color theme="1"/>
        <name val="Times New Roman"/>
        <scheme val="none"/>
      </font>
      <alignment horizontal="left" vertical="center" wrapText="1" readingOrder="0"/>
    </dxf>
  </rfmt>
  <rfmt sheetId="1" sqref="R316" start="0" length="0">
    <dxf>
      <font>
        <sz val="20"/>
        <color theme="1"/>
        <name val="Times New Roman"/>
        <scheme val="none"/>
      </font>
      <alignment horizontal="left" vertical="center" wrapText="1" readingOrder="0"/>
    </dxf>
  </rfmt>
  <rfmt sheetId="1" sqref="R317" start="0" length="0">
    <dxf>
      <font>
        <sz val="20"/>
        <color theme="1"/>
        <name val="Times New Roman"/>
        <scheme val="none"/>
      </font>
      <alignment horizontal="left" vertical="center" wrapText="1" readingOrder="0"/>
    </dxf>
  </rfmt>
  <rfmt sheetId="1" sqref="R318" start="0" length="0">
    <dxf>
      <font>
        <sz val="20"/>
        <color theme="1"/>
        <name val="Times New Roman"/>
        <scheme val="none"/>
      </font>
      <alignment horizontal="left" vertical="center" wrapText="1" readingOrder="0"/>
    </dxf>
  </rfmt>
  <rfmt sheetId="1" sqref="R319" start="0" length="0">
    <dxf>
      <font>
        <sz val="20"/>
        <color theme="1"/>
        <name val="Times New Roman"/>
        <scheme val="none"/>
      </font>
      <alignment horizontal="left" vertical="center" wrapText="1" readingOrder="0"/>
    </dxf>
  </rfmt>
  <rfmt sheetId="1" sqref="R320" start="0" length="0">
    <dxf>
      <font>
        <sz val="20"/>
        <color theme="1"/>
        <name val="Times New Roman"/>
        <scheme val="none"/>
      </font>
      <alignment horizontal="left" vertical="center" wrapText="1" readingOrder="0"/>
    </dxf>
  </rfmt>
  <rfmt sheetId="1" sqref="R321" start="0" length="0">
    <dxf>
      <font>
        <sz val="20"/>
        <color theme="1"/>
        <name val="Times New Roman"/>
        <scheme val="none"/>
      </font>
      <alignment horizontal="left" vertical="center" wrapText="1" readingOrder="0"/>
    </dxf>
  </rfmt>
  <rfmt sheetId="1" sqref="R322" start="0" length="0">
    <dxf>
      <font>
        <sz val="20"/>
        <color theme="1"/>
        <name val="Times New Roman"/>
        <scheme val="none"/>
      </font>
      <alignment horizontal="left" vertical="center" wrapText="1" readingOrder="0"/>
    </dxf>
  </rfmt>
  <rfmt sheetId="1" sqref="R323" start="0" length="0">
    <dxf>
      <font>
        <sz val="20"/>
        <color theme="1"/>
        <name val="Times New Roman"/>
        <scheme val="none"/>
      </font>
      <alignment horizontal="left" vertical="center" wrapText="1" readingOrder="0"/>
    </dxf>
  </rfmt>
  <rfmt sheetId="1" sqref="R324" start="0" length="0">
    <dxf>
      <font>
        <sz val="20"/>
        <color theme="1"/>
        <name val="Times New Roman"/>
        <scheme val="none"/>
      </font>
      <alignment horizontal="left" vertical="center" wrapText="1" readingOrder="0"/>
    </dxf>
  </rfmt>
  <rfmt sheetId="1" sqref="R325" start="0" length="0">
    <dxf>
      <font>
        <sz val="20"/>
        <color theme="1"/>
        <name val="Times New Roman"/>
        <scheme val="none"/>
      </font>
      <alignment horizontal="left" vertical="center" wrapText="1" readingOrder="0"/>
    </dxf>
  </rfmt>
  <rfmt sheetId="1" sqref="R326" start="0" length="0">
    <dxf>
      <font>
        <sz val="20"/>
        <color theme="1"/>
        <name val="Times New Roman"/>
        <scheme val="none"/>
      </font>
      <alignment horizontal="left" vertical="center" wrapText="1" readingOrder="0"/>
    </dxf>
  </rfmt>
  <rfmt sheetId="1" sqref="R327" start="0" length="0">
    <dxf>
      <font>
        <sz val="20"/>
        <color theme="1"/>
        <name val="Times New Roman"/>
        <scheme val="none"/>
      </font>
      <alignment horizontal="left" vertical="center" wrapText="1" readingOrder="0"/>
    </dxf>
  </rfmt>
  <rfmt sheetId="1" sqref="R328" start="0" length="0">
    <dxf>
      <font>
        <sz val="20"/>
        <color theme="1"/>
        <name val="Times New Roman"/>
        <scheme val="none"/>
      </font>
      <alignment horizontal="left" vertical="center" wrapText="1" readingOrder="0"/>
    </dxf>
  </rfmt>
  <rfmt sheetId="1" sqref="R329" start="0" length="0">
    <dxf>
      <font>
        <sz val="20"/>
        <color theme="1"/>
        <name val="Times New Roman"/>
        <scheme val="none"/>
      </font>
      <alignment horizontal="left" vertical="center" wrapText="1" readingOrder="0"/>
    </dxf>
  </rfmt>
  <rfmt sheetId="1" sqref="R330" start="0" length="0">
    <dxf>
      <font>
        <sz val="20"/>
        <color theme="1"/>
        <name val="Times New Roman"/>
        <scheme val="none"/>
      </font>
      <alignment horizontal="left" vertical="center" wrapText="1" readingOrder="0"/>
    </dxf>
  </rfmt>
  <rfmt sheetId="1" sqref="R331" start="0" length="0">
    <dxf>
      <font>
        <sz val="20"/>
        <color theme="1"/>
        <name val="Times New Roman"/>
        <scheme val="none"/>
      </font>
      <alignment horizontal="left" vertical="center" wrapText="1" readingOrder="0"/>
    </dxf>
  </rfmt>
  <rfmt sheetId="1" sqref="R332" start="0" length="0">
    <dxf>
      <font>
        <sz val="20"/>
        <color theme="1"/>
        <name val="Times New Roman"/>
        <scheme val="none"/>
      </font>
      <alignment horizontal="left" vertical="center" wrapText="1" readingOrder="0"/>
    </dxf>
  </rfmt>
  <rfmt sheetId="1" sqref="R333" start="0" length="0">
    <dxf>
      <font>
        <sz val="20"/>
        <color theme="1"/>
        <name val="Times New Roman"/>
        <scheme val="none"/>
      </font>
      <alignment horizontal="left" vertical="center" wrapText="1" readingOrder="0"/>
    </dxf>
  </rfmt>
  <rfmt sheetId="1" sqref="R334" start="0" length="0">
    <dxf>
      <font>
        <sz val="20"/>
        <color theme="1"/>
        <name val="Times New Roman"/>
        <scheme val="none"/>
      </font>
      <alignment horizontal="left" vertical="center" wrapText="1" readingOrder="0"/>
    </dxf>
  </rfmt>
  <rfmt sheetId="1" sqref="R335" start="0" length="0">
    <dxf>
      <font>
        <sz val="20"/>
        <color theme="1"/>
        <name val="Times New Roman"/>
        <scheme val="none"/>
      </font>
      <alignment horizontal="left" vertical="center" wrapText="1" readingOrder="0"/>
    </dxf>
  </rfmt>
  <rfmt sheetId="1" sqref="R336" start="0" length="0">
    <dxf>
      <font>
        <sz val="20"/>
        <color theme="1"/>
        <name val="Times New Roman"/>
        <scheme val="none"/>
      </font>
      <alignment horizontal="left" vertical="center" wrapText="1" readingOrder="0"/>
    </dxf>
  </rfmt>
  <rfmt sheetId="1" sqref="R337" start="0" length="0">
    <dxf>
      <font>
        <sz val="20"/>
        <color theme="1"/>
        <name val="Times New Roman"/>
        <scheme val="none"/>
      </font>
      <alignment horizontal="left" vertical="center" wrapText="1" readingOrder="0"/>
    </dxf>
  </rfmt>
  <rfmt sheetId="1" sqref="R338" start="0" length="0">
    <dxf>
      <font>
        <sz val="20"/>
        <color theme="1"/>
        <name val="Times New Roman"/>
        <scheme val="none"/>
      </font>
      <alignment horizontal="left" vertical="center" wrapText="1" readingOrder="0"/>
    </dxf>
  </rfmt>
  <rfmt sheetId="1" sqref="R339" start="0" length="0">
    <dxf>
      <font>
        <sz val="20"/>
        <color theme="1"/>
        <name val="Times New Roman"/>
        <scheme val="none"/>
      </font>
      <alignment horizontal="left" vertical="center" wrapText="1" readingOrder="0"/>
    </dxf>
  </rfmt>
  <rfmt sheetId="1" sqref="R340" start="0" length="0">
    <dxf>
      <font>
        <sz val="20"/>
        <color theme="1"/>
        <name val="Times New Roman"/>
        <scheme val="none"/>
      </font>
      <alignment horizontal="left" vertical="center" wrapText="1" readingOrder="0"/>
    </dxf>
  </rfmt>
  <rfmt sheetId="1" sqref="R341" start="0" length="0">
    <dxf>
      <font>
        <sz val="20"/>
        <color theme="1"/>
        <name val="Times New Roman"/>
        <scheme val="none"/>
      </font>
      <alignment horizontal="left" vertical="center" wrapText="1" readingOrder="0"/>
    </dxf>
  </rfmt>
  <rfmt sheetId="1" sqref="R342" start="0" length="0">
    <dxf>
      <font>
        <sz val="20"/>
        <color theme="1"/>
        <name val="Times New Roman"/>
        <scheme val="none"/>
      </font>
      <alignment horizontal="left" vertical="center" wrapText="1" readingOrder="0"/>
    </dxf>
  </rfmt>
  <rfmt sheetId="1" sqref="R343" start="0" length="0">
    <dxf>
      <font>
        <sz val="20"/>
        <color theme="1"/>
        <name val="Times New Roman"/>
        <scheme val="none"/>
      </font>
      <alignment horizontal="left" vertical="center" wrapText="1" readingOrder="0"/>
    </dxf>
  </rfmt>
  <rfmt sheetId="1" sqref="R344" start="0" length="0">
    <dxf>
      <font>
        <sz val="20"/>
        <color theme="1"/>
        <name val="Times New Roman"/>
        <scheme val="none"/>
      </font>
      <alignment horizontal="left" vertical="center" wrapText="1" readingOrder="0"/>
    </dxf>
  </rfmt>
  <rfmt sheetId="1" sqref="R345" start="0" length="0">
    <dxf>
      <font>
        <sz val="20"/>
        <color theme="1"/>
        <name val="Times New Roman"/>
        <scheme val="none"/>
      </font>
      <alignment horizontal="left" vertical="center" wrapText="1" readingOrder="0"/>
    </dxf>
  </rfmt>
  <rfmt sheetId="1" sqref="R346" start="0" length="0">
    <dxf>
      <font>
        <sz val="20"/>
        <color theme="1"/>
        <name val="Times New Roman"/>
        <scheme val="none"/>
      </font>
      <alignment horizontal="left" vertical="center" wrapText="1" readingOrder="0"/>
    </dxf>
  </rfmt>
  <rfmt sheetId="1" sqref="R347" start="0" length="0">
    <dxf>
      <font>
        <sz val="20"/>
        <color theme="1"/>
        <name val="Times New Roman"/>
        <scheme val="none"/>
      </font>
      <alignment horizontal="left" vertical="center" wrapText="1" readingOrder="0"/>
    </dxf>
  </rfmt>
  <rfmt sheetId="1" sqref="R348" start="0" length="0">
    <dxf>
      <font>
        <sz val="20"/>
        <color theme="1"/>
        <name val="Times New Roman"/>
        <scheme val="none"/>
      </font>
      <alignment horizontal="left" vertical="center" wrapText="1" readingOrder="0"/>
    </dxf>
  </rfmt>
  <rfmt sheetId="1" sqref="R349" start="0" length="0">
    <dxf>
      <font>
        <sz val="20"/>
        <color theme="1"/>
        <name val="Times New Roman"/>
        <scheme val="none"/>
      </font>
      <alignment horizontal="left" vertical="center" wrapText="1" readingOrder="0"/>
    </dxf>
  </rfmt>
  <rfmt sheetId="1" sqref="R350" start="0" length="0">
    <dxf>
      <font>
        <sz val="20"/>
        <color theme="1"/>
        <name val="Times New Roman"/>
        <scheme val="none"/>
      </font>
      <alignment horizontal="left" vertical="center" wrapText="1" readingOrder="0"/>
    </dxf>
  </rfmt>
  <rfmt sheetId="1" sqref="R351" start="0" length="0">
    <dxf>
      <font>
        <sz val="20"/>
        <color theme="1"/>
        <name val="Times New Roman"/>
        <scheme val="none"/>
      </font>
      <alignment horizontal="left" vertical="center" wrapText="1" readingOrder="0"/>
    </dxf>
  </rfmt>
  <rfmt sheetId="1" sqref="R352" start="0" length="0">
    <dxf>
      <font>
        <sz val="20"/>
        <color theme="1"/>
        <name val="Times New Roman"/>
        <scheme val="none"/>
      </font>
      <alignment horizontal="left" vertical="center" wrapText="1" readingOrder="0"/>
    </dxf>
  </rfmt>
  <rfmt sheetId="1" sqref="R353" start="0" length="0">
    <dxf>
      <font>
        <sz val="20"/>
        <color theme="1"/>
        <name val="Times New Roman"/>
        <scheme val="none"/>
      </font>
      <alignment horizontal="left" vertical="center" wrapText="1" readingOrder="0"/>
    </dxf>
  </rfmt>
  <rfmt sheetId="1" sqref="R354" start="0" length="0">
    <dxf>
      <font>
        <sz val="20"/>
        <color theme="1"/>
        <name val="Times New Roman"/>
        <scheme val="none"/>
      </font>
      <alignment horizontal="left" vertical="center" wrapText="1" readingOrder="0"/>
    </dxf>
  </rfmt>
  <rfmt sheetId="1" sqref="R355" start="0" length="0">
    <dxf>
      <font>
        <sz val="20"/>
        <color theme="1"/>
        <name val="Times New Roman"/>
        <scheme val="none"/>
      </font>
      <alignment horizontal="left" vertical="center" wrapText="1" readingOrder="0"/>
    </dxf>
  </rfmt>
  <rfmt sheetId="1" sqref="R356" start="0" length="0">
    <dxf>
      <font>
        <sz val="20"/>
        <color theme="1"/>
        <name val="Times New Roman"/>
        <scheme val="none"/>
      </font>
      <alignment horizontal="left" vertical="center" wrapText="1" readingOrder="0"/>
    </dxf>
  </rfmt>
  <rfmt sheetId="1" sqref="R357" start="0" length="0">
    <dxf>
      <font>
        <sz val="20"/>
        <color theme="1"/>
        <name val="Times New Roman"/>
        <scheme val="none"/>
      </font>
      <alignment horizontal="left" vertical="center" wrapText="1" readingOrder="0"/>
    </dxf>
  </rfmt>
  <rfmt sheetId="1" sqref="R358" start="0" length="0">
    <dxf>
      <font>
        <sz val="20"/>
        <color theme="1"/>
        <name val="Times New Roman"/>
        <scheme val="none"/>
      </font>
      <alignment horizontal="left" vertical="center" wrapText="1" readingOrder="0"/>
    </dxf>
  </rfmt>
  <rfmt sheetId="1" sqref="R359" start="0" length="0">
    <dxf>
      <font>
        <sz val="20"/>
        <color theme="1"/>
        <name val="Times New Roman"/>
        <scheme val="none"/>
      </font>
      <alignment horizontal="left" vertical="center" wrapText="1" readingOrder="0"/>
    </dxf>
  </rfmt>
  <rfmt sheetId="1" sqref="R360" start="0" length="0">
    <dxf>
      <font>
        <sz val="20"/>
        <color theme="1"/>
        <name val="Times New Roman"/>
        <scheme val="none"/>
      </font>
      <alignment horizontal="left" vertical="center" wrapText="1" readingOrder="0"/>
    </dxf>
  </rfmt>
  <rfmt sheetId="1" sqref="R361" start="0" length="0">
    <dxf>
      <font>
        <sz val="20"/>
        <color theme="1"/>
        <name val="Times New Roman"/>
        <scheme val="none"/>
      </font>
      <alignment horizontal="left" vertical="center" wrapText="1" readingOrder="0"/>
    </dxf>
  </rfmt>
  <rfmt sheetId="1" sqref="R362" start="0" length="0">
    <dxf>
      <font>
        <sz val="20"/>
        <color theme="1"/>
        <name val="Times New Roman"/>
        <scheme val="none"/>
      </font>
      <alignment horizontal="left" vertical="center" wrapText="1" readingOrder="0"/>
    </dxf>
  </rfmt>
  <rfmt sheetId="1" sqref="R363" start="0" length="0">
    <dxf>
      <font>
        <sz val="20"/>
        <color theme="1"/>
        <name val="Times New Roman"/>
        <scheme val="none"/>
      </font>
      <alignment horizontal="left" vertical="center" wrapText="1" readingOrder="0"/>
    </dxf>
  </rfmt>
  <rfmt sheetId="1" sqref="R364" start="0" length="0">
    <dxf>
      <font>
        <sz val="20"/>
        <color theme="1"/>
        <name val="Times New Roman"/>
        <scheme val="none"/>
      </font>
      <alignment horizontal="left" vertical="center" wrapText="1" readingOrder="0"/>
    </dxf>
  </rfmt>
  <rfmt sheetId="1" sqref="R365" start="0" length="0">
    <dxf>
      <font>
        <sz val="20"/>
        <color theme="1"/>
        <name val="Times New Roman"/>
        <scheme val="none"/>
      </font>
      <alignment horizontal="left" vertical="center" wrapText="1" readingOrder="0"/>
    </dxf>
  </rfmt>
  <rfmt sheetId="1" sqref="R366" start="0" length="0">
    <dxf>
      <font>
        <sz val="20"/>
        <color theme="1"/>
        <name val="Times New Roman"/>
        <scheme val="none"/>
      </font>
      <alignment horizontal="left" vertical="center" wrapText="1" readingOrder="0"/>
    </dxf>
  </rfmt>
  <rfmt sheetId="1" sqref="R367" start="0" length="0">
    <dxf>
      <font>
        <sz val="20"/>
        <color theme="1"/>
        <name val="Times New Roman"/>
        <scheme val="none"/>
      </font>
      <alignment horizontal="left" vertical="center" wrapText="1" readingOrder="0"/>
    </dxf>
  </rfmt>
  <rfmt sheetId="1" sqref="R368" start="0" length="0">
    <dxf>
      <font>
        <sz val="20"/>
        <color theme="1"/>
        <name val="Times New Roman"/>
        <scheme val="none"/>
      </font>
      <alignment horizontal="left" vertical="center" wrapText="1" readingOrder="0"/>
    </dxf>
  </rfmt>
  <rfmt sheetId="1" sqref="R369" start="0" length="0">
    <dxf>
      <font>
        <sz val="20"/>
        <color theme="1"/>
        <name val="Times New Roman"/>
        <scheme val="none"/>
      </font>
      <alignment horizontal="left" vertical="center" wrapText="1" readingOrder="0"/>
    </dxf>
  </rfmt>
  <rfmt sheetId="1" sqref="R370" start="0" length="0">
    <dxf>
      <font>
        <sz val="20"/>
        <color theme="1"/>
        <name val="Times New Roman"/>
        <scheme val="none"/>
      </font>
      <alignment horizontal="left" vertical="center" wrapText="1" readingOrder="0"/>
    </dxf>
  </rfmt>
  <rfmt sheetId="1" sqref="R371" start="0" length="0">
    <dxf>
      <font>
        <sz val="20"/>
        <color theme="1"/>
        <name val="Times New Roman"/>
        <scheme val="none"/>
      </font>
      <alignment horizontal="left" vertical="center" wrapText="1" readingOrder="0"/>
    </dxf>
  </rfmt>
  <rfmt sheetId="1" sqref="R372" start="0" length="0">
    <dxf>
      <font>
        <sz val="20"/>
        <color theme="1"/>
        <name val="Times New Roman"/>
        <scheme val="none"/>
      </font>
      <alignment horizontal="left" vertical="center" wrapText="1" readingOrder="0"/>
    </dxf>
  </rfmt>
  <rfmt sheetId="1" sqref="R373" start="0" length="0">
    <dxf>
      <font>
        <sz val="20"/>
        <color theme="1"/>
        <name val="Times New Roman"/>
        <scheme val="none"/>
      </font>
      <alignment horizontal="left" vertical="center" wrapText="1" readingOrder="0"/>
    </dxf>
  </rfmt>
  <rfmt sheetId="1" sqref="R374" start="0" length="0">
    <dxf>
      <font>
        <sz val="20"/>
        <color theme="1"/>
        <name val="Times New Roman"/>
        <scheme val="none"/>
      </font>
      <alignment horizontal="left" vertical="center" wrapText="1" readingOrder="0"/>
    </dxf>
  </rfmt>
  <rfmt sheetId="1" sqref="R375" start="0" length="0">
    <dxf>
      <font>
        <sz val="20"/>
        <color theme="1"/>
        <name val="Times New Roman"/>
        <scheme val="none"/>
      </font>
      <alignment horizontal="left" vertical="center" wrapText="1" readingOrder="0"/>
    </dxf>
  </rfmt>
  <rfmt sheetId="1" sqref="R376" start="0" length="0">
    <dxf>
      <font>
        <sz val="20"/>
        <color theme="1"/>
        <name val="Times New Roman"/>
        <scheme val="none"/>
      </font>
      <alignment horizontal="left" vertical="center" wrapText="1" readingOrder="0"/>
    </dxf>
  </rfmt>
  <rfmt sheetId="1" sqref="R377" start="0" length="0">
    <dxf>
      <font>
        <sz val="20"/>
        <color theme="1"/>
        <name val="Times New Roman"/>
        <scheme val="none"/>
      </font>
      <alignment horizontal="left" vertical="center" wrapText="1" readingOrder="0"/>
    </dxf>
  </rfmt>
  <rfmt sheetId="1" sqref="R378" start="0" length="0">
    <dxf>
      <font>
        <sz val="20"/>
        <color theme="1"/>
        <name val="Times New Roman"/>
        <scheme val="none"/>
      </font>
      <alignment horizontal="left" vertical="center" wrapText="1" readingOrder="0"/>
    </dxf>
  </rfmt>
  <rfmt sheetId="1" sqref="R379" start="0" length="0">
    <dxf>
      <font>
        <sz val="20"/>
        <color theme="1"/>
        <name val="Times New Roman"/>
        <scheme val="none"/>
      </font>
      <alignment horizontal="left" vertical="center" wrapText="1" readingOrder="0"/>
    </dxf>
  </rfmt>
  <rfmt sheetId="1" sqref="R380" start="0" length="0">
    <dxf>
      <font>
        <sz val="20"/>
        <color theme="1"/>
        <name val="Times New Roman"/>
        <scheme val="none"/>
      </font>
      <alignment horizontal="left" vertical="center" wrapText="1" readingOrder="0"/>
    </dxf>
  </rfmt>
  <rfmt sheetId="1" sqref="R381" start="0" length="0">
    <dxf>
      <font>
        <sz val="20"/>
        <color theme="1"/>
        <name val="Times New Roman"/>
        <scheme val="none"/>
      </font>
      <alignment horizontal="left" vertical="center" wrapText="1" readingOrder="0"/>
    </dxf>
  </rfmt>
  <rfmt sheetId="1" sqref="R382" start="0" length="0">
    <dxf>
      <font>
        <sz val="20"/>
        <color theme="1"/>
        <name val="Times New Roman"/>
        <scheme val="none"/>
      </font>
      <alignment horizontal="left" vertical="center" wrapText="1" readingOrder="0"/>
    </dxf>
  </rfmt>
  <rfmt sheetId="1" sqref="R383" start="0" length="0">
    <dxf>
      <font>
        <sz val="20"/>
        <color theme="1"/>
        <name val="Times New Roman"/>
        <scheme val="none"/>
      </font>
      <alignment horizontal="left" vertical="center" wrapText="1" readingOrder="0"/>
    </dxf>
  </rfmt>
  <rfmt sheetId="1" sqref="R384" start="0" length="0">
    <dxf>
      <font>
        <sz val="20"/>
        <color theme="1"/>
        <name val="Times New Roman"/>
        <scheme val="none"/>
      </font>
      <alignment horizontal="left" vertical="center" wrapText="1" readingOrder="0"/>
    </dxf>
  </rfmt>
  <rfmt sheetId="1" sqref="R385" start="0" length="0">
    <dxf>
      <font>
        <sz val="20"/>
        <color theme="1"/>
        <name val="Times New Roman"/>
        <scheme val="none"/>
      </font>
      <alignment horizontal="left" vertical="center" wrapText="1" readingOrder="0"/>
    </dxf>
  </rfmt>
  <rfmt sheetId="1" sqref="R386" start="0" length="0">
    <dxf>
      <font>
        <sz val="20"/>
        <color theme="1"/>
        <name val="Times New Roman"/>
        <scheme val="none"/>
      </font>
      <alignment horizontal="left" vertical="center" wrapText="1" readingOrder="0"/>
    </dxf>
  </rfmt>
  <rfmt sheetId="1" sqref="R387" start="0" length="0">
    <dxf>
      <font>
        <sz val="20"/>
        <color theme="1"/>
        <name val="Times New Roman"/>
        <scheme val="none"/>
      </font>
      <alignment horizontal="left" vertical="center" wrapText="1" readingOrder="0"/>
    </dxf>
  </rfmt>
  <rfmt sheetId="1" sqref="R388" start="0" length="0">
    <dxf>
      <font>
        <sz val="20"/>
        <color theme="1"/>
        <name val="Times New Roman"/>
        <scheme val="none"/>
      </font>
      <alignment horizontal="left" vertical="center" wrapText="1" readingOrder="0"/>
    </dxf>
  </rfmt>
  <rfmt sheetId="1" sqref="R389" start="0" length="0">
    <dxf>
      <font>
        <sz val="20"/>
        <color theme="1"/>
        <name val="Times New Roman"/>
        <scheme val="none"/>
      </font>
      <alignment horizontal="left" vertical="center" wrapText="1" readingOrder="0"/>
    </dxf>
  </rfmt>
  <rfmt sheetId="1" sqref="R390" start="0" length="0">
    <dxf>
      <font>
        <sz val="20"/>
        <color theme="1"/>
        <name val="Times New Roman"/>
        <scheme val="none"/>
      </font>
      <alignment horizontal="left" vertical="center" wrapText="1" readingOrder="0"/>
    </dxf>
  </rfmt>
  <rfmt sheetId="1" sqref="R391" start="0" length="0">
    <dxf>
      <font>
        <sz val="20"/>
        <color theme="1"/>
        <name val="Times New Roman"/>
        <scheme val="none"/>
      </font>
      <alignment horizontal="left" vertical="center" wrapText="1" readingOrder="0"/>
    </dxf>
  </rfmt>
  <rfmt sheetId="1" sqref="R392" start="0" length="0">
    <dxf>
      <font>
        <sz val="20"/>
        <color theme="1"/>
        <name val="Times New Roman"/>
        <scheme val="none"/>
      </font>
      <alignment horizontal="left" vertical="center" wrapText="1" readingOrder="0"/>
    </dxf>
  </rfmt>
  <rfmt sheetId="1" sqref="R393" start="0" length="0">
    <dxf>
      <font>
        <sz val="20"/>
        <color theme="1"/>
        <name val="Times New Roman"/>
        <scheme val="none"/>
      </font>
      <alignment horizontal="left" vertical="center" wrapText="1" readingOrder="0"/>
    </dxf>
  </rfmt>
  <rfmt sheetId="1" sqref="R394" start="0" length="0">
    <dxf>
      <font>
        <sz val="20"/>
        <color theme="1"/>
        <name val="Times New Roman"/>
        <scheme val="none"/>
      </font>
      <alignment horizontal="left" vertical="center" wrapText="1" readingOrder="0"/>
    </dxf>
  </rfmt>
  <rfmt sheetId="1" sqref="R395" start="0" length="0">
    <dxf>
      <font>
        <sz val="20"/>
        <color theme="1"/>
        <name val="Times New Roman"/>
        <scheme val="none"/>
      </font>
      <alignment horizontal="left" vertical="center" wrapText="1" readingOrder="0"/>
    </dxf>
  </rfmt>
  <rfmt sheetId="1" sqref="R396" start="0" length="0">
    <dxf>
      <font>
        <sz val="20"/>
        <color theme="1"/>
        <name val="Times New Roman"/>
        <scheme val="none"/>
      </font>
      <alignment horizontal="left" vertical="center" wrapText="1" readingOrder="0"/>
    </dxf>
  </rfmt>
  <rfmt sheetId="1" sqref="R397" start="0" length="0">
    <dxf>
      <font>
        <sz val="20"/>
        <color theme="1"/>
        <name val="Times New Roman"/>
        <scheme val="none"/>
      </font>
      <alignment horizontal="left" vertical="center" wrapText="1" readingOrder="0"/>
    </dxf>
  </rfmt>
  <rfmt sheetId="1" sqref="R398" start="0" length="0">
    <dxf>
      <font>
        <sz val="20"/>
        <color theme="1"/>
        <name val="Times New Roman"/>
        <scheme val="none"/>
      </font>
      <alignment horizontal="left" vertical="center" wrapText="1" readingOrder="0"/>
    </dxf>
  </rfmt>
  <rfmt sheetId="1" sqref="R399" start="0" length="0">
    <dxf>
      <font>
        <sz val="20"/>
        <color theme="1"/>
        <name val="Times New Roman"/>
        <scheme val="none"/>
      </font>
      <alignment horizontal="left" vertical="center" wrapText="1" readingOrder="0"/>
    </dxf>
  </rfmt>
  <rfmt sheetId="1" sqref="R400" start="0" length="0">
    <dxf>
      <font>
        <sz val="20"/>
        <color theme="1"/>
        <name val="Times New Roman"/>
        <scheme val="none"/>
      </font>
      <alignment horizontal="left" vertical="center" wrapText="1" readingOrder="0"/>
    </dxf>
  </rfmt>
  <rfmt sheetId="1" sqref="R401" start="0" length="0">
    <dxf>
      <font>
        <sz val="20"/>
        <color theme="1"/>
        <name val="Times New Roman"/>
        <scheme val="none"/>
      </font>
      <alignment horizontal="left" vertical="center" wrapText="1" readingOrder="0"/>
    </dxf>
  </rfmt>
  <rfmt sheetId="1" sqref="R402" start="0" length="0">
    <dxf>
      <font>
        <sz val="20"/>
        <color theme="1"/>
        <name val="Times New Roman"/>
        <scheme val="none"/>
      </font>
      <alignment horizontal="left" vertical="center" wrapText="1" readingOrder="0"/>
    </dxf>
  </rfmt>
  <rfmt sheetId="1" sqref="R403" start="0" length="0">
    <dxf>
      <font>
        <sz val="20"/>
        <color theme="1"/>
        <name val="Times New Roman"/>
        <scheme val="none"/>
      </font>
      <alignment horizontal="left" vertical="center" wrapText="1" readingOrder="0"/>
    </dxf>
  </rfmt>
  <rfmt sheetId="1" sqref="R404" start="0" length="0">
    <dxf>
      <font>
        <sz val="20"/>
        <color theme="1"/>
        <name val="Times New Roman"/>
        <scheme val="none"/>
      </font>
      <alignment horizontal="left" vertical="center" wrapText="1" readingOrder="0"/>
    </dxf>
  </rfmt>
  <rfmt sheetId="1" sqref="R405" start="0" length="0">
    <dxf>
      <font>
        <sz val="20"/>
        <color theme="1"/>
        <name val="Times New Roman"/>
        <scheme val="none"/>
      </font>
      <alignment horizontal="left" vertical="center" wrapText="1" readingOrder="0"/>
    </dxf>
  </rfmt>
  <rfmt sheetId="1" sqref="R406" start="0" length="0">
    <dxf>
      <font>
        <sz val="20"/>
        <color theme="1"/>
        <name val="Times New Roman"/>
        <scheme val="none"/>
      </font>
      <alignment horizontal="left" vertical="center" wrapText="1" readingOrder="0"/>
    </dxf>
  </rfmt>
  <rfmt sheetId="1" sqref="R407" start="0" length="0">
    <dxf>
      <font>
        <sz val="20"/>
        <color theme="1"/>
        <name val="Times New Roman"/>
        <scheme val="none"/>
      </font>
      <alignment horizontal="left" vertical="center" wrapText="1" readingOrder="0"/>
    </dxf>
  </rfmt>
  <rfmt sheetId="1" sqref="R408" start="0" length="0">
    <dxf>
      <font>
        <sz val="20"/>
        <color theme="1"/>
        <name val="Times New Roman"/>
        <scheme val="none"/>
      </font>
      <alignment horizontal="left" vertical="center" wrapText="1" readingOrder="0"/>
    </dxf>
  </rfmt>
  <rfmt sheetId="1" sqref="R409" start="0" length="0">
    <dxf>
      <font>
        <sz val="20"/>
        <color theme="1"/>
        <name val="Times New Roman"/>
        <scheme val="none"/>
      </font>
      <alignment horizontal="left" vertical="center" wrapText="1" readingOrder="0"/>
    </dxf>
  </rfmt>
  <rfmt sheetId="1" sqref="R410" start="0" length="0">
    <dxf>
      <font>
        <sz val="20"/>
        <color theme="1"/>
        <name val="Times New Roman"/>
        <scheme val="none"/>
      </font>
      <alignment horizontal="left" vertical="center" wrapText="1" readingOrder="0"/>
    </dxf>
  </rfmt>
  <rfmt sheetId="1" sqref="R411" start="0" length="0">
    <dxf>
      <font>
        <sz val="20"/>
        <color theme="1"/>
        <name val="Times New Roman"/>
        <scheme val="none"/>
      </font>
      <alignment horizontal="left" vertical="center" wrapText="1" readingOrder="0"/>
    </dxf>
  </rfmt>
  <rfmt sheetId="1" sqref="R412" start="0" length="0">
    <dxf>
      <font>
        <sz val="20"/>
        <color theme="1"/>
        <name val="Times New Roman"/>
        <scheme val="none"/>
      </font>
      <alignment horizontal="left" vertical="center" wrapText="1" readingOrder="0"/>
    </dxf>
  </rfmt>
  <rfmt sheetId="1" sqref="R413" start="0" length="0">
    <dxf>
      <font>
        <sz val="20"/>
        <color theme="1"/>
        <name val="Times New Roman"/>
        <scheme val="none"/>
      </font>
      <alignment horizontal="left" vertical="center" wrapText="1" readingOrder="0"/>
    </dxf>
  </rfmt>
  <rfmt sheetId="1" sqref="R414" start="0" length="0">
    <dxf>
      <font>
        <sz val="20"/>
        <color theme="1"/>
        <name val="Times New Roman"/>
        <scheme val="none"/>
      </font>
      <alignment horizontal="left" vertical="center" wrapText="1" readingOrder="0"/>
    </dxf>
  </rfmt>
  <rfmt sheetId="1" sqref="R415" start="0" length="0">
    <dxf>
      <font>
        <sz val="20"/>
        <color theme="1"/>
        <name val="Times New Roman"/>
        <scheme val="none"/>
      </font>
      <alignment horizontal="left" vertical="center" wrapText="1" readingOrder="0"/>
    </dxf>
  </rfmt>
  <rfmt sheetId="1" sqref="R416" start="0" length="0">
    <dxf>
      <font>
        <sz val="20"/>
        <color theme="1"/>
        <name val="Times New Roman"/>
        <scheme val="none"/>
      </font>
      <alignment horizontal="left" vertical="center" wrapText="1" readingOrder="0"/>
    </dxf>
  </rfmt>
  <rfmt sheetId="1" sqref="R1:R1048576" start="0" length="0">
    <dxf>
      <font>
        <sz val="20"/>
        <color theme="1"/>
        <name val="Times New Roman"/>
        <scheme val="none"/>
      </font>
      <alignment horizontal="left" vertical="center" wrapText="1" readingOrder="0"/>
    </dxf>
  </rfmt>
  <rcc rId="67" sId="1">
    <nc r="R10">
      <f>O10-Q10</f>
    </nc>
  </rcc>
  <rcc rId="68" sId="1">
    <nc r="R11">
      <f>O11-Q11</f>
    </nc>
  </rcc>
  <rcc rId="69" sId="1">
    <nc r="R12">
      <f>O12-Q12</f>
    </nc>
  </rcc>
  <rcc rId="70" sId="1">
    <nc r="R13">
      <f>O13-Q13</f>
    </nc>
  </rcc>
  <rcc rId="71" sId="1">
    <nc r="R14">
      <f>O14-Q14</f>
    </nc>
  </rcc>
  <rcc rId="72" sId="1">
    <nc r="R15">
      <f>O15-Q15</f>
    </nc>
  </rcc>
  <rcc rId="73" sId="1">
    <nc r="R16">
      <f>O16-Q16</f>
    </nc>
  </rcc>
  <rcc rId="74" sId="1">
    <nc r="R17">
      <f>O17-Q17</f>
    </nc>
  </rcc>
  <rcc rId="75" sId="1">
    <nc r="R18">
      <f>O18-Q18</f>
    </nc>
  </rcc>
  <rcc rId="76" sId="1">
    <nc r="R19">
      <f>O19-Q19</f>
    </nc>
  </rcc>
  <rcc rId="77" sId="1">
    <nc r="R20">
      <f>O20-Q20</f>
    </nc>
  </rcc>
  <rcc rId="78" sId="1">
    <nc r="R21">
      <f>O21-Q21</f>
    </nc>
  </rcc>
  <rcc rId="79" sId="1">
    <nc r="R22">
      <f>O22-Q22</f>
    </nc>
  </rcc>
  <rcc rId="80" sId="1">
    <nc r="R23">
      <f>O23-Q23</f>
    </nc>
  </rcc>
  <rcc rId="81" sId="1">
    <nc r="R24">
      <f>O24-Q24</f>
    </nc>
  </rcc>
  <rcc rId="82" sId="1">
    <nc r="R25">
      <f>O25-Q25</f>
    </nc>
  </rcc>
  <rcc rId="83" sId="1">
    <nc r="R26">
      <f>O26-Q26</f>
    </nc>
  </rcc>
  <rcc rId="84" sId="1">
    <nc r="R27">
      <f>O27-Q27</f>
    </nc>
  </rcc>
  <rcc rId="85" sId="1">
    <nc r="R28">
      <f>O28-Q28</f>
    </nc>
  </rcc>
  <rcc rId="86" sId="1">
    <nc r="R29">
      <f>O29-Q29</f>
    </nc>
  </rcc>
  <rcc rId="87" sId="1">
    <nc r="R30">
      <f>O30-Q30</f>
    </nc>
  </rcc>
  <rcc rId="88" sId="1">
    <nc r="R31">
      <f>O31-Q31</f>
    </nc>
  </rcc>
  <rcc rId="89" sId="1">
    <nc r="R32">
      <f>O32-Q32</f>
    </nc>
  </rcc>
  <rcc rId="90" sId="1">
    <nc r="R33">
      <f>O33-Q33</f>
    </nc>
  </rcc>
  <rcc rId="91" sId="1">
    <nc r="R34">
      <f>O34-Q34</f>
    </nc>
  </rcc>
  <rcc rId="92" sId="1">
    <nc r="R35">
      <f>O35-Q35</f>
    </nc>
  </rcc>
  <rcc rId="93" sId="1">
    <nc r="R36">
      <f>O36-Q36</f>
    </nc>
  </rcc>
  <rcc rId="94" sId="1">
    <nc r="R37">
      <f>O37-Q37</f>
    </nc>
  </rcc>
  <rcc rId="95" sId="1">
    <nc r="R38">
      <f>O38-Q38</f>
    </nc>
  </rcc>
  <rcc rId="96" sId="1">
    <nc r="R39">
      <f>O39-Q39</f>
    </nc>
  </rcc>
  <rcc rId="97" sId="1">
    <nc r="R40">
      <f>O40-Q40</f>
    </nc>
  </rcc>
  <rcc rId="98" sId="1">
    <nc r="R41">
      <f>O41-Q41</f>
    </nc>
  </rcc>
  <rcc rId="99" sId="1">
    <nc r="R42">
      <f>O42-Q42</f>
    </nc>
  </rcc>
  <rcc rId="100" sId="1">
    <nc r="R43">
      <f>O43-Q43</f>
    </nc>
  </rcc>
  <rcc rId="101" sId="1">
    <nc r="R44">
      <f>O44-Q44</f>
    </nc>
  </rcc>
  <rcc rId="102" sId="1">
    <nc r="R45">
      <f>O45-Q45</f>
    </nc>
  </rcc>
  <rcc rId="103" sId="1">
    <nc r="R46">
      <f>O46-Q46</f>
    </nc>
  </rcc>
  <rcc rId="104" sId="1">
    <nc r="R47">
      <f>O47-Q47</f>
    </nc>
  </rcc>
  <rcc rId="105" sId="1">
    <nc r="R48">
      <f>O48-Q48</f>
    </nc>
  </rcc>
  <rcc rId="106" sId="1">
    <nc r="R49">
      <f>O49-Q49</f>
    </nc>
  </rcc>
  <rcc rId="107" sId="1">
    <nc r="R50">
      <f>O50-Q50</f>
    </nc>
  </rcc>
  <rcc rId="108" sId="1">
    <nc r="R51">
      <f>O51-Q51</f>
    </nc>
  </rcc>
  <rcc rId="109" sId="1">
    <nc r="R52">
      <f>O52-Q52</f>
    </nc>
  </rcc>
  <rcc rId="110" sId="1">
    <nc r="R53">
      <f>O53-Q53</f>
    </nc>
  </rcc>
  <rcc rId="111" sId="1">
    <nc r="R54">
      <f>O54-Q54</f>
    </nc>
  </rcc>
  <rcc rId="112" sId="1">
    <nc r="R55">
      <f>O55-Q55</f>
    </nc>
  </rcc>
  <rcc rId="113" sId="1">
    <nc r="R56">
      <f>O56-Q56</f>
    </nc>
  </rcc>
  <rcc rId="114" sId="1">
    <nc r="R57">
      <f>O57-Q57</f>
    </nc>
  </rcc>
  <rcc rId="115" sId="1">
    <nc r="R58">
      <f>O58-Q58</f>
    </nc>
  </rcc>
  <rcc rId="116" sId="1">
    <nc r="R59">
      <f>O59-Q59</f>
    </nc>
  </rcc>
  <rcc rId="117" sId="1">
    <nc r="R60">
      <f>O60-Q60</f>
    </nc>
  </rcc>
  <rcc rId="118" sId="1">
    <nc r="R61">
      <f>O61-Q61</f>
    </nc>
  </rcc>
  <rcc rId="119" sId="1">
    <nc r="R62">
      <f>O62-Q62</f>
    </nc>
  </rcc>
  <rcc rId="120" sId="1">
    <nc r="R63">
      <f>O63-Q63</f>
    </nc>
  </rcc>
  <rcc rId="121" sId="1">
    <nc r="R64">
      <f>O64-Q64</f>
    </nc>
  </rcc>
  <rcc rId="122" sId="1">
    <nc r="R65">
      <f>O65-Q65</f>
    </nc>
  </rcc>
  <rcc rId="123" sId="1">
    <nc r="R66">
      <f>O66-Q66</f>
    </nc>
  </rcc>
  <rcc rId="124" sId="1">
    <nc r="R67">
      <f>O67-Q67</f>
    </nc>
  </rcc>
  <rcc rId="125" sId="1">
    <nc r="R68">
      <f>O68-Q68</f>
    </nc>
  </rcc>
  <rcc rId="126" sId="1">
    <nc r="R69">
      <f>O69-Q69</f>
    </nc>
  </rcc>
  <rcc rId="127" sId="1">
    <nc r="R70">
      <f>O70-Q70</f>
    </nc>
  </rcc>
  <rcc rId="128" sId="1">
    <nc r="R71">
      <f>O71-Q71</f>
    </nc>
  </rcc>
  <rcc rId="129" sId="1">
    <nc r="R72">
      <f>O72-Q72</f>
    </nc>
  </rcc>
  <rcc rId="130" sId="1">
    <nc r="R73">
      <f>O73-Q73</f>
    </nc>
  </rcc>
  <rcc rId="131" sId="1">
    <nc r="R74">
      <f>O74-Q74</f>
    </nc>
  </rcc>
  <rcc rId="132" sId="1">
    <nc r="R75">
      <f>O75-Q75</f>
    </nc>
  </rcc>
  <rcc rId="133" sId="1">
    <nc r="R76">
      <f>O76-Q76</f>
    </nc>
  </rcc>
  <rcc rId="134" sId="1">
    <nc r="R77">
      <f>O77-Q77</f>
    </nc>
  </rcc>
  <rcc rId="135" sId="1">
    <nc r="R78">
      <f>O78-Q78</f>
    </nc>
  </rcc>
  <rcc rId="136" sId="1">
    <nc r="R79">
      <f>O79-Q79</f>
    </nc>
  </rcc>
  <rcc rId="137" sId="1">
    <nc r="R80">
      <f>O80-Q80</f>
    </nc>
  </rcc>
  <rcc rId="138" sId="1">
    <nc r="R81">
      <f>O81-Q81</f>
    </nc>
  </rcc>
  <rcc rId="139" sId="1">
    <nc r="R82">
      <f>O82-Q82</f>
    </nc>
  </rcc>
  <rcc rId="140" sId="1">
    <nc r="R83">
      <f>O83-Q83</f>
    </nc>
  </rcc>
  <rcc rId="141" sId="1">
    <nc r="R84">
      <f>O84-Q84</f>
    </nc>
  </rcc>
  <rcc rId="142" sId="1">
    <nc r="R85">
      <f>O85-Q85</f>
    </nc>
  </rcc>
  <rcc rId="143" sId="1">
    <nc r="R86">
      <f>O86-Q86</f>
    </nc>
  </rcc>
  <rcc rId="144" sId="1">
    <nc r="R87">
      <f>O87-Q87</f>
    </nc>
  </rcc>
  <rcc rId="145" sId="1">
    <nc r="R88">
      <f>O88-Q88</f>
    </nc>
  </rcc>
  <rcc rId="146" sId="1">
    <nc r="R89">
      <f>O89-Q89</f>
    </nc>
  </rcc>
  <rcc rId="147" sId="1">
    <nc r="R90">
      <f>O90-Q90</f>
    </nc>
  </rcc>
  <rcc rId="148" sId="1">
    <nc r="R91">
      <f>O91-Q91</f>
    </nc>
  </rcc>
  <rcc rId="149" sId="1">
    <nc r="R92">
      <f>O92-Q92</f>
    </nc>
  </rcc>
  <rcc rId="150" sId="1">
    <nc r="R93">
      <f>O93-Q93</f>
    </nc>
  </rcc>
  <rcc rId="151" sId="1">
    <nc r="R94">
      <f>O94-Q94</f>
    </nc>
  </rcc>
  <rcc rId="152" sId="1">
    <nc r="R95">
      <f>O95-Q95</f>
    </nc>
  </rcc>
  <rcc rId="153" sId="1">
    <nc r="R96">
      <f>O96-Q96</f>
    </nc>
  </rcc>
  <rcc rId="154" sId="1">
    <nc r="R97">
      <f>O97-Q97</f>
    </nc>
  </rcc>
  <rcc rId="155" sId="1">
    <nc r="R98">
      <f>O98-Q98</f>
    </nc>
  </rcc>
  <rcc rId="156" sId="1">
    <nc r="R99">
      <f>O99-Q99</f>
    </nc>
  </rcc>
  <rcc rId="157" sId="1">
    <nc r="R100">
      <f>O100-Q100</f>
    </nc>
  </rcc>
  <rcc rId="158" sId="1">
    <nc r="R101">
      <f>O101-Q101</f>
    </nc>
  </rcc>
  <rcc rId="159" sId="1">
    <nc r="R102">
      <f>O102-Q102</f>
    </nc>
  </rcc>
  <rcc rId="160" sId="1">
    <nc r="R103">
      <f>O103-Q103</f>
    </nc>
  </rcc>
  <rcc rId="161" sId="1">
    <nc r="R104">
      <f>O104-Q104</f>
    </nc>
  </rcc>
  <rcc rId="162" sId="1">
    <nc r="R105">
      <f>O105-Q105</f>
    </nc>
  </rcc>
  <rcc rId="163" sId="1">
    <nc r="R106">
      <f>O106-Q106</f>
    </nc>
  </rcc>
  <rcc rId="164" sId="1">
    <nc r="R107">
      <f>O107-Q107</f>
    </nc>
  </rcc>
  <rcc rId="165" sId="1">
    <nc r="R108">
      <f>O108-Q108</f>
    </nc>
  </rcc>
  <rcc rId="166" sId="1">
    <nc r="R109">
      <f>O109-Q109</f>
    </nc>
  </rcc>
  <rcc rId="167" sId="1">
    <nc r="R110">
      <f>O110-Q110</f>
    </nc>
  </rcc>
  <rcc rId="168" sId="1">
    <nc r="R111">
      <f>O111-Q111</f>
    </nc>
  </rcc>
  <rcc rId="169" sId="1">
    <nc r="R112">
      <f>O112-Q112</f>
    </nc>
  </rcc>
  <rcc rId="170" sId="1">
    <nc r="R113">
      <f>O113-Q113</f>
    </nc>
  </rcc>
  <rcc rId="171" sId="1">
    <nc r="R114">
      <f>O114-Q114</f>
    </nc>
  </rcc>
  <rcc rId="172" sId="1">
    <nc r="R115">
      <f>O115-Q115</f>
    </nc>
  </rcc>
  <rcc rId="173" sId="1">
    <nc r="R116">
      <f>O116-Q116</f>
    </nc>
  </rcc>
  <rcc rId="174" sId="1">
    <nc r="R117">
      <f>O117-Q117</f>
    </nc>
  </rcc>
  <rcc rId="175" sId="1">
    <nc r="R118">
      <f>O118-Q118</f>
    </nc>
  </rcc>
  <rcc rId="176" sId="1">
    <nc r="R119">
      <f>O119-Q119</f>
    </nc>
  </rcc>
  <rcc rId="177" sId="1">
    <nc r="R120">
      <f>O120-Q120</f>
    </nc>
  </rcc>
  <rcc rId="178" sId="1">
    <nc r="R121">
      <f>O121-Q121</f>
    </nc>
  </rcc>
  <rcc rId="179" sId="1">
    <nc r="R122">
      <f>O122-Q122</f>
    </nc>
  </rcc>
  <rcc rId="180" sId="1">
    <nc r="R123">
      <f>O123-Q123</f>
    </nc>
  </rcc>
  <rcc rId="181" sId="1">
    <nc r="R124">
      <f>O124-Q124</f>
    </nc>
  </rcc>
  <rcc rId="182" sId="1">
    <nc r="R125">
      <f>O125-Q125</f>
    </nc>
  </rcc>
  <rcc rId="183" sId="1">
    <nc r="R126">
      <f>O126-Q126</f>
    </nc>
  </rcc>
  <rcc rId="184" sId="1">
    <nc r="R127">
      <f>O127-Q127</f>
    </nc>
  </rcc>
  <rcc rId="185" sId="1">
    <nc r="R128">
      <f>O128-Q128</f>
    </nc>
  </rcc>
  <rcc rId="186" sId="1">
    <nc r="R129">
      <f>O129-Q129</f>
    </nc>
  </rcc>
  <rcc rId="187" sId="1">
    <nc r="R130">
      <f>O130-Q130</f>
    </nc>
  </rcc>
  <rcc rId="188" sId="1">
    <nc r="R131">
      <f>O131-Q131</f>
    </nc>
  </rcc>
  <rcc rId="189" sId="1">
    <nc r="R132">
      <f>O132-Q132</f>
    </nc>
  </rcc>
  <rcc rId="190" sId="1">
    <nc r="R133">
      <f>O133-Q133</f>
    </nc>
  </rcc>
  <rcc rId="191" sId="1">
    <nc r="R134">
      <f>O134-Q134</f>
    </nc>
  </rcc>
  <rcc rId="192" sId="1">
    <nc r="R135">
      <f>O135-Q135</f>
    </nc>
  </rcc>
  <rcc rId="193" sId="1">
    <nc r="R136">
      <f>O136-Q136</f>
    </nc>
  </rcc>
  <rcc rId="194" sId="1">
    <nc r="R137">
      <f>O137-Q137</f>
    </nc>
  </rcc>
  <rcc rId="195" sId="1">
    <nc r="R138">
      <f>O138-Q138</f>
    </nc>
  </rcc>
  <rcc rId="196" sId="1">
    <nc r="R139">
      <f>O139-Q139</f>
    </nc>
  </rcc>
  <rcc rId="197" sId="1">
    <nc r="R140">
      <f>O140-Q140</f>
    </nc>
  </rcc>
  <rcc rId="198" sId="1">
    <nc r="R141">
      <f>O141-Q141</f>
    </nc>
  </rcc>
  <rcc rId="199" sId="1">
    <nc r="R142">
      <f>O142-Q142</f>
    </nc>
  </rcc>
  <rcc rId="200" sId="1">
    <nc r="R143">
      <f>O143-Q143</f>
    </nc>
  </rcc>
  <rcc rId="201" sId="1">
    <nc r="R144">
      <f>O144-Q144</f>
    </nc>
  </rcc>
  <rcc rId="202" sId="1">
    <nc r="R145">
      <f>O145-Q145</f>
    </nc>
  </rcc>
  <rcc rId="203" sId="1">
    <nc r="R146">
      <f>O146-Q146</f>
    </nc>
  </rcc>
  <rcc rId="204" sId="1">
    <nc r="R147">
      <f>O147-Q147</f>
    </nc>
  </rcc>
  <rcc rId="205" sId="1">
    <nc r="R148">
      <f>O148-Q148</f>
    </nc>
  </rcc>
  <rcc rId="206" sId="1">
    <nc r="R149">
      <f>O149-Q149</f>
    </nc>
  </rcc>
  <rcc rId="207" sId="1">
    <nc r="R150">
      <f>O150-Q150</f>
    </nc>
  </rcc>
  <rcc rId="208" sId="1">
    <nc r="R151">
      <f>O151-Q151</f>
    </nc>
  </rcc>
  <rcc rId="209" sId="1">
    <nc r="R152">
      <f>O152-Q152</f>
    </nc>
  </rcc>
  <rcc rId="210" sId="1">
    <nc r="R153">
      <f>O153-Q153</f>
    </nc>
  </rcc>
  <rcc rId="211" sId="1">
    <nc r="R154">
      <f>O154-Q154</f>
    </nc>
  </rcc>
  <rcc rId="212" sId="1">
    <nc r="R155">
      <f>O155-Q155</f>
    </nc>
  </rcc>
  <rcc rId="213" sId="1">
    <nc r="R156">
      <f>O156-Q156</f>
    </nc>
  </rcc>
  <rcc rId="214" sId="1">
    <nc r="R157">
      <f>O157-Q157</f>
    </nc>
  </rcc>
  <rcc rId="215" sId="1">
    <nc r="R158">
      <f>O158-Q158</f>
    </nc>
  </rcc>
  <rcc rId="216" sId="1">
    <nc r="R159">
      <f>O159-Q159</f>
    </nc>
  </rcc>
  <rcc rId="217" sId="1">
    <nc r="R160">
      <f>O160-Q160</f>
    </nc>
  </rcc>
  <rcc rId="218" sId="1">
    <nc r="R161">
      <f>O161-Q161</f>
    </nc>
  </rcc>
  <rcc rId="219" sId="1">
    <nc r="R162">
      <f>O162-Q162</f>
    </nc>
  </rcc>
  <rcc rId="220" sId="1">
    <nc r="R163">
      <f>O163-Q163</f>
    </nc>
  </rcc>
  <rcc rId="221" sId="1">
    <nc r="R164">
      <f>O164-Q164</f>
    </nc>
  </rcc>
  <rcc rId="222" sId="1">
    <nc r="R165">
      <f>O165-Q165</f>
    </nc>
  </rcc>
  <rcc rId="223" sId="1">
    <nc r="R166">
      <f>O166-Q166</f>
    </nc>
  </rcc>
  <rcc rId="224" sId="1">
    <nc r="R167">
      <f>O167-Q167</f>
    </nc>
  </rcc>
  <rcc rId="225" sId="1">
    <nc r="R168">
      <f>O168-Q168</f>
    </nc>
  </rcc>
  <rcc rId="226" sId="1">
    <nc r="R169">
      <f>O169-Q169</f>
    </nc>
  </rcc>
  <rcc rId="227" sId="1">
    <nc r="R170">
      <f>O170-Q170</f>
    </nc>
  </rcc>
  <rcc rId="228" sId="1">
    <nc r="R171">
      <f>O171-Q171</f>
    </nc>
  </rcc>
  <rcc rId="229" sId="1">
    <nc r="R172">
      <f>O172-Q172</f>
    </nc>
  </rcc>
  <rcc rId="230" sId="1">
    <nc r="R173">
      <f>O173-Q173</f>
    </nc>
  </rcc>
  <rcc rId="231" sId="1">
    <nc r="R174">
      <f>O174-Q174</f>
    </nc>
  </rcc>
  <rcc rId="232" sId="1">
    <nc r="R175">
      <f>O175-Q175</f>
    </nc>
  </rcc>
  <rcc rId="233" sId="1">
    <nc r="R176">
      <f>O176-Q176</f>
    </nc>
  </rcc>
  <rcc rId="234" sId="1">
    <nc r="R177">
      <f>O177-Q177</f>
    </nc>
  </rcc>
  <rcc rId="235" sId="1">
    <nc r="R178">
      <f>O178-Q178</f>
    </nc>
  </rcc>
  <rcc rId="236" sId="1">
    <nc r="R179">
      <f>O179-Q179</f>
    </nc>
  </rcc>
  <rcc rId="237" sId="1">
    <nc r="R180">
      <f>O180-Q180</f>
    </nc>
  </rcc>
  <rcc rId="238" sId="1">
    <nc r="R181">
      <f>O181-Q181</f>
    </nc>
  </rcc>
  <rcc rId="239" sId="1">
    <nc r="R182">
      <f>O182-Q182</f>
    </nc>
  </rcc>
  <rcc rId="240" sId="1">
    <nc r="R183">
      <f>O183-Q183</f>
    </nc>
  </rcc>
  <rcc rId="241" sId="1">
    <nc r="R184">
      <f>O184-Q184</f>
    </nc>
  </rcc>
  <rcc rId="242" sId="1">
    <nc r="R185">
      <f>O185-Q185</f>
    </nc>
  </rcc>
  <rcc rId="243" sId="1">
    <nc r="R186">
      <f>O186-Q186</f>
    </nc>
  </rcc>
  <rcc rId="244" sId="1">
    <nc r="R187">
      <f>O187-Q187</f>
    </nc>
  </rcc>
  <rcc rId="245" sId="1">
    <nc r="R188">
      <f>O188-Q188</f>
    </nc>
  </rcc>
  <rcc rId="246" sId="1">
    <nc r="R189">
      <f>O189-Q189</f>
    </nc>
  </rcc>
  <rcc rId="247" sId="1">
    <oc r="O27">
      <v>2800.19</v>
    </oc>
    <nc r="O27">
      <f>G27-L27</f>
    </nc>
  </rcc>
  <rfmt sheetId="1" sqref="O27">
    <dxf>
      <fill>
        <patternFill patternType="solid">
          <bgColor rgb="FFFF0000"/>
        </patternFill>
      </fill>
    </dxf>
  </rfmt>
  <rcv guid="{BEA0FDBA-BB07-4C19-8BBD-5E57EE395C09}" action="delete"/>
  <rdn rId="0" localSheetId="1" customView="1" name="Z_BEA0FDBA_BB07_4C19_8BBD_5E57EE395C09_.wvu.PrintArea" hidden="1" oldHidden="1">
    <formula>'на 01.11.2016'!$A$1:$S$194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2" sId="1" ref="R1:R1048576" action="deleteCol">
    <undo index="0" exp="area" ref3D="1" dr="$A$5:$XFD$8" dn="Заголовки_для_печати" sId="1"/>
    <undo index="0" exp="area" ref3D="1" dr="$A$5:$XFD$7" dn="Z_F2110B0B_AAE7_42F0_B553_C360E9249AD4_.wvu.PrintTitles" sId="1"/>
    <undo index="4" exp="area" ref3D="1" dr="$Q$1:$BU$1048576" dn="Z_F2110B0B_AAE7_42F0_B553_C360E9249AD4_.wvu.Cols" sId="1"/>
    <undo index="0" exp="area" ref3D="1" dr="$A$5:$XFD$7" dn="Z_D7BC8E82_4392_4806_9DAE_D94253790B9C_.wvu.PrintTitles" sId="1"/>
    <undo index="4" exp="area" ref3D="1" dr="$Q$1:$BU$1048576" dn="Z_D7BC8E82_4392_4806_9DAE_D94253790B9C_.wvu.Cols" sId="1"/>
    <undo index="0" exp="area" ref3D="1" dr="$A$5:$XFD$8" dn="Z_D20DFCFE_63F9_4265_B37B_4F36C46DF159_.wvu.PrintTitles" sId="1"/>
    <undo index="0" exp="area" ref3D="1" dr="$A$5:$XFD$8" dn="Z_BEA0FDBA_BB07_4C19_8BBD_5E57EE395C09_.wvu.PrintTitles" sId="1"/>
    <undo index="0" exp="area" ref3D="1" dr="$A$5:$XFD$7" dn="Z_A6B98527_7CBF_4E4D_BDEA_9334A3EB779F_.wvu.PrintTitles" sId="1"/>
    <undo index="4" exp="area" ref3D="1" dr="$Q$1:$BU$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64:$XFD$66" dn="Z_998B8119_4FF3_4A16_838D_539C6AE34D55_.wvu.Rows" sId="1"/>
    <undo index="0" exp="area" ref3D="1" dr="$A$5:$XFD$8" dn="Z_998B8119_4FF3_4A16_838D_539C6AE34D55_.wvu.PrintTitles" sId="1"/>
    <undo index="0" exp="area" ref3D="1" dr="$A$5:$XFD$8" dn="Z_7B245AB0_C2AF_4822_BFC4_2399F85856C1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39CB3DF_9B66_4BE7_9074_8CE0405EB8A6_.wvu.PrintTitles" sId="1"/>
    <undo index="0" exp="area" ref3D="1" dr="$A$5:$XFD$8" dn="Z_45DE1976_7F07_4EB4_8A9C_FB72D060BEFA_.wvu.PrintTitles" sId="1"/>
    <undo index="0" exp="area" ref3D="1" dr="$A$5:$XFD$8" dn="Z_37F8CE32_8CE8_4D95_9C0E_63112E6EFFE9_.wvu.PrintTitles" sId="1"/>
    <rfmt sheetId="1" xfDxf="1" sqref="R1:R1048576" start="0" length="0">
      <dxf>
        <font>
          <sz val="20"/>
        </font>
        <alignment horizontal="left" vertical="center" wrapText="1" readingOrder="0"/>
      </dxf>
    </rfmt>
    <rfmt sheetId="1" sqref="R4" start="0" length="0">
      <dxf/>
    </rfmt>
    <rfmt sheetId="1" sqref="R8" start="0" length="0">
      <dxf>
        <font>
          <i/>
          <sz val="20"/>
        </font>
      </dxf>
    </rfmt>
    <rcc rId="0" sId="1" dxf="1">
      <nc r="R9">
        <f>N15+N21+N29+N36+N37+N43+N49+N55+N61+N62+N63+N144+N151+N158+N164+N170+N176+N177+N183+N184+N190+N191+N192+N193+N194</f>
      </nc>
      <ndxf>
        <font>
          <b/>
          <sz val="20"/>
        </font>
        <numFmt numFmtId="4" formatCode="#,##0.00"/>
      </ndxf>
    </rcc>
    <rcc rId="0" sId="1" dxf="1">
      <nc r="R10">
        <f>O10-Q10</f>
      </nc>
      <ndxf>
        <font>
          <b/>
          <sz val="20"/>
        </font>
        <numFmt numFmtId="4" formatCode="#,##0.00"/>
      </ndxf>
    </rcc>
    <rcc rId="0" sId="1" dxf="1">
      <nc r="R11">
        <f>O11-Q11</f>
      </nc>
      <ndxf>
        <font>
          <b/>
          <sz val="20"/>
        </font>
        <numFmt numFmtId="4" formatCode="#,##0.00"/>
      </ndxf>
    </rcc>
    <rcc rId="0" sId="1" dxf="1">
      <nc r="R12">
        <f>O12-Q12</f>
      </nc>
      <ndxf>
        <font>
          <b/>
          <sz val="20"/>
        </font>
        <numFmt numFmtId="4" formatCode="#,##0.00"/>
      </ndxf>
    </rcc>
    <rcc rId="0" sId="1" dxf="1">
      <nc r="R13">
        <f>O13-Q13</f>
      </nc>
      <ndxf>
        <font>
          <b/>
          <sz val="20"/>
        </font>
        <numFmt numFmtId="4" formatCode="#,##0.00"/>
      </ndxf>
    </rcc>
    <rcc rId="0" sId="1" dxf="1">
      <nc r="R14">
        <f>O14-Q14</f>
      </nc>
      <ndxf>
        <font>
          <b/>
          <sz val="20"/>
        </font>
        <numFmt numFmtId="4" formatCode="#,##0.00"/>
      </ndxf>
    </rcc>
    <rcc rId="0" sId="1" dxf="1">
      <nc r="R15">
        <f>O15-Q15</f>
      </nc>
      <ndxf>
        <font>
          <b/>
          <sz val="20"/>
        </font>
        <numFmt numFmtId="4" formatCode="#,##0.00"/>
      </ndxf>
    </rcc>
    <rcc rId="0" sId="1" dxf="1">
      <nc r="R16">
        <f>O16-Q16</f>
      </nc>
      <ndxf>
        <font>
          <b/>
          <sz val="20"/>
        </font>
        <numFmt numFmtId="4" formatCode="#,##0.00"/>
      </ndxf>
    </rcc>
    <rcc rId="0" sId="1" dxf="1">
      <nc r="R17">
        <f>O17-Q17</f>
      </nc>
      <ndxf>
        <font>
          <b/>
          <sz val="20"/>
        </font>
        <numFmt numFmtId="4" formatCode="#,##0.00"/>
      </ndxf>
    </rcc>
    <rcc rId="0" sId="1" dxf="1">
      <nc r="R18">
        <f>O18-Q18</f>
      </nc>
      <ndxf>
        <font>
          <b/>
          <sz val="20"/>
        </font>
        <numFmt numFmtId="4" formatCode="#,##0.00"/>
      </ndxf>
    </rcc>
    <rcc rId="0" sId="1" dxf="1">
      <nc r="R19">
        <f>O19-Q19</f>
      </nc>
      <ndxf>
        <font>
          <b/>
          <sz val="20"/>
        </font>
        <numFmt numFmtId="4" formatCode="#,##0.00"/>
      </ndxf>
    </rcc>
    <rcc rId="0" sId="1" dxf="1">
      <nc r="R20">
        <f>O20-Q20</f>
      </nc>
      <ndxf>
        <font>
          <b/>
          <sz val="20"/>
        </font>
        <numFmt numFmtId="4" formatCode="#,##0.00"/>
      </ndxf>
    </rcc>
    <rcc rId="0" sId="1" dxf="1">
      <nc r="R21">
        <f>O21-Q21</f>
      </nc>
      <ndxf>
        <font>
          <b/>
          <sz val="20"/>
        </font>
        <numFmt numFmtId="4" formatCode="#,##0.00"/>
      </ndxf>
    </rcc>
    <rcc rId="0" sId="1" dxf="1">
      <nc r="R22">
        <f>O22-Q22</f>
      </nc>
      <ndxf>
        <font>
          <b/>
          <sz val="20"/>
        </font>
        <numFmt numFmtId="4" formatCode="#,##0.00"/>
      </ndxf>
    </rcc>
    <rcc rId="0" sId="1" dxf="1">
      <nc r="R23">
        <f>O23-Q23</f>
      </nc>
      <ndxf>
        <font>
          <b/>
          <sz val="20"/>
        </font>
        <numFmt numFmtId="4" formatCode="#,##0.00"/>
      </ndxf>
    </rcc>
    <rcc rId="0" sId="1" dxf="1">
      <nc r="R24">
        <f>O24-Q24</f>
      </nc>
      <ndxf>
        <font>
          <b/>
          <sz val="20"/>
        </font>
        <numFmt numFmtId="4" formatCode="#,##0.00"/>
      </ndxf>
    </rcc>
    <rcc rId="0" sId="1" dxf="1">
      <nc r="R25">
        <f>O25-Q25</f>
      </nc>
      <ndxf>
        <font>
          <b/>
          <sz val="20"/>
        </font>
        <numFmt numFmtId="4" formatCode="#,##0.00"/>
      </ndxf>
    </rcc>
    <rcc rId="0" sId="1" dxf="1">
      <nc r="R26">
        <f>O26-Q26</f>
      </nc>
      <ndxf>
        <font>
          <b/>
          <sz val="20"/>
        </font>
        <numFmt numFmtId="4" formatCode="#,##0.00"/>
      </ndxf>
    </rcc>
    <rcc rId="0" sId="1" dxf="1">
      <nc r="R27">
        <f>O27-Q27</f>
      </nc>
      <ndxf>
        <font>
          <b/>
          <sz val="20"/>
        </font>
        <numFmt numFmtId="4" formatCode="#,##0.00"/>
      </ndxf>
    </rcc>
    <rcc rId="0" sId="1" dxf="1">
      <nc r="R28">
        <f>O28-Q28</f>
      </nc>
      <ndxf>
        <font>
          <b/>
          <sz val="20"/>
        </font>
        <numFmt numFmtId="4" formatCode="#,##0.00"/>
      </ndxf>
    </rcc>
    <rcc rId="0" sId="1" dxf="1">
      <nc r="R29">
        <f>O29-Q29</f>
      </nc>
      <ndxf>
        <font>
          <b/>
          <sz val="20"/>
        </font>
        <numFmt numFmtId="4" formatCode="#,##0.00"/>
      </ndxf>
    </rcc>
    <rcc rId="0" sId="1" dxf="1">
      <nc r="R30">
        <f>O30-Q30</f>
      </nc>
      <ndxf>
        <font>
          <b/>
          <sz val="20"/>
        </font>
        <numFmt numFmtId="4" formatCode="#,##0.00"/>
      </ndxf>
    </rcc>
    <rcc rId="0" sId="1" dxf="1">
      <nc r="R31">
        <f>O31-Q31</f>
      </nc>
      <ndxf>
        <font>
          <b/>
          <sz val="20"/>
        </font>
        <numFmt numFmtId="4" formatCode="#,##0.00"/>
      </ndxf>
    </rcc>
    <rcc rId="0" sId="1" dxf="1">
      <nc r="R32">
        <f>O32-Q32</f>
      </nc>
      <ndxf>
        <font>
          <b/>
          <sz val="20"/>
        </font>
        <numFmt numFmtId="4" formatCode="#,##0.00"/>
      </ndxf>
    </rcc>
    <rcc rId="0" sId="1" dxf="1">
      <nc r="R33">
        <f>O33-Q33</f>
      </nc>
      <ndxf>
        <font>
          <b/>
          <sz val="20"/>
        </font>
        <numFmt numFmtId="4" formatCode="#,##0.00"/>
      </ndxf>
    </rcc>
    <rcc rId="0" sId="1" dxf="1">
      <nc r="R34">
        <f>O34-Q34</f>
      </nc>
      <ndxf>
        <font>
          <b/>
          <sz val="20"/>
        </font>
        <numFmt numFmtId="4" formatCode="#,##0.00"/>
      </ndxf>
    </rcc>
    <rcc rId="0" sId="1" dxf="1">
      <nc r="R35">
        <f>O35-Q35</f>
      </nc>
      <ndxf>
        <font>
          <b/>
          <sz val="20"/>
        </font>
        <numFmt numFmtId="4" formatCode="#,##0.00"/>
      </ndxf>
    </rcc>
    <rcc rId="0" sId="1" dxf="1">
      <nc r="R36">
        <f>O36-Q36</f>
      </nc>
      <ndxf>
        <font>
          <b/>
          <sz val="20"/>
        </font>
        <numFmt numFmtId="4" formatCode="#,##0.00"/>
      </ndxf>
    </rcc>
    <rcc rId="0" sId="1" dxf="1">
      <nc r="R37">
        <f>O37-Q37</f>
      </nc>
      <ndxf>
        <font>
          <b/>
          <sz val="20"/>
        </font>
        <numFmt numFmtId="4" formatCode="#,##0.00"/>
      </ndxf>
    </rcc>
    <rcc rId="0" sId="1" dxf="1">
      <nc r="R38">
        <f>O38-Q38</f>
      </nc>
      <ndxf>
        <font>
          <b/>
          <sz val="20"/>
        </font>
        <numFmt numFmtId="4" formatCode="#,##0.00"/>
      </ndxf>
    </rcc>
    <rcc rId="0" sId="1" dxf="1">
      <nc r="R39">
        <f>O39-Q39</f>
      </nc>
      <ndxf>
        <font>
          <b/>
          <sz val="20"/>
        </font>
        <numFmt numFmtId="4" formatCode="#,##0.00"/>
      </ndxf>
    </rcc>
    <rcc rId="0" sId="1" dxf="1">
      <nc r="R40">
        <f>O40-Q40</f>
      </nc>
      <ndxf>
        <font>
          <b/>
          <sz val="20"/>
        </font>
        <numFmt numFmtId="4" formatCode="#,##0.00"/>
      </ndxf>
    </rcc>
    <rcc rId="0" sId="1" dxf="1">
      <nc r="R41">
        <f>O41-Q41</f>
      </nc>
      <ndxf>
        <font>
          <b/>
          <sz val="20"/>
        </font>
        <numFmt numFmtId="4" formatCode="#,##0.00"/>
      </ndxf>
    </rcc>
    <rcc rId="0" sId="1" dxf="1">
      <nc r="R42">
        <f>O42-Q42</f>
      </nc>
      <ndxf>
        <font>
          <b/>
          <sz val="20"/>
        </font>
        <numFmt numFmtId="4" formatCode="#,##0.00"/>
      </ndxf>
    </rcc>
    <rcc rId="0" sId="1" dxf="1">
      <nc r="R43">
        <f>O43-Q43</f>
      </nc>
      <ndxf>
        <font>
          <b/>
          <sz val="20"/>
        </font>
        <numFmt numFmtId="4" formatCode="#,##0.00"/>
      </ndxf>
    </rcc>
    <rcc rId="0" sId="1" dxf="1">
      <nc r="R44">
        <f>O44-Q44</f>
      </nc>
      <ndxf>
        <font>
          <b/>
          <sz val="20"/>
        </font>
        <numFmt numFmtId="4" formatCode="#,##0.00"/>
      </ndxf>
    </rcc>
    <rcc rId="0" sId="1" dxf="1">
      <nc r="R45">
        <f>O45-Q45</f>
      </nc>
      <ndxf>
        <font>
          <b/>
          <sz val="20"/>
        </font>
        <numFmt numFmtId="4" formatCode="#,##0.00"/>
      </ndxf>
    </rcc>
    <rcc rId="0" sId="1" dxf="1">
      <nc r="R46">
        <f>O46-Q46</f>
      </nc>
      <ndxf>
        <font>
          <b/>
          <sz val="20"/>
        </font>
        <numFmt numFmtId="4" formatCode="#,##0.00"/>
      </ndxf>
    </rcc>
    <rcc rId="0" sId="1" dxf="1">
      <nc r="R47">
        <f>O47-Q47</f>
      </nc>
      <ndxf>
        <font>
          <b/>
          <sz val="20"/>
        </font>
        <numFmt numFmtId="4" formatCode="#,##0.00"/>
      </ndxf>
    </rcc>
    <rcc rId="0" sId="1" dxf="1">
      <nc r="R48">
        <f>O48-Q48</f>
      </nc>
      <ndxf>
        <font>
          <b/>
          <sz val="20"/>
        </font>
        <numFmt numFmtId="4" formatCode="#,##0.00"/>
      </ndxf>
    </rcc>
    <rcc rId="0" sId="1" dxf="1">
      <nc r="R49">
        <f>O49-Q49</f>
      </nc>
      <ndxf>
        <font>
          <b/>
          <sz val="20"/>
        </font>
        <numFmt numFmtId="4" formatCode="#,##0.00"/>
      </ndxf>
    </rcc>
    <rcc rId="0" sId="1" dxf="1">
      <nc r="R50">
        <f>O50-Q50</f>
      </nc>
      <ndxf>
        <font>
          <b/>
          <sz val="20"/>
        </font>
        <numFmt numFmtId="4" formatCode="#,##0.00"/>
      </ndxf>
    </rcc>
    <rcc rId="0" sId="1" dxf="1">
      <nc r="R51">
        <f>O51-Q51</f>
      </nc>
      <ndxf>
        <font>
          <b/>
          <sz val="20"/>
        </font>
        <numFmt numFmtId="4" formatCode="#,##0.00"/>
      </ndxf>
    </rcc>
    <rcc rId="0" sId="1" dxf="1">
      <nc r="R52">
        <f>O52-Q52</f>
      </nc>
      <ndxf>
        <font>
          <b/>
          <sz val="20"/>
        </font>
        <numFmt numFmtId="4" formatCode="#,##0.00"/>
      </ndxf>
    </rcc>
    <rcc rId="0" sId="1" dxf="1">
      <nc r="R53">
        <f>O53-Q53</f>
      </nc>
      <ndxf>
        <font>
          <b/>
          <sz val="20"/>
        </font>
        <numFmt numFmtId="4" formatCode="#,##0.00"/>
      </ndxf>
    </rcc>
    <rcc rId="0" sId="1" dxf="1">
      <nc r="R54">
        <f>O54-Q54</f>
      </nc>
      <ndxf>
        <font>
          <b/>
          <sz val="20"/>
        </font>
        <numFmt numFmtId="4" formatCode="#,##0.00"/>
      </ndxf>
    </rcc>
    <rcc rId="0" sId="1" dxf="1">
      <nc r="R55">
        <f>O55-Q55</f>
      </nc>
      <ndxf>
        <font>
          <b/>
          <sz val="20"/>
        </font>
        <numFmt numFmtId="4" formatCode="#,##0.00"/>
      </ndxf>
    </rcc>
    <rcc rId="0" sId="1" dxf="1">
      <nc r="R56">
        <f>O56-Q56</f>
      </nc>
      <ndxf>
        <font>
          <b/>
          <sz val="20"/>
        </font>
        <numFmt numFmtId="4" formatCode="#,##0.00"/>
      </ndxf>
    </rcc>
    <rcc rId="0" sId="1" dxf="1">
      <nc r="R57">
        <f>O57-Q57</f>
      </nc>
      <ndxf>
        <font>
          <b/>
          <sz val="20"/>
        </font>
        <numFmt numFmtId="4" formatCode="#,##0.00"/>
      </ndxf>
    </rcc>
    <rcc rId="0" sId="1" dxf="1">
      <nc r="R58">
        <f>O58-Q58</f>
      </nc>
      <ndxf>
        <font>
          <b/>
          <sz val="20"/>
        </font>
        <numFmt numFmtId="4" formatCode="#,##0.00"/>
      </ndxf>
    </rcc>
    <rcc rId="0" sId="1" dxf="1">
      <nc r="R59">
        <f>O59-Q59</f>
      </nc>
      <ndxf>
        <font>
          <b/>
          <sz val="20"/>
        </font>
        <numFmt numFmtId="4" formatCode="#,##0.00"/>
      </ndxf>
    </rcc>
    <rcc rId="0" sId="1" dxf="1">
      <nc r="R60">
        <f>O60-Q60</f>
      </nc>
      <ndxf>
        <font>
          <b/>
          <sz val="20"/>
        </font>
        <numFmt numFmtId="4" formatCode="#,##0.00"/>
      </ndxf>
    </rcc>
    <rcc rId="0" sId="1" dxf="1">
      <nc r="R61">
        <f>O61-Q61</f>
      </nc>
      <ndxf>
        <font>
          <b/>
          <sz val="20"/>
        </font>
        <numFmt numFmtId="4" formatCode="#,##0.00"/>
      </ndxf>
    </rcc>
    <rcc rId="0" sId="1" dxf="1">
      <nc r="R62">
        <f>O62-Q62</f>
      </nc>
      <ndxf>
        <font>
          <b/>
          <sz val="20"/>
        </font>
        <numFmt numFmtId="4" formatCode="#,##0.00"/>
      </ndxf>
    </rcc>
    <rcc rId="0" sId="1" dxf="1">
      <nc r="R63">
        <f>O63-Q63</f>
      </nc>
      <ndxf>
        <font>
          <b/>
          <sz val="20"/>
        </font>
        <numFmt numFmtId="4" formatCode="#,##0.00"/>
      </ndxf>
    </rcc>
    <rcc rId="0" sId="1" dxf="1">
      <nc r="R64">
        <f>O64-Q64</f>
      </nc>
      <ndxf>
        <font>
          <b/>
          <sz val="20"/>
        </font>
        <numFmt numFmtId="4" formatCode="#,##0.00"/>
      </ndxf>
    </rcc>
    <rcc rId="0" sId="1" dxf="1">
      <nc r="R65">
        <f>O65-Q65</f>
      </nc>
      <ndxf>
        <font>
          <b/>
          <sz val="20"/>
        </font>
        <numFmt numFmtId="4" formatCode="#,##0.00"/>
      </ndxf>
    </rcc>
    <rcc rId="0" sId="1" dxf="1">
      <nc r="R66">
        <f>O66-Q66</f>
      </nc>
      <ndxf>
        <font>
          <b/>
          <sz val="20"/>
        </font>
        <numFmt numFmtId="4" formatCode="#,##0.00"/>
      </ndxf>
    </rcc>
    <rcc rId="0" sId="1" dxf="1">
      <nc r="R67">
        <f>O67-Q67</f>
      </nc>
      <ndxf>
        <font>
          <b/>
          <sz val="20"/>
        </font>
        <numFmt numFmtId="4" formatCode="#,##0.00"/>
      </ndxf>
    </rcc>
    <rcc rId="0" sId="1" dxf="1">
      <nc r="R68">
        <f>O68-Q68</f>
      </nc>
      <ndxf>
        <font>
          <b/>
          <sz val="20"/>
        </font>
        <numFmt numFmtId="4" formatCode="#,##0.00"/>
      </ndxf>
    </rcc>
    <rcc rId="0" sId="1" dxf="1">
      <nc r="R69">
        <f>O69-Q69</f>
      </nc>
      <ndxf>
        <font>
          <b/>
          <sz val="20"/>
        </font>
        <numFmt numFmtId="4" formatCode="#,##0.00"/>
      </ndxf>
    </rcc>
    <rcc rId="0" sId="1" dxf="1">
      <nc r="R70">
        <f>O70-Q70</f>
      </nc>
      <ndxf>
        <font>
          <b/>
          <sz val="20"/>
        </font>
        <numFmt numFmtId="4" formatCode="#,##0.00"/>
      </ndxf>
    </rcc>
    <rcc rId="0" sId="1" dxf="1">
      <nc r="R71">
        <f>O71-Q71</f>
      </nc>
      <ndxf>
        <font>
          <b/>
          <sz val="20"/>
        </font>
        <numFmt numFmtId="4" formatCode="#,##0.00"/>
      </ndxf>
    </rcc>
    <rcc rId="0" sId="1" dxf="1">
      <nc r="R72">
        <f>O72-Q72</f>
      </nc>
      <ndxf>
        <font>
          <b/>
          <sz val="20"/>
        </font>
        <numFmt numFmtId="4" formatCode="#,##0.00"/>
      </ndxf>
    </rcc>
    <rcc rId="0" sId="1" dxf="1">
      <nc r="R73">
        <f>O73-Q73</f>
      </nc>
      <ndxf>
        <font>
          <b/>
          <sz val="20"/>
        </font>
        <numFmt numFmtId="4" formatCode="#,##0.00"/>
      </ndxf>
    </rcc>
    <rcc rId="0" sId="1" dxf="1">
      <nc r="R74">
        <f>O74-Q74</f>
      </nc>
      <ndxf>
        <font>
          <b/>
          <sz val="20"/>
        </font>
        <numFmt numFmtId="4" formatCode="#,##0.00"/>
      </ndxf>
    </rcc>
    <rcc rId="0" sId="1" dxf="1">
      <nc r="R75">
        <f>O75-Q75</f>
      </nc>
      <ndxf>
        <font>
          <b/>
          <sz val="20"/>
        </font>
        <numFmt numFmtId="4" formatCode="#,##0.00"/>
      </ndxf>
    </rcc>
    <rcc rId="0" sId="1" dxf="1">
      <nc r="R76">
        <f>O76-Q76</f>
      </nc>
      <ndxf>
        <font>
          <b/>
          <sz val="20"/>
        </font>
        <numFmt numFmtId="4" formatCode="#,##0.00"/>
      </ndxf>
    </rcc>
    <rcc rId="0" sId="1" dxf="1">
      <nc r="R77">
        <f>O77-Q77</f>
      </nc>
      <ndxf>
        <font>
          <b/>
          <sz val="20"/>
        </font>
        <numFmt numFmtId="4" formatCode="#,##0.00"/>
      </ndxf>
    </rcc>
    <rcc rId="0" sId="1" dxf="1">
      <nc r="R78">
        <f>O78-Q78</f>
      </nc>
      <ndxf>
        <font>
          <b/>
          <sz val="20"/>
        </font>
        <numFmt numFmtId="4" formatCode="#,##0.00"/>
      </ndxf>
    </rcc>
    <rcc rId="0" sId="1" dxf="1">
      <nc r="R79">
        <f>O79-Q79</f>
      </nc>
      <ndxf>
        <font>
          <b/>
          <sz val="20"/>
        </font>
        <numFmt numFmtId="4" formatCode="#,##0.00"/>
      </ndxf>
    </rcc>
    <rcc rId="0" sId="1" dxf="1">
      <nc r="R80">
        <f>O80-Q80</f>
      </nc>
      <ndxf>
        <font>
          <b/>
          <sz val="20"/>
        </font>
        <numFmt numFmtId="4" formatCode="#,##0.00"/>
      </ndxf>
    </rcc>
    <rcc rId="0" sId="1" dxf="1">
      <nc r="R81">
        <f>O81-Q81</f>
      </nc>
      <ndxf>
        <font>
          <b/>
          <sz val="20"/>
        </font>
        <numFmt numFmtId="4" formatCode="#,##0.00"/>
      </ndxf>
    </rcc>
    <rcc rId="0" sId="1" dxf="1">
      <nc r="R82">
        <f>O82-Q82</f>
      </nc>
      <ndxf>
        <font>
          <b/>
          <sz val="20"/>
        </font>
        <numFmt numFmtId="4" formatCode="#,##0.00"/>
      </ndxf>
    </rcc>
    <rcc rId="0" sId="1" dxf="1">
      <nc r="R83">
        <f>O83-Q83</f>
      </nc>
      <ndxf>
        <font>
          <b/>
          <sz val="20"/>
        </font>
        <numFmt numFmtId="4" formatCode="#,##0.00"/>
      </ndxf>
    </rcc>
    <rcc rId="0" sId="1" dxf="1">
      <nc r="R84">
        <f>O84-Q84</f>
      </nc>
      <ndxf>
        <font>
          <b/>
          <sz val="20"/>
        </font>
        <numFmt numFmtId="4" formatCode="#,##0.00"/>
      </ndxf>
    </rcc>
    <rcc rId="0" sId="1" dxf="1">
      <nc r="R85">
        <f>O85-Q85</f>
      </nc>
      <ndxf>
        <font>
          <b/>
          <sz val="20"/>
        </font>
        <numFmt numFmtId="4" formatCode="#,##0.00"/>
      </ndxf>
    </rcc>
    <rcc rId="0" sId="1" dxf="1">
      <nc r="R86">
        <f>O86-Q86</f>
      </nc>
      <ndxf>
        <font>
          <b/>
          <sz val="20"/>
        </font>
        <numFmt numFmtId="4" formatCode="#,##0.00"/>
      </ndxf>
    </rcc>
    <rcc rId="0" sId="1" dxf="1">
      <nc r="R87">
        <f>O87-Q87</f>
      </nc>
      <ndxf>
        <font>
          <b/>
          <sz val="20"/>
        </font>
        <numFmt numFmtId="4" formatCode="#,##0.00"/>
      </ndxf>
    </rcc>
    <rcc rId="0" sId="1" dxf="1">
      <nc r="R88">
        <f>O88-Q88</f>
      </nc>
      <ndxf>
        <font>
          <b/>
          <sz val="20"/>
        </font>
        <numFmt numFmtId="4" formatCode="#,##0.00"/>
      </ndxf>
    </rcc>
    <rcc rId="0" sId="1" dxf="1">
      <nc r="R89">
        <f>O89-Q89</f>
      </nc>
      <ndxf>
        <font>
          <b/>
          <sz val="20"/>
        </font>
        <numFmt numFmtId="4" formatCode="#,##0.00"/>
      </ndxf>
    </rcc>
    <rcc rId="0" sId="1" dxf="1">
      <nc r="R90">
        <f>O90-Q90</f>
      </nc>
      <ndxf>
        <font>
          <b/>
          <sz val="20"/>
        </font>
        <numFmt numFmtId="4" formatCode="#,##0.00"/>
      </ndxf>
    </rcc>
    <rcc rId="0" sId="1" dxf="1">
      <nc r="R91">
        <f>O91-Q91</f>
      </nc>
      <ndxf>
        <font>
          <b/>
          <sz val="20"/>
        </font>
        <numFmt numFmtId="4" formatCode="#,##0.00"/>
      </ndxf>
    </rcc>
    <rcc rId="0" sId="1" dxf="1">
      <nc r="R92">
        <f>O92-Q92</f>
      </nc>
      <ndxf>
        <font>
          <b/>
          <sz val="20"/>
        </font>
        <numFmt numFmtId="4" formatCode="#,##0.00"/>
      </ndxf>
    </rcc>
    <rcc rId="0" sId="1" dxf="1">
      <nc r="R93">
        <f>O93-Q93</f>
      </nc>
      <ndxf>
        <font>
          <b/>
          <sz val="20"/>
        </font>
        <numFmt numFmtId="4" formatCode="#,##0.00"/>
      </ndxf>
    </rcc>
    <rcc rId="0" sId="1" dxf="1">
      <nc r="R94">
        <f>O94-Q94</f>
      </nc>
      <ndxf>
        <font>
          <b/>
          <sz val="20"/>
        </font>
        <numFmt numFmtId="4" formatCode="#,##0.00"/>
      </ndxf>
    </rcc>
    <rcc rId="0" sId="1" dxf="1">
      <nc r="R95">
        <f>O95-Q95</f>
      </nc>
      <ndxf>
        <font>
          <b/>
          <sz val="20"/>
        </font>
        <numFmt numFmtId="4" formatCode="#,##0.00"/>
      </ndxf>
    </rcc>
    <rcc rId="0" sId="1" dxf="1">
      <nc r="R96">
        <f>O96-Q96</f>
      </nc>
      <ndxf>
        <font>
          <b/>
          <sz val="20"/>
        </font>
        <numFmt numFmtId="4" formatCode="#,##0.00"/>
      </ndxf>
    </rcc>
    <rcc rId="0" sId="1" dxf="1">
      <nc r="R97">
        <f>O97-Q97</f>
      </nc>
      <ndxf>
        <font>
          <b/>
          <sz val="20"/>
        </font>
        <numFmt numFmtId="4" formatCode="#,##0.00"/>
      </ndxf>
    </rcc>
    <rcc rId="0" sId="1" dxf="1">
      <nc r="R98">
        <f>O98-Q98</f>
      </nc>
      <ndxf>
        <font>
          <b/>
          <sz val="20"/>
        </font>
        <numFmt numFmtId="4" formatCode="#,##0.00"/>
      </ndxf>
    </rcc>
    <rcc rId="0" sId="1" dxf="1">
      <nc r="R99">
        <f>O99-Q99</f>
      </nc>
      <ndxf>
        <font>
          <b/>
          <sz val="20"/>
        </font>
        <numFmt numFmtId="4" formatCode="#,##0.00"/>
      </ndxf>
    </rcc>
    <rcc rId="0" sId="1" dxf="1">
      <nc r="R100">
        <f>O100-Q100</f>
      </nc>
      <ndxf>
        <font>
          <b/>
          <sz val="20"/>
        </font>
        <numFmt numFmtId="4" formatCode="#,##0.00"/>
      </ndxf>
    </rcc>
    <rcc rId="0" sId="1" dxf="1">
      <nc r="R101">
        <f>O101-Q101</f>
      </nc>
      <ndxf>
        <font>
          <b/>
          <sz val="20"/>
        </font>
        <numFmt numFmtId="4" formatCode="#,##0.00"/>
      </ndxf>
    </rcc>
    <rcc rId="0" sId="1" dxf="1">
      <nc r="R102">
        <f>O102-Q102</f>
      </nc>
      <ndxf>
        <font>
          <b/>
          <sz val="20"/>
        </font>
        <numFmt numFmtId="4" formatCode="#,##0.00"/>
      </ndxf>
    </rcc>
    <rcc rId="0" sId="1" dxf="1">
      <nc r="R103">
        <f>O103-Q103</f>
      </nc>
      <ndxf>
        <font>
          <b/>
          <sz val="20"/>
        </font>
        <numFmt numFmtId="4" formatCode="#,##0.00"/>
      </ndxf>
    </rcc>
    <rcc rId="0" sId="1" dxf="1">
      <nc r="R104">
        <f>O104-Q104</f>
      </nc>
      <ndxf>
        <font>
          <b/>
          <sz val="20"/>
        </font>
        <numFmt numFmtId="4" formatCode="#,##0.00"/>
      </ndxf>
    </rcc>
    <rcc rId="0" sId="1" dxf="1">
      <nc r="R105">
        <f>O105-Q105</f>
      </nc>
      <ndxf>
        <font>
          <b/>
          <sz val="20"/>
        </font>
        <numFmt numFmtId="4" formatCode="#,##0.00"/>
      </ndxf>
    </rcc>
    <rcc rId="0" sId="1" dxf="1">
      <nc r="R106">
        <f>O106-Q106</f>
      </nc>
      <ndxf>
        <font>
          <b/>
          <sz val="20"/>
        </font>
        <numFmt numFmtId="4" formatCode="#,##0.00"/>
      </ndxf>
    </rcc>
    <rcc rId="0" sId="1" dxf="1">
      <nc r="R107">
        <f>O107-Q107</f>
      </nc>
      <ndxf>
        <font>
          <b/>
          <sz val="20"/>
        </font>
        <numFmt numFmtId="4" formatCode="#,##0.00"/>
      </ndxf>
    </rcc>
    <rcc rId="0" sId="1" dxf="1">
      <nc r="R108">
        <f>O108-Q108</f>
      </nc>
      <ndxf>
        <font>
          <b/>
          <sz val="20"/>
        </font>
        <numFmt numFmtId="4" formatCode="#,##0.00"/>
      </ndxf>
    </rcc>
    <rcc rId="0" sId="1" dxf="1">
      <nc r="R109">
        <f>O109-Q109</f>
      </nc>
      <ndxf>
        <font>
          <b/>
          <sz val="20"/>
        </font>
        <numFmt numFmtId="4" formatCode="#,##0.00"/>
      </ndxf>
    </rcc>
    <rcc rId="0" sId="1" dxf="1">
      <nc r="R110">
        <f>O110-Q110</f>
      </nc>
      <ndxf>
        <font>
          <b/>
          <sz val="20"/>
        </font>
        <numFmt numFmtId="4" formatCode="#,##0.00"/>
      </ndxf>
    </rcc>
    <rcc rId="0" sId="1" dxf="1">
      <nc r="R111">
        <f>O111-Q111</f>
      </nc>
      <ndxf>
        <font>
          <b/>
          <sz val="20"/>
        </font>
        <numFmt numFmtId="4" formatCode="#,##0.00"/>
      </ndxf>
    </rcc>
    <rcc rId="0" sId="1" dxf="1">
      <nc r="R112">
        <f>O112-Q112</f>
      </nc>
      <ndxf>
        <font>
          <b/>
          <sz val="20"/>
        </font>
        <numFmt numFmtId="4" formatCode="#,##0.00"/>
      </ndxf>
    </rcc>
    <rcc rId="0" sId="1" dxf="1">
      <nc r="R113">
        <f>O113-Q113</f>
      </nc>
      <ndxf>
        <font>
          <b/>
          <sz val="20"/>
        </font>
        <numFmt numFmtId="4" formatCode="#,##0.00"/>
      </ndxf>
    </rcc>
    <rcc rId="0" sId="1" dxf="1">
      <nc r="R114">
        <f>O114-Q114</f>
      </nc>
      <ndxf>
        <font>
          <b/>
          <sz val="20"/>
        </font>
        <numFmt numFmtId="4" formatCode="#,##0.00"/>
      </ndxf>
    </rcc>
    <rcc rId="0" sId="1" dxf="1">
      <nc r="R115">
        <f>O115-Q115</f>
      </nc>
      <ndxf>
        <font>
          <b/>
          <sz val="20"/>
        </font>
        <numFmt numFmtId="4" formatCode="#,##0.00"/>
      </ndxf>
    </rcc>
    <rcc rId="0" sId="1" dxf="1">
      <nc r="R116">
        <f>O116-Q116</f>
      </nc>
      <ndxf>
        <font>
          <b/>
          <sz val="20"/>
        </font>
        <numFmt numFmtId="4" formatCode="#,##0.00"/>
      </ndxf>
    </rcc>
    <rcc rId="0" sId="1" dxf="1">
      <nc r="R117">
        <f>O117-Q117</f>
      </nc>
      <ndxf>
        <font>
          <b/>
          <sz val="20"/>
        </font>
        <numFmt numFmtId="4" formatCode="#,##0.00"/>
      </ndxf>
    </rcc>
    <rcc rId="0" sId="1" dxf="1">
      <nc r="R118">
        <f>O118-Q118</f>
      </nc>
      <ndxf>
        <font>
          <b/>
          <sz val="20"/>
        </font>
        <numFmt numFmtId="4" formatCode="#,##0.00"/>
      </ndxf>
    </rcc>
    <rcc rId="0" sId="1" dxf="1">
      <nc r="R119">
        <f>O119-Q119</f>
      </nc>
      <ndxf>
        <font>
          <b/>
          <sz val="20"/>
        </font>
        <numFmt numFmtId="4" formatCode="#,##0.00"/>
      </ndxf>
    </rcc>
    <rcc rId="0" sId="1" dxf="1">
      <nc r="R120">
        <f>O120-Q120</f>
      </nc>
      <ndxf>
        <font>
          <b/>
          <sz val="20"/>
        </font>
        <numFmt numFmtId="4" formatCode="#,##0.00"/>
      </ndxf>
    </rcc>
    <rcc rId="0" sId="1" dxf="1">
      <nc r="R121">
        <f>O121-Q121</f>
      </nc>
      <ndxf>
        <font>
          <b/>
          <sz val="20"/>
        </font>
        <numFmt numFmtId="4" formatCode="#,##0.00"/>
      </ndxf>
    </rcc>
    <rcc rId="0" sId="1" dxf="1">
      <nc r="R122">
        <f>O122-Q122</f>
      </nc>
      <ndxf>
        <font>
          <b/>
          <sz val="20"/>
        </font>
        <numFmt numFmtId="4" formatCode="#,##0.00"/>
      </ndxf>
    </rcc>
    <rcc rId="0" sId="1" dxf="1">
      <nc r="R123">
        <f>O123-Q123</f>
      </nc>
      <ndxf>
        <font>
          <b/>
          <sz val="20"/>
        </font>
        <numFmt numFmtId="4" formatCode="#,##0.00"/>
      </ndxf>
    </rcc>
    <rcc rId="0" sId="1" dxf="1">
      <nc r="R124">
        <f>O124-Q124</f>
      </nc>
      <ndxf>
        <font>
          <b/>
          <sz val="20"/>
        </font>
        <numFmt numFmtId="4" formatCode="#,##0.00"/>
      </ndxf>
    </rcc>
    <rcc rId="0" sId="1" dxf="1">
      <nc r="R125">
        <f>O125-Q125</f>
      </nc>
      <ndxf>
        <font>
          <b/>
          <sz val="20"/>
        </font>
        <numFmt numFmtId="4" formatCode="#,##0.00"/>
      </ndxf>
    </rcc>
    <rcc rId="0" sId="1" dxf="1">
      <nc r="R126">
        <f>O126-Q126</f>
      </nc>
      <ndxf>
        <font>
          <b/>
          <sz val="20"/>
        </font>
        <numFmt numFmtId="4" formatCode="#,##0.00"/>
      </ndxf>
    </rcc>
    <rcc rId="0" sId="1" dxf="1">
      <nc r="R127">
        <f>O127-Q127</f>
      </nc>
      <ndxf>
        <font>
          <b/>
          <sz val="20"/>
        </font>
        <numFmt numFmtId="4" formatCode="#,##0.00"/>
      </ndxf>
    </rcc>
    <rcc rId="0" sId="1" dxf="1">
      <nc r="R128">
        <f>O128-Q128</f>
      </nc>
      <ndxf>
        <font>
          <b/>
          <sz val="20"/>
        </font>
        <numFmt numFmtId="4" formatCode="#,##0.00"/>
      </ndxf>
    </rcc>
    <rcc rId="0" sId="1" dxf="1">
      <nc r="R129">
        <f>O129-Q129</f>
      </nc>
      <ndxf>
        <font>
          <b/>
          <sz val="20"/>
        </font>
        <numFmt numFmtId="4" formatCode="#,##0.00"/>
      </ndxf>
    </rcc>
    <rcc rId="0" sId="1" dxf="1">
      <nc r="R130">
        <f>O130-Q130</f>
      </nc>
      <ndxf>
        <font>
          <b/>
          <sz val="20"/>
        </font>
        <numFmt numFmtId="4" formatCode="#,##0.00"/>
      </ndxf>
    </rcc>
    <rcc rId="0" sId="1" dxf="1">
      <nc r="R131">
        <f>O131-Q131</f>
      </nc>
      <ndxf>
        <font>
          <b/>
          <sz val="20"/>
        </font>
        <numFmt numFmtId="4" formatCode="#,##0.00"/>
      </ndxf>
    </rcc>
    <rcc rId="0" sId="1" dxf="1">
      <nc r="R132">
        <f>O132-Q132</f>
      </nc>
      <ndxf>
        <font>
          <b/>
          <sz val="20"/>
        </font>
        <numFmt numFmtId="4" formatCode="#,##0.00"/>
      </ndxf>
    </rcc>
    <rcc rId="0" sId="1" dxf="1">
      <nc r="R133">
        <f>O133-Q133</f>
      </nc>
      <ndxf>
        <font>
          <b/>
          <sz val="20"/>
        </font>
        <numFmt numFmtId="4" formatCode="#,##0.00"/>
      </ndxf>
    </rcc>
    <rcc rId="0" sId="1" dxf="1">
      <nc r="R134">
        <f>O134-Q134</f>
      </nc>
      <ndxf>
        <font>
          <b/>
          <sz val="20"/>
        </font>
        <numFmt numFmtId="4" formatCode="#,##0.00"/>
      </ndxf>
    </rcc>
    <rcc rId="0" sId="1" dxf="1">
      <nc r="R135">
        <f>O135-Q135</f>
      </nc>
      <ndxf>
        <font>
          <b/>
          <sz val="20"/>
        </font>
        <numFmt numFmtId="4" formatCode="#,##0.00"/>
      </ndxf>
    </rcc>
    <rcc rId="0" sId="1" dxf="1">
      <nc r="R136">
        <f>O136-Q136</f>
      </nc>
      <ndxf>
        <font>
          <b/>
          <sz val="20"/>
        </font>
        <numFmt numFmtId="4" formatCode="#,##0.00"/>
      </ndxf>
    </rcc>
    <rcc rId="0" sId="1" dxf="1">
      <nc r="R137">
        <f>O137-Q137</f>
      </nc>
      <ndxf>
        <font>
          <b/>
          <sz val="20"/>
        </font>
        <numFmt numFmtId="4" formatCode="#,##0.00"/>
      </ndxf>
    </rcc>
    <rcc rId="0" sId="1" dxf="1">
      <nc r="R138">
        <f>O138-Q138</f>
      </nc>
      <ndxf>
        <font>
          <b/>
          <sz val="20"/>
        </font>
        <numFmt numFmtId="4" formatCode="#,##0.00"/>
      </ndxf>
    </rcc>
    <rcc rId="0" sId="1" dxf="1">
      <nc r="R139">
        <f>O139-Q139</f>
      </nc>
      <ndxf>
        <font>
          <b/>
          <sz val="20"/>
        </font>
        <numFmt numFmtId="4" formatCode="#,##0.00"/>
      </ndxf>
    </rcc>
    <rcc rId="0" sId="1" dxf="1">
      <nc r="R140">
        <f>O140-Q140</f>
      </nc>
      <ndxf>
        <font>
          <b/>
          <sz val="20"/>
        </font>
        <numFmt numFmtId="4" formatCode="#,##0.00"/>
      </ndxf>
    </rcc>
    <rcc rId="0" sId="1" dxf="1">
      <nc r="R141">
        <f>O141-Q141</f>
      </nc>
      <ndxf>
        <font>
          <b/>
          <sz val="20"/>
        </font>
        <numFmt numFmtId="4" formatCode="#,##0.00"/>
      </ndxf>
    </rcc>
    <rcc rId="0" sId="1" dxf="1">
      <nc r="R142">
        <f>O142-Q142</f>
      </nc>
      <ndxf>
        <font>
          <b/>
          <sz val="20"/>
        </font>
        <numFmt numFmtId="4" formatCode="#,##0.00"/>
      </ndxf>
    </rcc>
    <rcc rId="0" sId="1" dxf="1">
      <nc r="R143">
        <f>O143-Q143</f>
      </nc>
      <ndxf>
        <font>
          <b/>
          <sz val="20"/>
        </font>
        <numFmt numFmtId="4" formatCode="#,##0.00"/>
      </ndxf>
    </rcc>
    <rcc rId="0" sId="1" dxf="1">
      <nc r="R144">
        <f>O144-Q144</f>
      </nc>
      <ndxf>
        <font>
          <b/>
          <sz val="20"/>
        </font>
        <numFmt numFmtId="4" formatCode="#,##0.00"/>
      </ndxf>
    </rcc>
    <rcc rId="0" sId="1" dxf="1">
      <nc r="R145">
        <f>O145-Q145</f>
      </nc>
      <ndxf>
        <font>
          <b/>
          <sz val="20"/>
        </font>
        <numFmt numFmtId="4" formatCode="#,##0.00"/>
      </ndxf>
    </rcc>
    <rcc rId="0" sId="1" dxf="1">
      <nc r="R146">
        <f>O146-Q146</f>
      </nc>
      <ndxf>
        <font>
          <b/>
          <sz val="20"/>
        </font>
        <numFmt numFmtId="4" formatCode="#,##0.00"/>
      </ndxf>
    </rcc>
    <rcc rId="0" sId="1" dxf="1">
      <nc r="R147">
        <f>O147-Q147</f>
      </nc>
      <ndxf>
        <font>
          <b/>
          <sz val="20"/>
        </font>
        <numFmt numFmtId="4" formatCode="#,##0.00"/>
      </ndxf>
    </rcc>
    <rcc rId="0" sId="1" dxf="1">
      <nc r="R148">
        <f>O148-Q148</f>
      </nc>
      <ndxf>
        <font>
          <b/>
          <sz val="20"/>
        </font>
        <numFmt numFmtId="4" formatCode="#,##0.00"/>
      </ndxf>
    </rcc>
    <rcc rId="0" sId="1" dxf="1">
      <nc r="R149">
        <f>O149-Q149</f>
      </nc>
      <ndxf>
        <font>
          <b/>
          <sz val="20"/>
        </font>
        <numFmt numFmtId="4" formatCode="#,##0.00"/>
      </ndxf>
    </rcc>
    <rcc rId="0" sId="1" dxf="1">
      <nc r="R150">
        <f>O150-Q150</f>
      </nc>
      <ndxf>
        <font>
          <b/>
          <sz val="20"/>
        </font>
        <numFmt numFmtId="4" formatCode="#,##0.00"/>
      </ndxf>
    </rcc>
    <rcc rId="0" sId="1" dxf="1">
      <nc r="R151">
        <f>O151-Q151</f>
      </nc>
      <ndxf>
        <font>
          <b/>
          <sz val="20"/>
        </font>
        <numFmt numFmtId="4" formatCode="#,##0.00"/>
      </ndxf>
    </rcc>
    <rcc rId="0" sId="1" dxf="1">
      <nc r="R152">
        <f>O152-Q152</f>
      </nc>
      <ndxf>
        <font>
          <b/>
          <sz val="20"/>
        </font>
        <numFmt numFmtId="4" formatCode="#,##0.00"/>
      </ndxf>
    </rcc>
    <rcc rId="0" sId="1" dxf="1">
      <nc r="R153">
        <f>O153-Q153</f>
      </nc>
      <ndxf>
        <font>
          <b/>
          <sz val="20"/>
        </font>
        <numFmt numFmtId="4" formatCode="#,##0.00"/>
      </ndxf>
    </rcc>
    <rcc rId="0" sId="1" dxf="1">
      <nc r="R154">
        <f>O154-Q154</f>
      </nc>
      <ndxf>
        <font>
          <b/>
          <sz val="20"/>
        </font>
        <numFmt numFmtId="4" formatCode="#,##0.00"/>
      </ndxf>
    </rcc>
    <rcc rId="0" sId="1" dxf="1">
      <nc r="R155">
        <f>O155-Q155</f>
      </nc>
      <ndxf>
        <font>
          <b/>
          <sz val="20"/>
        </font>
        <numFmt numFmtId="4" formatCode="#,##0.00"/>
      </ndxf>
    </rcc>
    <rcc rId="0" sId="1" dxf="1">
      <nc r="R156">
        <f>O156-Q156</f>
      </nc>
      <ndxf>
        <font>
          <b/>
          <sz val="20"/>
        </font>
        <numFmt numFmtId="4" formatCode="#,##0.00"/>
      </ndxf>
    </rcc>
    <rcc rId="0" sId="1" dxf="1">
      <nc r="R157">
        <f>O157-Q157</f>
      </nc>
      <ndxf>
        <font>
          <b/>
          <sz val="20"/>
        </font>
        <numFmt numFmtId="4" formatCode="#,##0.00"/>
      </ndxf>
    </rcc>
    <rcc rId="0" sId="1" dxf="1">
      <nc r="R158">
        <f>O158-Q158</f>
      </nc>
      <ndxf>
        <font>
          <b/>
          <sz val="20"/>
        </font>
        <numFmt numFmtId="4" formatCode="#,##0.00"/>
      </ndxf>
    </rcc>
    <rcc rId="0" sId="1" dxf="1">
      <nc r="R159">
        <f>O159-Q159</f>
      </nc>
      <ndxf>
        <font>
          <b/>
          <sz val="20"/>
        </font>
        <numFmt numFmtId="4" formatCode="#,##0.00"/>
      </ndxf>
    </rcc>
    <rcc rId="0" sId="1" dxf="1">
      <nc r="R160">
        <f>O160-Q160</f>
      </nc>
      <ndxf>
        <font>
          <b/>
          <sz val="20"/>
        </font>
        <numFmt numFmtId="4" formatCode="#,##0.00"/>
      </ndxf>
    </rcc>
    <rcc rId="0" sId="1" dxf="1">
      <nc r="R161">
        <f>O161-Q161</f>
      </nc>
      <ndxf>
        <font>
          <b/>
          <sz val="20"/>
        </font>
        <numFmt numFmtId="4" formatCode="#,##0.00"/>
      </ndxf>
    </rcc>
    <rcc rId="0" sId="1" dxf="1">
      <nc r="R162">
        <f>O162-Q162</f>
      </nc>
      <ndxf>
        <font>
          <b/>
          <sz val="20"/>
        </font>
        <numFmt numFmtId="4" formatCode="#,##0.00"/>
      </ndxf>
    </rcc>
    <rcc rId="0" sId="1" dxf="1">
      <nc r="R163">
        <f>O163-Q163</f>
      </nc>
      <ndxf>
        <font>
          <b/>
          <sz val="20"/>
        </font>
        <numFmt numFmtId="4" formatCode="#,##0.00"/>
      </ndxf>
    </rcc>
    <rcc rId="0" sId="1" dxf="1">
      <nc r="R164">
        <f>O164-Q164</f>
      </nc>
      <ndxf>
        <font>
          <b/>
          <sz val="20"/>
        </font>
        <numFmt numFmtId="4" formatCode="#,##0.00"/>
      </ndxf>
    </rcc>
    <rcc rId="0" sId="1" dxf="1">
      <nc r="R165">
        <f>O165-Q165</f>
      </nc>
      <ndxf>
        <font>
          <b/>
          <sz val="20"/>
        </font>
        <numFmt numFmtId="4" formatCode="#,##0.00"/>
      </ndxf>
    </rcc>
    <rcc rId="0" sId="1" dxf="1">
      <nc r="R166">
        <f>O166-Q166</f>
      </nc>
      <ndxf>
        <font>
          <b/>
          <sz val="20"/>
        </font>
        <numFmt numFmtId="4" formatCode="#,##0.00"/>
      </ndxf>
    </rcc>
    <rcc rId="0" sId="1" dxf="1">
      <nc r="R167">
        <f>O167-Q167</f>
      </nc>
      <ndxf>
        <font>
          <b/>
          <sz val="20"/>
        </font>
        <numFmt numFmtId="4" formatCode="#,##0.00"/>
      </ndxf>
    </rcc>
    <rcc rId="0" sId="1" dxf="1">
      <nc r="R168">
        <f>O168-Q168</f>
      </nc>
      <ndxf>
        <font>
          <b/>
          <sz val="20"/>
        </font>
        <numFmt numFmtId="4" formatCode="#,##0.00"/>
      </ndxf>
    </rcc>
    <rcc rId="0" sId="1" dxf="1">
      <nc r="R169">
        <f>O169-Q169</f>
      </nc>
      <ndxf>
        <font>
          <b/>
          <sz val="20"/>
        </font>
        <numFmt numFmtId="4" formatCode="#,##0.00"/>
      </ndxf>
    </rcc>
    <rcc rId="0" sId="1" dxf="1">
      <nc r="R170">
        <f>O170-Q170</f>
      </nc>
      <ndxf>
        <font>
          <b/>
          <sz val="20"/>
        </font>
        <numFmt numFmtId="4" formatCode="#,##0.00"/>
      </ndxf>
    </rcc>
    <rcc rId="0" sId="1" dxf="1">
      <nc r="R171">
        <f>O171-Q171</f>
      </nc>
      <ndxf>
        <font>
          <b/>
          <sz val="20"/>
        </font>
        <numFmt numFmtId="4" formatCode="#,##0.00"/>
      </ndxf>
    </rcc>
    <rcc rId="0" sId="1" dxf="1">
      <nc r="R172">
        <f>O172-Q172</f>
      </nc>
      <ndxf>
        <font>
          <b/>
          <sz val="20"/>
        </font>
        <numFmt numFmtId="4" formatCode="#,##0.00"/>
      </ndxf>
    </rcc>
    <rcc rId="0" sId="1" dxf="1">
      <nc r="R173">
        <f>O173-Q173</f>
      </nc>
      <ndxf>
        <font>
          <b/>
          <sz val="20"/>
        </font>
        <numFmt numFmtId="4" formatCode="#,##0.00"/>
      </ndxf>
    </rcc>
    <rcc rId="0" sId="1" dxf="1">
      <nc r="R174">
        <f>O174-Q174</f>
      </nc>
      <ndxf>
        <font>
          <b/>
          <sz val="20"/>
        </font>
        <numFmt numFmtId="4" formatCode="#,##0.00"/>
      </ndxf>
    </rcc>
    <rcc rId="0" sId="1" dxf="1">
      <nc r="R175">
        <f>O175-Q175</f>
      </nc>
      <ndxf>
        <font>
          <b/>
          <sz val="20"/>
        </font>
        <numFmt numFmtId="4" formatCode="#,##0.00"/>
      </ndxf>
    </rcc>
    <rcc rId="0" sId="1" dxf="1">
      <nc r="R176">
        <f>O176-Q176</f>
      </nc>
      <ndxf>
        <font>
          <b/>
          <sz val="20"/>
        </font>
        <numFmt numFmtId="4" formatCode="#,##0.00"/>
      </ndxf>
    </rcc>
    <rcc rId="0" sId="1" dxf="1">
      <nc r="R177">
        <f>O177-Q177</f>
      </nc>
      <ndxf>
        <font>
          <b/>
          <sz val="20"/>
        </font>
        <numFmt numFmtId="4" formatCode="#,##0.00"/>
      </ndxf>
    </rcc>
    <rcc rId="0" sId="1" dxf="1">
      <nc r="R178">
        <f>O178-Q178</f>
      </nc>
      <ndxf>
        <font>
          <b/>
          <sz val="20"/>
        </font>
        <numFmt numFmtId="4" formatCode="#,##0.00"/>
      </ndxf>
    </rcc>
    <rcc rId="0" sId="1" dxf="1">
      <nc r="R179">
        <f>O179-Q179</f>
      </nc>
      <ndxf>
        <font>
          <b/>
          <sz val="20"/>
        </font>
        <numFmt numFmtId="4" formatCode="#,##0.00"/>
      </ndxf>
    </rcc>
    <rcc rId="0" sId="1" dxf="1">
      <nc r="R180">
        <f>O180-Q180</f>
      </nc>
      <ndxf>
        <font>
          <b/>
          <sz val="20"/>
        </font>
        <numFmt numFmtId="4" formatCode="#,##0.00"/>
      </ndxf>
    </rcc>
    <rcc rId="0" sId="1" dxf="1">
      <nc r="R181">
        <f>O181-Q181</f>
      </nc>
      <ndxf>
        <font>
          <b/>
          <sz val="20"/>
        </font>
        <numFmt numFmtId="4" formatCode="#,##0.00"/>
      </ndxf>
    </rcc>
    <rcc rId="0" sId="1" dxf="1">
      <nc r="R182">
        <f>O182-Q182</f>
      </nc>
      <ndxf>
        <font>
          <b/>
          <sz val="20"/>
        </font>
        <numFmt numFmtId="4" formatCode="#,##0.00"/>
      </ndxf>
    </rcc>
    <rcc rId="0" sId="1" dxf="1">
      <nc r="R183">
        <f>O183-Q183</f>
      </nc>
      <ndxf>
        <font>
          <b/>
          <sz val="20"/>
        </font>
        <numFmt numFmtId="4" formatCode="#,##0.00"/>
      </ndxf>
    </rcc>
    <rcc rId="0" sId="1" dxf="1">
      <nc r="R184">
        <f>O184-Q184</f>
      </nc>
      <ndxf>
        <font>
          <b/>
          <sz val="20"/>
        </font>
        <numFmt numFmtId="4" formatCode="#,##0.00"/>
      </ndxf>
    </rcc>
    <rcc rId="0" sId="1" dxf="1">
      <nc r="R185">
        <f>O185-Q185</f>
      </nc>
      <ndxf>
        <font>
          <b/>
          <sz val="20"/>
        </font>
        <numFmt numFmtId="4" formatCode="#,##0.00"/>
      </ndxf>
    </rcc>
    <rcc rId="0" sId="1" dxf="1">
      <nc r="R186">
        <f>O186-Q186</f>
      </nc>
      <ndxf>
        <font>
          <b/>
          <sz val="20"/>
        </font>
        <numFmt numFmtId="4" formatCode="#,##0.00"/>
      </ndxf>
    </rcc>
    <rcc rId="0" sId="1" dxf="1">
      <nc r="R187">
        <f>O187-Q187</f>
      </nc>
      <ndxf>
        <font>
          <b/>
          <sz val="20"/>
        </font>
        <numFmt numFmtId="4" formatCode="#,##0.00"/>
      </ndxf>
    </rcc>
    <rcc rId="0" sId="1" dxf="1">
      <nc r="R188">
        <f>O188-Q188</f>
      </nc>
      <ndxf>
        <font>
          <b/>
          <sz val="20"/>
        </font>
        <numFmt numFmtId="4" formatCode="#,##0.00"/>
      </ndxf>
    </rcc>
    <rcc rId="0" sId="1" dxf="1">
      <nc r="R189">
        <f>O189-Q189</f>
      </nc>
      <ndxf>
        <font>
          <b/>
          <sz val="20"/>
        </font>
        <numFmt numFmtId="4" formatCode="#,##0.00"/>
      </ndxf>
    </rcc>
    <rfmt sheetId="1" sqref="R190" start="0" length="0">
      <dxf>
        <font>
          <b/>
          <sz val="20"/>
        </font>
        <numFmt numFmtId="4" formatCode="#,##0.00"/>
      </dxf>
    </rfmt>
    <rfmt sheetId="1" sqref="R191" start="0" length="0">
      <dxf>
        <font>
          <b/>
          <sz val="20"/>
        </font>
        <numFmt numFmtId="4" formatCode="#,##0.00"/>
      </dxf>
    </rfmt>
    <rfmt sheetId="1" sqref="R192" start="0" length="0">
      <dxf>
        <font>
          <b/>
          <sz val="20"/>
        </font>
        <numFmt numFmtId="4" formatCode="#,##0.00"/>
      </dxf>
    </rfmt>
    <rfmt sheetId="1" sqref="R193" start="0" length="0">
      <dxf>
        <font>
          <b/>
          <sz val="20"/>
        </font>
        <numFmt numFmtId="4" formatCode="#,##0.00"/>
      </dxf>
    </rfmt>
    <rfmt sheetId="1" sqref="R194" start="0" length="0">
      <dxf>
        <font>
          <b/>
          <sz val="20"/>
        </font>
        <numFmt numFmtId="4" formatCode="#,##0.00"/>
      </dxf>
    </rfmt>
  </rrc>
  <rcc rId="253" sId="1">
    <oc r="R11">
      <f>O11-Q11</f>
    </oc>
    <nc r="R11">
      <f>O11-Q11</f>
    </nc>
  </rcc>
  <rcc rId="254" sId="1">
    <oc r="R12">
      <f>O12-Q12</f>
    </oc>
    <nc r="R12">
      <f>O12-Q12</f>
    </nc>
  </rcc>
  <rcc rId="255" sId="1">
    <nc r="R13">
      <f>O13-Q13</f>
    </nc>
  </rcc>
  <rcc rId="256" sId="1">
    <nc r="R14">
      <f>O14-Q14</f>
    </nc>
  </rcc>
  <rcc rId="257" sId="1">
    <nc r="R15">
      <f>O15-Q15</f>
    </nc>
  </rcc>
  <rcc rId="258" sId="1">
    <nc r="R16">
      <f>O16-Q16</f>
    </nc>
  </rcc>
  <rcc rId="259" sId="1">
    <nc r="R17">
      <f>O17-Q17</f>
    </nc>
  </rcc>
  <rcc rId="260" sId="1">
    <nc r="R18">
      <f>O18-Q18</f>
    </nc>
  </rcc>
  <rcc rId="261" sId="1">
    <nc r="R19">
      <f>O19-Q19</f>
    </nc>
  </rcc>
  <rcc rId="262" sId="1">
    <nc r="R20">
      <f>O20-Q20</f>
    </nc>
  </rcc>
  <rcc rId="263" sId="1">
    <nc r="R21">
      <f>O21-Q21</f>
    </nc>
  </rcc>
  <rcc rId="264" sId="1">
    <nc r="R22">
      <f>O22-Q22</f>
    </nc>
  </rcc>
  <rcc rId="265" sId="1">
    <nc r="R23">
      <f>O23-Q23</f>
    </nc>
  </rcc>
  <rcc rId="266" sId="1">
    <nc r="R24">
      <f>O24-Q24</f>
    </nc>
  </rcc>
  <rcc rId="267" sId="1">
    <nc r="R25">
      <f>O25-Q25</f>
    </nc>
  </rcc>
  <rcc rId="268" sId="1">
    <nc r="R26">
      <f>O26-Q26</f>
    </nc>
  </rcc>
  <rcc rId="269" sId="1">
    <nc r="R27">
      <f>O27-Q27</f>
    </nc>
  </rcc>
  <rcc rId="270" sId="1">
    <nc r="R28">
      <f>O28-Q28</f>
    </nc>
  </rcc>
  <rcc rId="271" sId="1">
    <nc r="R29">
      <f>O29-Q29</f>
    </nc>
  </rcc>
  <rcc rId="272" sId="1">
    <nc r="R30">
      <f>O30-Q30</f>
    </nc>
  </rcc>
  <rcc rId="273" sId="1">
    <nc r="R31">
      <f>O31-Q31</f>
    </nc>
  </rcc>
  <rcc rId="274" sId="1">
    <nc r="R32">
      <f>O32-Q32</f>
    </nc>
  </rcc>
  <rcc rId="275" sId="1">
    <nc r="R33">
      <f>O33-Q33</f>
    </nc>
  </rcc>
  <rcc rId="276" sId="1">
    <nc r="R34">
      <f>O34-Q34</f>
    </nc>
  </rcc>
  <rcc rId="277" sId="1">
    <nc r="R35">
      <f>O35-Q35</f>
    </nc>
  </rcc>
  <rcc rId="278" sId="1">
    <nc r="R36">
      <f>O36-Q36</f>
    </nc>
  </rcc>
  <rcc rId="279" sId="1">
    <nc r="R37">
      <f>O37-Q37</f>
    </nc>
  </rcc>
  <rcc rId="280" sId="1">
    <nc r="R38">
      <f>O38-Q38</f>
    </nc>
  </rcc>
  <rcc rId="281" sId="1">
    <nc r="R39">
      <f>O39-Q39</f>
    </nc>
  </rcc>
  <rcc rId="282" sId="1">
    <nc r="R40">
      <f>O40-Q40</f>
    </nc>
  </rcc>
  <rcc rId="283" sId="1">
    <nc r="R41">
      <f>O41-Q41</f>
    </nc>
  </rcc>
  <rcc rId="284" sId="1">
    <nc r="R42">
      <f>O42-Q42</f>
    </nc>
  </rcc>
  <rcc rId="285" sId="1">
    <nc r="R43">
      <f>O43-Q43</f>
    </nc>
  </rcc>
  <rcc rId="286" sId="1">
    <nc r="R44">
      <f>O44-Q44</f>
    </nc>
  </rcc>
  <rcc rId="287" sId="1">
    <nc r="R45">
      <f>O45-Q45</f>
    </nc>
  </rcc>
  <rcc rId="288" sId="1">
    <nc r="R46">
      <f>O46-Q46</f>
    </nc>
  </rcc>
  <rcc rId="289" sId="1">
    <nc r="R47">
      <f>O47-Q47</f>
    </nc>
  </rcc>
  <rcc rId="290" sId="1">
    <nc r="R48">
      <f>O48-Q48</f>
    </nc>
  </rcc>
  <rcc rId="291" sId="1">
    <nc r="R49">
      <f>O49-Q49</f>
    </nc>
  </rcc>
  <rcc rId="292" sId="1">
    <nc r="R50">
      <f>O50-Q50</f>
    </nc>
  </rcc>
  <rcc rId="293" sId="1">
    <nc r="R51">
      <f>O51-Q51</f>
    </nc>
  </rcc>
  <rcc rId="294" sId="1">
    <nc r="R52">
      <f>O52-Q52</f>
    </nc>
  </rcc>
  <rcc rId="295" sId="1">
    <nc r="R53">
      <f>O53-Q53</f>
    </nc>
  </rcc>
  <rcc rId="296" sId="1">
    <nc r="R54">
      <f>O54-Q54</f>
    </nc>
  </rcc>
  <rcc rId="297" sId="1">
    <nc r="R55">
      <f>O55-Q55</f>
    </nc>
  </rcc>
  <rcc rId="298" sId="1">
    <nc r="R56">
      <f>O56-Q56</f>
    </nc>
  </rcc>
  <rcc rId="299" sId="1">
    <nc r="R57">
      <f>O57-Q57</f>
    </nc>
  </rcc>
  <rcc rId="300" sId="1">
    <nc r="R58">
      <f>O58-Q58</f>
    </nc>
  </rcc>
  <rcc rId="301" sId="1">
    <nc r="R59">
      <f>O59-Q59</f>
    </nc>
  </rcc>
  <rcc rId="302" sId="1">
    <nc r="R60">
      <f>O60-Q60</f>
    </nc>
  </rcc>
  <rcc rId="303" sId="1">
    <nc r="R61">
      <f>O61-Q61</f>
    </nc>
  </rcc>
  <rcc rId="304" sId="1">
    <nc r="R62">
      <f>O62-Q62</f>
    </nc>
  </rcc>
  <rcc rId="305" sId="1">
    <nc r="R63">
      <f>O63-Q63</f>
    </nc>
  </rcc>
  <rcc rId="306" sId="1">
    <nc r="R64">
      <f>O64-Q64</f>
    </nc>
  </rcc>
  <rcc rId="307" sId="1">
    <nc r="R65">
      <f>O65-Q65</f>
    </nc>
  </rcc>
  <rcc rId="308" sId="1">
    <nc r="R66">
      <f>O66-Q66</f>
    </nc>
  </rcc>
  <rcc rId="309" sId="1">
    <nc r="R67">
      <f>O67-Q67</f>
    </nc>
  </rcc>
  <rcc rId="310" sId="1">
    <nc r="R68">
      <f>O68-Q68</f>
    </nc>
  </rcc>
  <rcc rId="311" sId="1">
    <nc r="R69">
      <f>O69-Q69</f>
    </nc>
  </rcc>
  <rcc rId="312" sId="1">
    <nc r="R70">
      <f>O70-Q70</f>
    </nc>
  </rcc>
  <rcc rId="313" sId="1">
    <nc r="R71">
      <f>O71-Q71</f>
    </nc>
  </rcc>
  <rcc rId="314" sId="1">
    <nc r="R72">
      <f>O72-Q72</f>
    </nc>
  </rcc>
  <rcc rId="315" sId="1">
    <nc r="R73">
      <f>O73-Q73</f>
    </nc>
  </rcc>
  <rcc rId="316" sId="1">
    <nc r="R74">
      <f>O74-Q74</f>
    </nc>
  </rcc>
  <rcc rId="317" sId="1">
    <nc r="R75">
      <f>O75-Q75</f>
    </nc>
  </rcc>
  <rcc rId="318" sId="1">
    <nc r="R76">
      <f>O76-Q76</f>
    </nc>
  </rcc>
  <rcc rId="319" sId="1">
    <nc r="R77">
      <f>O77-Q77</f>
    </nc>
  </rcc>
  <rcc rId="320" sId="1">
    <nc r="R78">
      <f>O78-Q78</f>
    </nc>
  </rcc>
  <rcc rId="321" sId="1">
    <nc r="R79">
      <f>O79-Q79</f>
    </nc>
  </rcc>
  <rcc rId="322" sId="1">
    <nc r="R80">
      <f>O80-Q80</f>
    </nc>
  </rcc>
  <rcc rId="323" sId="1">
    <nc r="R81">
      <f>O81-Q81</f>
    </nc>
  </rcc>
  <rcc rId="324" sId="1">
    <nc r="R82">
      <f>O82-Q82</f>
    </nc>
  </rcc>
  <rcc rId="325" sId="1">
    <nc r="R83">
      <f>O83-Q83</f>
    </nc>
  </rcc>
  <rcc rId="326" sId="1">
    <nc r="R84">
      <f>O84-Q84</f>
    </nc>
  </rcc>
  <rcc rId="327" sId="1">
    <nc r="R85">
      <f>O85-Q85</f>
    </nc>
  </rcc>
  <rcc rId="328" sId="1">
    <nc r="R86">
      <f>O86-Q86</f>
    </nc>
  </rcc>
  <rcc rId="329" sId="1">
    <nc r="R87">
      <f>O87-Q87</f>
    </nc>
  </rcc>
  <rcc rId="330" sId="1">
    <nc r="R88">
      <f>O88-Q88</f>
    </nc>
  </rcc>
  <rcc rId="331" sId="1">
    <nc r="R89">
      <f>O89-Q89</f>
    </nc>
  </rcc>
  <rcc rId="332" sId="1">
    <nc r="R90">
      <f>O90-Q90</f>
    </nc>
  </rcc>
  <rcc rId="333" sId="1">
    <nc r="R91">
      <f>O91-Q91</f>
    </nc>
  </rcc>
  <rcc rId="334" sId="1">
    <nc r="R92">
      <f>O92-Q92</f>
    </nc>
  </rcc>
  <rcc rId="335" sId="1">
    <nc r="R93">
      <f>O93-Q93</f>
    </nc>
  </rcc>
  <rcc rId="336" sId="1">
    <nc r="R94">
      <f>O94-Q94</f>
    </nc>
  </rcc>
  <rcc rId="337" sId="1">
    <nc r="R95">
      <f>O95-Q95</f>
    </nc>
  </rcc>
  <rcc rId="338" sId="1">
    <nc r="R96">
      <f>O96-Q96</f>
    </nc>
  </rcc>
  <rcc rId="339" sId="1">
    <nc r="R97">
      <f>O97-Q97</f>
    </nc>
  </rcc>
  <rcc rId="340" sId="1">
    <nc r="R98">
      <f>O98-Q98</f>
    </nc>
  </rcc>
  <rcc rId="341" sId="1">
    <nc r="R99">
      <f>O99-Q99</f>
    </nc>
  </rcc>
  <rcc rId="342" sId="1">
    <nc r="R100">
      <f>O100-Q100</f>
    </nc>
  </rcc>
  <rcc rId="343" sId="1">
    <nc r="R101">
      <f>O101-Q101</f>
    </nc>
  </rcc>
  <rcc rId="344" sId="1">
    <nc r="R102">
      <f>O102-Q102</f>
    </nc>
  </rcc>
  <rcc rId="345" sId="1">
    <nc r="R103">
      <f>O103-Q103</f>
    </nc>
  </rcc>
  <rcc rId="346" sId="1">
    <nc r="R104">
      <f>O104-Q104</f>
    </nc>
  </rcc>
  <rcc rId="347" sId="1">
    <nc r="R105">
      <f>O105-Q105</f>
    </nc>
  </rcc>
  <rcc rId="348" sId="1">
    <nc r="R106">
      <f>O106-Q106</f>
    </nc>
  </rcc>
  <rcc rId="349" sId="1">
    <nc r="R107">
      <f>O107-Q107</f>
    </nc>
  </rcc>
  <rcc rId="350" sId="1">
    <nc r="R108">
      <f>O108-Q108</f>
    </nc>
  </rcc>
  <rcc rId="351" sId="1">
    <nc r="R109">
      <f>O109-Q109</f>
    </nc>
  </rcc>
  <rcc rId="352" sId="1">
    <nc r="R110">
      <f>O110-Q110</f>
    </nc>
  </rcc>
  <rcc rId="353" sId="1">
    <nc r="R111">
      <f>O111-Q111</f>
    </nc>
  </rcc>
  <rcc rId="354" sId="1">
    <nc r="R112">
      <f>O112-Q112</f>
    </nc>
  </rcc>
  <rcc rId="355" sId="1">
    <nc r="R113">
      <f>O113-Q113</f>
    </nc>
  </rcc>
  <rcc rId="356" sId="1">
    <nc r="R114">
      <f>O114-Q114</f>
    </nc>
  </rcc>
  <rcc rId="357" sId="1">
    <nc r="R115">
      <f>O115-Q115</f>
    </nc>
  </rcc>
  <rcc rId="358" sId="1">
    <nc r="R116">
      <f>O116-Q116</f>
    </nc>
  </rcc>
  <rcc rId="359" sId="1">
    <nc r="R117">
      <f>O117-Q117</f>
    </nc>
  </rcc>
  <rcc rId="360" sId="1">
    <nc r="R118">
      <f>O118-Q118</f>
    </nc>
  </rcc>
  <rcc rId="361" sId="1">
    <nc r="R119">
      <f>O119-Q119</f>
    </nc>
  </rcc>
  <rcc rId="362" sId="1">
    <nc r="R120">
      <f>O120-Q120</f>
    </nc>
  </rcc>
  <rcc rId="363" sId="1">
    <nc r="R121">
      <f>O121-Q121</f>
    </nc>
  </rcc>
  <rcc rId="364" sId="1">
    <nc r="R122">
      <f>O122-Q122</f>
    </nc>
  </rcc>
  <rcc rId="365" sId="1">
    <nc r="R123">
      <f>O123-Q123</f>
    </nc>
  </rcc>
  <rcc rId="366" sId="1">
    <nc r="R124">
      <f>O124-Q124</f>
    </nc>
  </rcc>
  <rcc rId="367" sId="1">
    <nc r="R125">
      <f>O125-Q125</f>
    </nc>
  </rcc>
  <rcc rId="368" sId="1">
    <nc r="R126">
      <f>O126-Q126</f>
    </nc>
  </rcc>
  <rcc rId="369" sId="1">
    <nc r="R127">
      <f>O127-Q127</f>
    </nc>
  </rcc>
  <rcc rId="370" sId="1">
    <nc r="R128">
      <f>O128-Q128</f>
    </nc>
  </rcc>
  <rcc rId="371" sId="1">
    <nc r="R129">
      <f>O129-Q129</f>
    </nc>
  </rcc>
  <rcc rId="372" sId="1">
    <nc r="R130">
      <f>O130-Q130</f>
    </nc>
  </rcc>
  <rcc rId="373" sId="1">
    <nc r="R131">
      <f>O131-Q131</f>
    </nc>
  </rcc>
  <rcc rId="374" sId="1">
    <nc r="R132">
      <f>O132-Q132</f>
    </nc>
  </rcc>
  <rcc rId="375" sId="1">
    <nc r="R133">
      <f>O133-Q133</f>
    </nc>
  </rcc>
  <rcc rId="376" sId="1">
    <nc r="R134">
      <f>O134-Q134</f>
    </nc>
  </rcc>
  <rcc rId="377" sId="1">
    <nc r="R135">
      <f>O135-Q135</f>
    </nc>
  </rcc>
  <rcc rId="378" sId="1">
    <nc r="R136">
      <f>O136-Q136</f>
    </nc>
  </rcc>
  <rcc rId="379" sId="1">
    <nc r="R137">
      <f>O137-Q137</f>
    </nc>
  </rcc>
  <rcc rId="380" sId="1">
    <nc r="R138">
      <f>O138-Q138</f>
    </nc>
  </rcc>
  <rcc rId="381" sId="1">
    <nc r="R139">
      <f>O139-Q139</f>
    </nc>
  </rcc>
  <rcc rId="382" sId="1">
    <nc r="R140">
      <f>O140-Q140</f>
    </nc>
  </rcc>
  <rcc rId="383" sId="1">
    <nc r="R141">
      <f>O141-Q141</f>
    </nc>
  </rcc>
  <rcc rId="384" sId="1">
    <nc r="R142">
      <f>O142-Q142</f>
    </nc>
  </rcc>
  <rcc rId="385" sId="1">
    <nc r="R143">
      <f>O143-Q143</f>
    </nc>
  </rcc>
  <rcc rId="386" sId="1">
    <nc r="R144">
      <f>O144-Q144</f>
    </nc>
  </rcc>
  <rcc rId="387" sId="1">
    <nc r="R145">
      <f>O145-Q145</f>
    </nc>
  </rcc>
  <rcc rId="388" sId="1">
    <nc r="R146">
      <f>O146-Q146</f>
    </nc>
  </rcc>
  <rcc rId="389" sId="1">
    <nc r="R147">
      <f>O147-Q147</f>
    </nc>
  </rcc>
  <rcc rId="390" sId="1">
    <nc r="R148">
      <f>O148-Q148</f>
    </nc>
  </rcc>
  <rcc rId="391" sId="1">
    <nc r="R149">
      <f>O149-Q149</f>
    </nc>
  </rcc>
  <rcc rId="392" sId="1">
    <nc r="R150">
      <f>O150-Q150</f>
    </nc>
  </rcc>
  <rcc rId="393" sId="1">
    <nc r="R151">
      <f>O151-Q151</f>
    </nc>
  </rcc>
  <rcc rId="394" sId="1">
    <nc r="R152">
      <f>O152-Q152</f>
    </nc>
  </rcc>
  <rcc rId="395" sId="1">
    <nc r="R153">
      <f>O153-Q153</f>
    </nc>
  </rcc>
  <rcc rId="396" sId="1">
    <nc r="R154">
      <f>O154-Q154</f>
    </nc>
  </rcc>
  <rcc rId="397" sId="1">
    <nc r="R155">
      <f>O155-Q155</f>
    </nc>
  </rcc>
  <rcc rId="398" sId="1">
    <nc r="R156">
      <f>O156-Q156</f>
    </nc>
  </rcc>
  <rcc rId="399" sId="1">
    <nc r="R157">
      <f>O157-Q157</f>
    </nc>
  </rcc>
  <rcc rId="400" sId="1">
    <nc r="R158">
      <f>O158-Q158</f>
    </nc>
  </rcc>
  <rcc rId="401" sId="1">
    <nc r="R159">
      <f>O159-Q159</f>
    </nc>
  </rcc>
  <rcc rId="402" sId="1">
    <nc r="R160">
      <f>O160-Q160</f>
    </nc>
  </rcc>
  <rcc rId="403" sId="1">
    <nc r="R161">
      <f>O161-Q161</f>
    </nc>
  </rcc>
  <rcc rId="404" sId="1">
    <nc r="R162">
      <f>O162-Q162</f>
    </nc>
  </rcc>
  <rcc rId="405" sId="1">
    <nc r="R163">
      <f>O163-Q163</f>
    </nc>
  </rcc>
  <rcc rId="406" sId="1">
    <nc r="R164">
      <f>O164-Q164</f>
    </nc>
  </rcc>
  <rcc rId="407" sId="1">
    <nc r="R165">
      <f>O165-Q165</f>
    </nc>
  </rcc>
  <rcc rId="408" sId="1">
    <nc r="R166">
      <f>O166-Q166</f>
    </nc>
  </rcc>
  <rcc rId="409" sId="1">
    <nc r="R167">
      <f>O167-Q167</f>
    </nc>
  </rcc>
  <rcc rId="410" sId="1">
    <nc r="R168">
      <f>O168-Q168</f>
    </nc>
  </rcc>
  <rcc rId="411" sId="1">
    <nc r="R169">
      <f>O169-Q169</f>
    </nc>
  </rcc>
  <rcc rId="412" sId="1">
    <nc r="R170">
      <f>O170-Q170</f>
    </nc>
  </rcc>
  <rcc rId="413" sId="1">
    <nc r="R171">
      <f>O171-Q171</f>
    </nc>
  </rcc>
  <rcc rId="414" sId="1">
    <nc r="R172">
      <f>O172-Q172</f>
    </nc>
  </rcc>
  <rcc rId="415" sId="1">
    <nc r="R173">
      <f>O173-Q173</f>
    </nc>
  </rcc>
  <rcc rId="416" sId="1">
    <nc r="R174">
      <f>O174-Q174</f>
    </nc>
  </rcc>
  <rcc rId="417" sId="1">
    <nc r="R175">
      <f>O175-Q175</f>
    </nc>
  </rcc>
  <rcc rId="418" sId="1">
    <nc r="R176">
      <f>O176-Q176</f>
    </nc>
  </rcc>
  <rcc rId="419" sId="1">
    <nc r="R177">
      <f>O177-Q177</f>
    </nc>
  </rcc>
  <rcc rId="420" sId="1">
    <nc r="R178">
      <f>O178-Q178</f>
    </nc>
  </rcc>
  <rcc rId="421" sId="1">
    <nc r="R179">
      <f>O179-Q179</f>
    </nc>
  </rcc>
  <rcc rId="422" sId="1">
    <nc r="R180">
      <f>O180-Q180</f>
    </nc>
  </rcc>
  <rcc rId="423" sId="1">
    <nc r="R181">
      <f>O181-Q181</f>
    </nc>
  </rcc>
  <rcc rId="424" sId="1">
    <nc r="R182">
      <f>O182-Q182</f>
    </nc>
  </rcc>
  <rcc rId="425" sId="1">
    <nc r="R183">
      <f>O183-Q183</f>
    </nc>
  </rcc>
  <rcc rId="426" sId="1">
    <nc r="R184">
      <f>O184-Q184</f>
    </nc>
  </rcc>
  <rcc rId="427" sId="1">
    <nc r="R185">
      <f>O185-Q185</f>
    </nc>
  </rcc>
  <rcc rId="428" sId="1">
    <nc r="R186">
      <f>O186-Q186</f>
    </nc>
  </rcc>
  <rcc rId="429" sId="1">
    <nc r="R187">
      <f>O187-Q187</f>
    </nc>
  </rcc>
  <rcc rId="430" sId="1">
    <nc r="R188">
      <f>O188-Q188</f>
    </nc>
  </rcc>
  <rcc rId="431" sId="1">
    <nc r="R189">
      <f>O189-Q189</f>
    </nc>
  </rcc>
  <rcc rId="432" sId="1">
    <nc r="R190">
      <f>O190-Q190</f>
    </nc>
  </rcc>
  <rcc rId="433" sId="1">
    <nc r="R191">
      <f>O191-Q191</f>
    </nc>
  </rcc>
  <rcc rId="434" sId="1">
    <nc r="R192">
      <f>O192-Q192</f>
    </nc>
  </rcc>
  <rcc rId="435" sId="1">
    <nc r="R193">
      <f>O193-Q193</f>
    </nc>
  </rcc>
  <rcc rId="436" sId="1">
    <nc r="R194">
      <f>O194-Q194</f>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 sId="1">
    <oc r="P96" t="inlineStr">
      <is>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- 423 186,003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    
</t>
        </r>
      </is>
    </oc>
    <nc r="P96" t="inlineStr">
      <is>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- 423 186,003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t>
        </r>
      </is>
    </nc>
  </rcc>
  <rcc rId="438" sId="1">
    <oc r="P144" t="inlineStr">
      <is>
        <r>
          <rPr>
            <u/>
            <sz val="20"/>
            <color theme="1"/>
            <rFont val="Times New Roman"/>
            <family val="1"/>
            <charset val="204"/>
          </rPr>
          <t>ДГХ:</t>
        </r>
        <r>
          <rPr>
            <sz val="20"/>
            <color theme="1"/>
            <rFont val="Times New Roman"/>
            <family val="2"/>
            <charset val="204"/>
          </rPr>
          <t xml:space="preserve"> Ожидаемое неисполнение 8 547,24 тыс.руб., в том числе:
1) Ожидаемое неисполнение по привлеченным средствам- 3 391,46 тыс.руб. - экономия по факту выполненных работ, по итогам проведения конкурсов по подпрограмме "Повышение энергоэффективности в отраслях экономики". 
2) средства местного бюджета 2 062,03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(81,03 тыс.руб. не планируются к исполнению).
3) средства окружного бюджета 3 093,75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(1 539,48 тыс.руб. не планируются к исполнению, письмо ДГХ от 31.10.2016 № 09-02-7441/16 в ДР ЖКК ХМАО-Югры).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is>
    </oc>
    <nc r="P144" t="inlineStr">
      <is>
        <r>
          <rPr>
            <u/>
            <sz val="20"/>
            <color theme="1"/>
            <rFont val="Times New Roman"/>
            <family val="1"/>
            <charset val="204"/>
          </rPr>
          <t>ДГХ:</t>
        </r>
        <r>
          <rPr>
            <sz val="20"/>
            <color theme="1"/>
            <rFont val="Times New Roman"/>
            <family val="2"/>
            <charset val="204"/>
          </rPr>
          <t xml:space="preserve"> Ожидаемое неисполнение 8 547,24 тыс.руб., в том числе:
1) Ожидаемое неисполнение по привлеченным средствам- 3 391,46 тыс.руб. - экономия по факту выполненных работ, по итогам проведения конкурсов по подпрограмме "Повышение энергоэффективности в отраслях экономики". 
2) средства местного бюджета 2 062,03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(81,03 тыс.руб. не планируются к исполнению).
3) средства окружного бюджета 3 093,75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(1 539,48 тыс.руб. не планируются к исполнению, письмо ДГХ от 31.10.2016 № 09-02-7441/16 в ДР ЖКК ХМАО-Югры).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is>
    </nc>
  </rcc>
  <rcv guid="{67ADFAE6-A9AF-44D7-8539-93CD0F6B7849}" action="delete"/>
  <rdn rId="0" localSheetId="1" customView="1" name="Z_67ADFAE6_A9AF_44D7_8539_93CD0F6B7849_.wvu.PrintArea" hidden="1" oldHidden="1">
    <formula>'на 01.11.2016'!$A$1:$P$203</formula>
    <oldFormula>'на 01.11.2016'!$A$1:$P$203</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01.11.2016'!$A$7:$P$401</formula>
    <oldFormula>'на 01.11.2016'!$A$7:$P$401</oldFormula>
  </rdn>
  <rcv guid="{67ADFAE6-A9AF-44D7-8539-93CD0F6B784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01.11.2016'!$A$1:$P$194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7">
    <dxf>
      <fill>
        <patternFill>
          <bgColor theme="0"/>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7">
    <dxf>
      <fill>
        <patternFill>
          <bgColor theme="0"/>
        </patternFill>
      </fill>
    </dxf>
  </rfmt>
  <rcc rId="443" sId="1">
    <o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1 374,19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1 426,00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oc>
    <n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20"/>
            <color theme="1"/>
            <rFont val="Times New Roman"/>
            <family val="1"/>
            <charset val="204"/>
          </rPr>
          <t>1 374,19</t>
        </r>
        <r>
          <rPr>
            <sz val="20"/>
            <color theme="1"/>
            <rFont val="Times New Roman"/>
            <family val="2"/>
            <charset val="204"/>
          </rPr>
          <t xml:space="preserve">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20"/>
            <color theme="1"/>
            <rFont val="Times New Roman"/>
            <family val="1"/>
            <charset val="204"/>
          </rPr>
          <t>1 426,00</t>
        </r>
        <r>
          <rPr>
            <sz val="20"/>
            <color theme="1"/>
            <rFont val="Times New Roman"/>
            <family val="2"/>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4"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Реализация программы осуществляется в плановом режиме в соответствии с заключенным Соглашением.Планируемая экономия 1,66 тыс.руб. будет возвращена в бюджет автономного округа и 22,02 тыс.руб.в местный бюджет; </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Реализация программы осуществляется в плановом режиме в соответствии с заключенным Соглашением.Планируемая экономия 1,65 тыс.руб. будет возвращена в бюджет автономного округа и 22,02 тыс.руб.в местный бюджет; </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 sId="1">
    <oc r="P55" t="inlineStr">
      <is>
        <r>
          <rPr>
            <u/>
            <sz val="20"/>
            <rFont val="Times New Roman"/>
            <family val="1"/>
            <charset val="204"/>
          </rPr>
          <t>АГ:</t>
        </r>
        <r>
          <rPr>
            <sz val="20"/>
            <rFont val="Times New Roman"/>
            <family val="2"/>
            <charset val="204"/>
          </rPr>
          <t xml:space="preserve">
В  соответствии с законом Ханты-Мансийского автономного округа–Югры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округа–Югры на подготовку проведения Всероссийской сельскохозяйственной переписи»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01.11.2016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образовалась экономия средств на сумму 260,64 тыс. руб..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2 000 безнадзорных животных. По состоянию на 01.11.2016 утилизировано 1 791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экономия в сумме 1 214,70 тыс.руб. будет снята на очередном заседании Думы города.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is>
    </oc>
    <nc r="P55" t="inlineStr">
      <is>
        <r>
          <rPr>
            <u/>
            <sz val="20"/>
            <rFont val="Times New Roman"/>
            <family val="1"/>
            <charset val="204"/>
          </rPr>
          <t>АГ:</t>
        </r>
        <r>
          <rPr>
            <sz val="20"/>
            <rFont val="Times New Roman"/>
            <family val="2"/>
            <charset val="204"/>
          </rPr>
          <t xml:space="preserve">
В  соответствии с законом Ханты-Мансийского автономного округа–Югры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округа–Югры на подготовку проведения Всероссийской сельскохозяйственной переписи»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01.11.2016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образовалась экономия средств на сумму 260,64 тыс. руб..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2 000 безнадзорных животных. По состоянию на 01.11.2016 утилизировано 1 791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 sId="1" numFmtId="4">
    <oc r="L172">
      <f>G172</f>
    </oc>
    <nc r="L172">
      <v>179069.17</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01.11.2016'!$C:$N</formula>
    <oldFormula>'на 01.11.2016'!$C:$N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 sId="1">
    <oc r="O172">
      <f>G172-L172</f>
    </oc>
    <nc r="O172">
      <f>G172-L172</f>
    </nc>
  </rcc>
  <rcc rId="464" sId="1" numFmtId="4">
    <oc r="L172">
      <v>179069.17</v>
    </oc>
    <nc r="L172">
      <v>181419.91</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5" sId="1">
    <oc r="L170">
      <f>L172+L171+L173+L174+L175</f>
    </oc>
    <nc r="L170">
      <f>L172+L171+L173+L174+L175</f>
    </nc>
  </rcc>
  <rcc rId="466" sId="1">
    <o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В рамках мероприятия "Финансовая поддержка" поддержка в форме субсидий оказана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В рамках мероприятия "Финансовая поддержка" поддержка в форме субсидий оказана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01.11.2016'!$A$1:$P$194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A29541-62F4-4CED-BF33-19F6BA57578F}" action="delete"/>
  <rdn rId="0" localSheetId="1" customView="1" name="Z_9FA29541_62F4_4CED_BF33_19F6BA57578F_.wvu.PrintArea" hidden="1" oldHidden="1">
    <formula>'на 01.11.2016'!$A$1:$P$194</formula>
    <oldFormula>'на 01.11.2016'!$A$1:$P$194</oldFormula>
  </rdn>
  <rdn rId="0" localSheetId="1" customView="1" name="Z_9FA29541_62F4_4CED_BF33_19F6BA57578F_.wvu.PrintTitles" hidden="1" oldHidden="1">
    <formula>'на 01.11.2016'!$5:$8</formula>
    <oldFormula>'на 01.11.2016'!$5:$8</oldFormula>
  </rdn>
  <rdn rId="0" localSheetId="1" customView="1" name="Z_9FA29541_62F4_4CED_BF33_19F6BA57578F_.wvu.Cols" hidden="1" oldHidden="1">
    <formula>'на 01.11.2016'!$C:$E,'на 01.11.2016'!$M:$N</formula>
    <oldFormula>'на 01.11.2016'!$C:$E,'на 01.11.2016'!$M:$N</oldFormula>
  </rdn>
  <rdn rId="0" localSheetId="1" customView="1" name="Z_9FA29541_62F4_4CED_BF33_19F6BA57578F_.wvu.FilterData" hidden="1" oldHidden="1">
    <formula>'на 01.11.2016'!$A$7:$P$401</formula>
    <oldFormula>'на 01.11.2016'!$A$7:$P$401</oldFormula>
  </rdn>
  <rcv guid="{9FA29541-62F4-4CED-BF33-19F6BA57578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 sId="1">
    <o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В рамках мероприятия "Финансовая поддержка" поддержка в форме субсидий оказана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rgb="FFFF0000"/>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
    <o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rgb="FFFF0000"/>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70"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1"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-1,66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01.11.2016'!$A$1:$R$194</formula>
    <oldFormula>'на 01.11.2016'!$A$1:$R$194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0" sId="1">
    <o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оборудование поставлено и оплачено полностью (на сумму 74 496,3194 тыс.руб.). 
27.10.2016 г.  заключен контракт с ИП Павлюк И.В., на сумму 2 371,35 тыс. руб. на поставку металлической мебели.    
Закупка медицинского оборудования на сумму 1059,042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98,220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По состоянию на 01.11.2016 г. сложилась экономия по итогам проведения аукционов на поставку оборудования в сумме - 4 215,70496 тыс. руб.
</t>
      </is>
    </oc>
    <n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74 496,3194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1059,042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98,220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По состоянию на 01.11.2016 г. сложилась экономия по итогам проведения аукционов на поставку оборудования в сумме - 4 215,70496 тыс. руб.
</t>
      </is>
    </nc>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o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74 496,3194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1059,042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98,220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По состоянию на 01.11.2016 г. сложилась экономия по итогам проведения аукционов на поставку оборудования в сумме - 4 215,70496 тыс. руб.
</t>
      </is>
    </oc>
    <n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74 496,3194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1059,042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98,220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Ожидаемый остаток на конец года -  экономия по итогам проведения аукционов на поставку оборудования в сумме - 4 215,70496 тыс. руб.
</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6" sId="1">
    <o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20"/>
            <color theme="1"/>
            <rFont val="Times New Roman"/>
            <family val="1"/>
            <charset val="204"/>
          </rPr>
          <t>1 374,19</t>
        </r>
        <r>
          <rPr>
            <sz val="20"/>
            <color theme="1"/>
            <rFont val="Times New Roman"/>
            <family val="2"/>
            <charset val="204"/>
          </rPr>
          <t xml:space="preserve"> тыс. руб. не представляется возможным. Средства сняты на заседании Думы города в октябре (1 374,19 тыс. руб.).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20"/>
            <color theme="1"/>
            <rFont val="Times New Roman"/>
            <family val="1"/>
            <charset val="204"/>
          </rPr>
          <t>1 426,00</t>
        </r>
        <r>
          <rPr>
            <sz val="20"/>
            <color theme="1"/>
            <rFont val="Times New Roman"/>
            <family val="2"/>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oc>
    <n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20"/>
            <color theme="1"/>
            <rFont val="Times New Roman"/>
            <family val="1"/>
            <charset val="204"/>
          </rPr>
          <t>1 374,19</t>
        </r>
        <r>
          <rPr>
            <sz val="20"/>
            <color theme="1"/>
            <rFont val="Times New Roman"/>
            <family val="2"/>
            <charset val="204"/>
          </rPr>
          <t xml:space="preserve"> тыс. руб. не представляется возможным, в связи с чем данные средства перераспределены по решению Думы города, которое состоялось в октябре.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20"/>
            <color theme="1"/>
            <rFont val="Times New Roman"/>
            <family val="1"/>
            <charset val="204"/>
          </rPr>
          <t>1 426,00</t>
        </r>
        <r>
          <rPr>
            <sz val="20"/>
            <color theme="1"/>
            <rFont val="Times New Roman"/>
            <family val="2"/>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1" odxf="1" dxf="1">
    <oc r="P21" t="inlineStr">
      <is>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20"/>
            <color theme="1"/>
            <rFont val="Times New Roman"/>
            <family val="1"/>
            <charset val="204"/>
          </rPr>
          <t>1 374,19</t>
        </r>
        <r>
          <rPr>
            <sz val="20"/>
            <color theme="1"/>
            <rFont val="Times New Roman"/>
            <family val="2"/>
            <charset val="204"/>
          </rPr>
          <t xml:space="preserve"> тыс. руб. не представляется возможным, в связи с чем данные средства перераспределены по решению Думы города, которое состоялось в октябре.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20"/>
            <color theme="1"/>
            <rFont val="Times New Roman"/>
            <family val="1"/>
            <charset val="204"/>
          </rPr>
          <t>1 426,00</t>
        </r>
        <r>
          <rPr>
            <sz val="20"/>
            <color theme="1"/>
            <rFont val="Times New Roman"/>
            <family val="2"/>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возможна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20"/>
            <color theme="1"/>
            <rFont val="Times New Roman"/>
            <family val="1"/>
            <charset val="204"/>
          </rPr>
          <t>УУиБО (ДК)</t>
        </r>
        <r>
          <rPr>
            <sz val="20"/>
            <color theme="1"/>
            <rFont val="Times New Roman"/>
            <family val="2"/>
            <charset val="204"/>
          </rPr>
          <t xml:space="preserve"> 
Реализация программы осуществляется в плановом режиме, освоение средств планируется до конца 2016 года.</t>
        </r>
      </is>
    </oc>
    <nc r="P21" t="inlineStr">
      <is>
        <r>
          <rPr>
            <u/>
            <sz val="19"/>
            <color theme="1"/>
            <rFont val="Times New Roman"/>
            <family val="1"/>
            <charset val="204"/>
          </rPr>
          <t xml:space="preserve">ДГХ: </t>
        </r>
        <r>
          <rPr>
            <sz val="19"/>
            <color theme="1"/>
            <rFont val="Times New Roman"/>
            <family val="1"/>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19"/>
            <color theme="1"/>
            <rFont val="Times New Roman"/>
            <family val="1"/>
            <charset val="204"/>
          </rPr>
          <t>Департамент образования</t>
        </r>
        <r>
          <rPr>
            <sz val="19"/>
            <color theme="1"/>
            <rFont val="Times New Roman"/>
            <family val="1"/>
            <charset val="204"/>
          </rPr>
          <t xml:space="preserve">:
Реализация программы осуществляется в плановом режиме, освоение средств планируется до конца 2016 года.
</t>
        </r>
        <r>
          <rPr>
            <u/>
            <sz val="19"/>
            <color theme="1"/>
            <rFont val="Times New Roman"/>
            <family val="1"/>
            <charset val="204"/>
          </rPr>
          <t>ДАиГ:</t>
        </r>
        <r>
          <rPr>
            <sz val="19"/>
            <color theme="1"/>
            <rFont val="Times New Roman"/>
            <family val="1"/>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"Средняя общеобразовательная школа в микрорайоне 32 г.Сургута"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Размещение извещения о проведении открытого конкурса на выполнение проектно-изыскательских работ с  НМЦК- 17 898,80 тыс. руб. - ноябрь 2016г Ориентировочный срок заключения контракта - декабрь 2016 г.
Учитывая сроки размещения закупки на ПИР освоение лимита 2016 года в размере </t>
        </r>
        <r>
          <rPr>
            <b/>
            <sz val="19"/>
            <color theme="1"/>
            <rFont val="Times New Roman"/>
            <family val="1"/>
            <charset val="204"/>
          </rPr>
          <t>1 374,19</t>
        </r>
        <r>
          <rPr>
            <sz val="19"/>
            <color theme="1"/>
            <rFont val="Times New Roman"/>
            <family val="1"/>
            <charset val="204"/>
          </rPr>
          <t xml:space="preserve"> тыс. руб. не представляется возможным, в связи с чем данные средства перераспределены по решению Думы города, которое состоялось в октябре.
Произведен аванс за технологическое присоединения объекта к электрическим сетям на сумму 51,814 тыс.руб. Произведена оплата 50,0 тыс.руб за проверку сметной документации. 
2.2. "Средняя общеобразовательная школа в микрорайоне 33 г.Сургута"  Средства в размере </t>
        </r>
        <r>
          <rPr>
            <b/>
            <sz val="19"/>
            <color theme="1"/>
            <rFont val="Times New Roman"/>
            <family val="1"/>
            <charset val="204"/>
          </rPr>
          <t>1 426,00</t>
        </r>
        <r>
          <rPr>
            <sz val="19"/>
            <color theme="1"/>
            <rFont val="Times New Roman"/>
            <family val="1"/>
            <charset val="204"/>
          </rPr>
          <t xml:space="preserve"> тыс.руб. не освоены и перераспределены по решению Думы города  в октябре 2016 г., ввиду того, что  планируется внесение изменений в гос. программу в части изменения источника финансирования (на внебюджет), предполагается реализация объекта  за счет средств Инвестора с последующим выкупом в муниципальную собственность. Произведена оплата 50,0 тыс.руб. за проверку сметной документации.    
</t>
        </r>
        <r>
          <rPr>
            <u/>
            <sz val="19"/>
            <color theme="1"/>
            <rFont val="Times New Roman"/>
            <family val="1"/>
            <charset val="204"/>
          </rPr>
          <t>УУиБО (ДК)</t>
        </r>
        <r>
          <rPr>
            <sz val="19"/>
            <color theme="1"/>
            <rFont val="Times New Roman"/>
            <family val="1"/>
            <charset val="204"/>
          </rPr>
          <t xml:space="preserve"> 
Реализация программы осуществляется в плановом режиме, освоение средств планируется до конца 2016 года.</t>
        </r>
      </is>
    </nc>
    <ndxf>
      <font>
        <sz val="19"/>
      </font>
    </ndxf>
  </rcc>
  <rfmt sheetId="1" sqref="P21:P28">
    <dxf>
      <alignment vertical="top" readingOrder="0"/>
    </dxf>
  </rfmt>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dxf="1" dxf="1">
    <nc r="R9">
      <f>O15+O21+O29+O36+O37+O43+O49+O55+O61+O62+O63+O144+O151+O158+O164+O170+O176+O177+O183+O184+O190+O191+O192+O193+O194</f>
    </nc>
    <ndxf>
      <alignment vertical="center" readingOrder="0"/>
    </ndxf>
  </rcc>
  <rcv guid="{BEA0FDBA-BB07-4C19-8BBD-5E57EE395C09}" action="delete"/>
  <rdn rId="0" localSheetId="1" customView="1" name="Z_BEA0FDBA_BB07_4C19_8BBD_5E57EE395C09_.wvu.PrintArea" hidden="1" oldHidden="1">
    <formula>'на 01.11.2016'!$A$1:$P$194</formula>
    <oldFormula>'на 01.11.2016'!$A$1:$P$194</oldFormula>
  </rdn>
  <rdn rId="0" localSheetId="1" customView="1" name="Z_BEA0FDBA_BB07_4C19_8BBD_5E57EE395C09_.wvu.PrintTitles" hidden="1" oldHidden="1">
    <formula>'на 01.11.2016'!$5:$8</formula>
    <oldFormula>'на 01.11.2016'!$5:$8</oldFormula>
  </rdn>
  <rdn rId="0" localSheetId="1" customView="1" name="Z_BEA0FDBA_BB07_4C19_8BBD_5E57EE395C09_.wvu.Cols" hidden="1" oldHidden="1">
    <formula>'на 01.11.2016'!$C:$E,'на 01.11.2016'!$M:$N</formula>
    <oldFormula>'на 01.11.2016'!$C:$E,'на 01.11.2016'!$M:$N</oldFormula>
  </rdn>
  <rdn rId="0" localSheetId="1" customView="1" name="Z_BEA0FDBA_BB07_4C19_8BBD_5E57EE395C09_.wvu.FilterData" hidden="1" oldHidden="1">
    <formula>'на 01.11.2016'!$A$7:$P$401</formula>
    <oldFormula>'на 01.11.2016'!$A$7:$P$401</oldFormula>
  </rdn>
  <rcv guid="{BEA0FDBA-BB07-4C19-8BBD-5E57EE395C09}"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01.11.2016'!$16:$16,'на 01.11.2016'!$18:$18,'на 01.11.2016'!$20:$20,'на 01.11.2016'!$28:$28</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01.11.2016'!$16:$16,'на 01.11.2016'!$18:$18,'на 01.11.2016'!$20:$20,'на 01.11.2016'!$28:$28,'на 01.11.2016'!$31:$31,'на 01.11.2016'!$35:$35</formula>
    <oldFormula>'на 01.11.2016'!$16:$16,'на 01.11.2016'!$18:$18,'на 01.11.2016'!$20:$20,'на 01.11.2016'!$28:$28</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повторный аукцион, по результатм которого 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01.11.2016'!$16:$16,'на 01.11.2016'!$18:$18,'на 01.11.2016'!$20:$20,'на 01.11.2016'!$28:$28,'на 01.11.2016'!$31:$31,'на 01.11.2016'!$35:$35</formula>
    <oldFormula>'на 01.11.2016'!$16:$16,'на 01.11.2016'!$18:$18,'на 01.11.2016'!$20:$20,'на 01.11.2016'!$28:$28,'на 01.11.2016'!$31:$31,'на 01.11.2016'!$35:$35</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 sId="1">
    <o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По состоянию на 01.11.2016 произведена выплата заработной платы за январь-сентября и первую половину октября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повторный аукцион, по результатм которого 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oc>
    <nc r="P29" t="inlineStr">
      <is>
        <r>
          <rPr>
            <u/>
            <sz val="20"/>
            <rFont val="Times New Roman"/>
            <family val="2"/>
            <charset val="204"/>
          </rPr>
          <t>УБУиО, ДГХ</t>
        </r>
        <r>
          <rPr>
            <sz val="20"/>
            <rFont val="Times New Roman"/>
            <family val="2"/>
            <charset val="204"/>
          </rPr>
          <t xml:space="preserve"> По состоянию на 01.11.2016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работ по проверке смет и ремонту жилого помещения для детей сирот и детей, оставшихся без попечения родителей по адресу: пр.Комсомольский, 44/2 кв.59 (63,92тыс.руб. - экономия по итогам повторных торгов по выполнению работ по ремонту жилого помещения по адресу ул.Университетская д.25/1 кв.3).
      Расходы на осуществление ремонта жилых помещений  детей-сирот и детей, оставшихся без попечения родителей, предоставление денежных средств на оплату жилого помещения и коммунальных услуг детям-сиротам и детям, оставшимся без попечения родителей носят заявительный характер, производятся по мере поступления заявлений.
     Планомерно в течение отчетного года производятся расходы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повторный аукцион, по результатм которого 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На заседании Думы города в октябре утверждено выделение дополнительных средств местного бюджета в размере 2736,71 тыс. руб., в ноябре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
Планируемая экономия в части субсидии частным организациям: 
-22,02 тыс. руб.  сложившаяся в связи с уменьшением количества дето-дней питания в лагерях, организованных на базе частных организациий (подлежит возврату в местный бюджет.) 
-1,65 тыс. руб. сложившаяся в связи с уменьшением количества дето-дней питания в лагерях, организованных на базе частных организациий (подлежит возврату в бюджет округа).</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01.11.2016'!$16:$16,'на 01.11.2016'!$18:$18,'на 01.11.2016'!$20:$20,'на 01.11.2016'!$28:$28,'на 01.11.2016'!$31:$31,'на 01.11.2016'!$35:$35</formula>
    <oldFormula>'на 01.11.2016'!$16:$16,'на 01.11.2016'!$18:$18,'на 01.11.2016'!$20:$20,'на 01.11.2016'!$28:$28,'на 01.11.2016'!$31:$31,'на 01.11.2016'!$35:$35</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01.11.2016'!$16:$16,'на 01.11.2016'!$18:$18,'на 01.11.2016'!$20:$20,'на 01.11.2016'!$28:$28,'на 01.11.2016'!$31:$31,'на 01.11.2016'!$35:$35,'на 01.11.2016'!$41:$42</formula>
    <oldFormula>'на 01.11.2016'!$16:$16,'на 01.11.2016'!$18:$18,'на 01.11.2016'!$20:$20,'на 01.11.2016'!$28:$28,'на 01.11.2016'!$31:$31,'на 01.11.2016'!$35:$35</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 sId="1">
    <o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74 496,3194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1059,042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98,220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Ожидаемый остаток на конец года -  экономия по итогам проведения аукционов на поставку оборудования в сумме - 4 215,70496 тыс. руб.
</t>
      </is>
    </oc>
    <nc r="P15" t="inlineStr">
      <is>
        <t xml:space="preserve">В рамках данной программы осуществляется строительство объекта " Поликлиника Нефтяник на 700 пос. в смену в мкр.37 г. Сургута". Объект введен в эксплуатацию (разрешение на ввод № 86-ru86310000-68-2016 от 16.09.2016 г.)  
В 2016 году произведена оплата и поставка оборудования по контрактам, заключенным в 2015 году на сумму 79 798,06тыс.руб.                                        
По заключенным в 2016 году контрактам на сумму 74 496,3 тыс.рублей оборудование поставлено и оплачено полностью. 
27.10.2016 г.  заключен контракт с ИП Павлюк И.В., на сумму 2 371,35 тыс. руб. на поставку металлической мебели.    
Закупка медицинского оборудования на сумму 1059,0 тыс. руб. в стадии согласования. Публикации извещения -  31.10.2016 г. Поставка оборудования будет осуществлена в декабре 2016г. Заключен договор (до 100т.р.) от 04.10.2016 г. №51/2016  на поставку кресел с табуретом для галокамеры на сумму 98,2 тыс. руб. Оборудование будет принято и оплачено в ноябре 2016г.  
За счет средств местного бюджета произведена оплата задолженности за дополнительные работы по решению суда (дело № А 75-199/2016 от 24.02.2016 г.) в размере 44 558,54 тыс.руб. 
Ожидаемый остаток на конец года -  экономия по итогам проведения аукционов на поставку оборудования в сумме - 4 215,7 тыс. руб.
</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1" sId="1">
    <oc r="P37" t="inlineStr">
      <is>
        <r>
          <rPr>
            <u/>
            <sz val="20"/>
            <color theme="1"/>
            <rFont val="Times New Roman"/>
            <family val="1"/>
            <charset val="204"/>
          </rPr>
          <t xml:space="preserve">АГ: </t>
        </r>
        <r>
          <rPr>
            <sz val="20"/>
            <color theme="1"/>
            <rFont val="Times New Roman"/>
            <family val="1"/>
            <charset val="204"/>
          </rPr>
          <t>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УБУиО(</t>
        </r>
        <r>
          <rPr>
            <u/>
            <sz val="20"/>
            <color theme="1"/>
            <rFont val="Times New Roman"/>
            <family val="1"/>
            <charset val="204"/>
          </rPr>
          <t>ДК):</t>
        </r>
        <r>
          <rPr>
            <sz val="20"/>
            <color theme="1"/>
            <rFont val="Times New Roman"/>
            <family val="1"/>
            <charset val="204"/>
          </rPr>
          <t xml:space="preserve">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1"/>
            <charset val="204"/>
          </rPr>
          <t xml:space="preserve">Работы по объекту "Детская школа искусств, мкр. ПИКС" выполнялись в соответствии с заключенным муниципальным контрактом с ООО "Сибвитосервис" №18/2014 от 04.10.14 г.  Сумма по контракту - 323 245,55685 тыс. руб.   По соглашению сторон 27.10.2016 подписано соглашение о расторжении муниципального контракта по факту исполнения контракта (320077,61456 тыс.руб, неисполненные средства 3167,94229 тыс.руб.) в связи с уменьшением суммы контракта на сумму страховых взносов в связи с внесением изменений в МДС 81-35.2014 (утвержден приказом Минстроя России от 16.06.2014 №294/пр.).  
Готовность объекта - 100 %. Объект введен в эксплуатацию 25.08.2016г №86ru 86310000-63-2016. В ходе строительства объекта  возникла необходимость в выполнении  дополнительных работ, не предусмотренных ПСД, но обязательных для сдачи объекта.  Стоимость доп. работ - 20746,90153 тыс. руб. Получено заключение о достоверности стоимости строительства на дополнительный объем работ № 86-1-6-0052-16 от 02.09.2016 г. Заключение дополнительного соглашения к муниципальному контракту для оплаты дополнительных работ невозможно ввиду окончания срока действия контракта, в связи с чем Подрядчик будет вынужден обратиться в суд для оплаты за данные работы.                                                                                  
     Заключены 17 муниципальных контрактов для комплектации и ввода в эксплуатацию объекта(поставка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пюпитра) на сумму 37 563,56085 тыс.руб. Оборудование принято и оплачено.
</t>
        </r>
      </is>
    </oc>
    <nc r="P37" t="inlineStr">
      <is>
        <r>
          <rPr>
            <u/>
            <sz val="20"/>
            <color theme="1"/>
            <rFont val="Times New Roman"/>
            <family val="1"/>
            <charset val="204"/>
          </rPr>
          <t xml:space="preserve">АГ: </t>
        </r>
        <r>
          <rPr>
            <sz val="20"/>
            <color theme="1"/>
            <rFont val="Times New Roman"/>
            <family val="1"/>
            <charset val="204"/>
          </rPr>
          <t>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УБУиО(</t>
        </r>
        <r>
          <rPr>
            <u/>
            <sz val="20"/>
            <color theme="1"/>
            <rFont val="Times New Roman"/>
            <family val="1"/>
            <charset val="204"/>
          </rPr>
          <t>ДК):</t>
        </r>
        <r>
          <rPr>
            <sz val="20"/>
            <color theme="1"/>
            <rFont val="Times New Roman"/>
            <family val="1"/>
            <charset val="204"/>
          </rPr>
          <t xml:space="preserve">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 xml:space="preserve">ДАиГ: </t>
        </r>
        <r>
          <rPr>
            <sz val="20"/>
            <color theme="1"/>
            <rFont val="Times New Roman"/>
            <family val="1"/>
            <charset val="204"/>
          </rPr>
          <t xml:space="preserve">Работы по объекту "Детская школа искусств, мкр. ПИКС" выполнялись в соответствии с заключенным муниципальным контрактом с ООО "Сибвитосервис" №18/2014 от 04.10.14 г.  Сумма по контракту - 323 245,6тыс. руб.   По соглашению сторон 27.10.2016 подписано соглашение о расторжении муниципального контракта по факту исполнения контракта (320 077,6 тыс.руб.) Средства в размере 3167,9 тыс.руб. - экономия  в связи с уменьшением суммы контракта на сумму страховых взносов в связи с внесением изменений в МДС 81-35.2014. . Объект введен в эксплуатацию 25.08.2016г №86ru 86310000-63-2016. В ходе строительства объекта  возникла необходимость  выполнения  дополнительных работ, не предусмотренных ПСД, но обязательных для сдачи объекта.  Стоимость доп. работ - 20 746,9 тыс. руб., 02.09.2016г. получено заключение о достоверности стоимости строительства на дополнительный объем работ. Заключение дополнительного соглашения к муниципальному контракту для оплаты дополнительных работ невозможно ввиду окончания срока действия контракта, в связи с чем Подрядчик будет вынужден обратиться в суд для оплаты за данные работы.                                                                                  
     Заключены 17 муниципальных контрактов для комплектации и ввода в эксплуатацию объекта(поставка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пюпитра) на сумму 37 563,6 тыс.руб. Оборудование принято и оплачено.
</t>
        </r>
      </is>
    </nc>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formula>
    <oldFormula>'на 01.11.2016'!$16:$16,'на 01.11.2016'!$18:$18,'на 01.11.2016'!$20:$20,'на 01.11.2016'!$28:$28,'на 01.11.2016'!$31:$31,'на 01.11.2016'!$35:$35,'на 01.11.2016'!$41:$42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formula>
    <oldFormula>'на 01.11.2016'!$18:$18,'на 01.11.2016'!$20:$20,'на 01.11.2016'!$28:$28,'на 01.11.2016'!$31:$31,'на 01.11.2016'!$35:$35,'на 01.11.2016'!$41:$42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L154">
      <f>15988.4+3952.8+1100</f>
    </oc>
    <nc r="L154">
      <f>15988.4+3952.8+1100+1952.11</f>
    </nc>
  </rcc>
  <rcv guid="{9FA29541-62F4-4CED-BF33-19F6BA57578F}" action="delete"/>
  <rdn rId="0" localSheetId="1" customView="1" name="Z_9FA29541_62F4_4CED_BF33_19F6BA57578F_.wvu.PrintArea" hidden="1" oldHidden="1">
    <formula>'на 01.11.2016'!$A$1:$P$194</formula>
    <oldFormula>'на 01.11.2016'!$A$1:$P$194</oldFormula>
  </rdn>
  <rdn rId="0" localSheetId="1" customView="1" name="Z_9FA29541_62F4_4CED_BF33_19F6BA57578F_.wvu.PrintTitles" hidden="1" oldHidden="1">
    <formula>'на 01.11.2016'!$5:$8</formula>
    <oldFormula>'на 01.11.2016'!$5:$8</oldFormula>
  </rdn>
  <rdn rId="0" localSheetId="1" customView="1" name="Z_9FA29541_62F4_4CED_BF33_19F6BA57578F_.wvu.Cols" hidden="1" oldHidden="1">
    <formula>'на 01.11.2016'!$C:$E,'на 01.11.2016'!$M:$N</formula>
    <oldFormula>'на 01.11.2016'!$C:$E,'на 01.11.2016'!$M:$N</oldFormula>
  </rdn>
  <rdn rId="0" localSheetId="1" customView="1" name="Z_9FA29541_62F4_4CED_BF33_19F6BA57578F_.wvu.FilterData" hidden="1" oldHidden="1">
    <formula>'на 01.11.2016'!$A$7:$P$401</formula>
    <oldFormula>'на 01.11.2016'!$A$7:$P$401</oldFormula>
  </rdn>
  <rcv guid="{9FA29541-62F4-4CED-BF33-19F6BA57578F}"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 sId="1">
    <oc r="B43" t="inlineStr">
      <is>
        <r>
          <t xml:space="preserve">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is>
    </oc>
    <n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3" sId="1" odxf="1" dxf="1">
    <oc r="P43" t="inlineStr">
      <is>
        <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415 049,69467 тыс.руб. в том числе 2016 год - 269 419,061 тыс.руб., 2017 год - 145 630,63367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oc>
    <nc r="P43" t="inlineStr">
      <is>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415 049,69467 тыс.руб. в том числе 2016 год - 269 419,061 тыс.руб., 2017 год - 145 630,63367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nc>
    <ndxf>
      <font>
        <sz val="20"/>
        <color auto="1"/>
      </font>
    </ndxf>
  </rcc>
  <rfmt sheetId="1" sqref="P43:P48">
    <dxf>
      <alignment vertical="top" readingOrder="0"/>
    </dxf>
  </rfmt>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formula>
    <oldFormula>'на 01.11.2016'!$18:$18,'на 01.11.2016'!$20:$20,'на 01.11.2016'!$28:$28,'на 01.11.2016'!$31:$31,'на 01.11.2016'!$35:$35,'на 01.11.2016'!$41:$42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 sId="1">
    <oc r="P43" t="inlineStr">
      <is>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415 049,69467 тыс.руб. в том числе 2016 год - 269 419,061 тыс.руб., 2017 год - 145 630,63367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oc>
    <nc r="P43" t="inlineStr">
      <is>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415 049,7 тыс.руб. в том числе 2016 год - 269 419,1 тыс.руб., 2017 год - 145 630,6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 sId="1">
    <oc r="P43" t="inlineStr">
      <is>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415 049,7 тыс.руб. в том числе 2016 год - 269 419,1 тыс.руб., 2017 год - 145 630,6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193 087,05263 тыс.руб (в т.ч. средства окружного бюджета - 183 432,7 тыс.руб, средства местного бюджета 9 654,35263 тыс.руб.) 
УБУиО (ДК): Реализация программы  осуществляется в плановом режиме.  Бюджетные ассигнования будут использованы в полном объеме до конца 2016 года.</t>
        </r>
      </is>
    </oc>
    <nc r="P43" t="inlineStr">
      <is>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заключен муниципальный контракт № 37/2016 от 14.06.2016 г.  на выполнение работ по завершению строительства объекта. Сумма по контракту 415 049,7 тыс.руб. в том числе 2016 год - 269 419,1 тыс.руб., 2017 год - 145 630,6 тыс.руб. Срок выполнения работ - 09.12.2016 года. 
В настоящее время готовность объекта - 46%.  Ориентировочный срок ввода объекта апрель 2017 года. 
Ассигнования в размере </t>
        </r>
        <r>
          <rPr>
            <b/>
            <sz val="20"/>
            <rFont val="Times New Roman"/>
            <family val="1"/>
            <charset val="204"/>
          </rPr>
          <t>96 920,52 тыс. руб</t>
        </r>
        <r>
          <rPr>
            <sz val="20"/>
            <rFont val="Times New Roman"/>
            <family val="1"/>
            <charset val="204"/>
          </rPr>
          <t>. не будут освоены в 2016 году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проекте бюджета на 2017 год предусмотрены средства для завершения работ по строительству объекта в сумме 193 087,0тыс.руб (в т.ч. средства окружного бюджета - 183 432,7 тыс.руб, средства местного бюджета 9 654,3 тыс.руб.) 
УБУиО (ДК): Реализация программы  осуществляется в плановом режиме.  Бюджетные ассигнования будут использованы в полном объеме до конца 2016 года.</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 sId="1" odxf="1" dxf="1">
    <oc r="P49" t="inlineStr">
      <is>
        <t xml:space="preserve">ДО, УБУиО(ДК):Реализация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УПиЭ: Для выполнение мероприятия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зелёного хозяйства с периодом участия - 2 месяца. 50,91 тыс.руб. - денежные средства не будут освоены , т.к. направляемые безработные граждане для трудоустройства в учреждение не обращались. Договор расторгнут 16.08.2016. </t>
      </is>
    </oc>
    <nc r="P49" t="inlineStr">
      <is>
        <r>
          <rPr>
            <u/>
            <sz val="20"/>
            <rFont val="Times New Roman"/>
            <family val="1"/>
            <charset val="204"/>
          </rPr>
          <t>ДО, УБУиО(ДК)</t>
        </r>
        <r>
          <rPr>
            <sz val="20"/>
            <rFont val="Times New Roman"/>
            <family val="2"/>
            <charset val="204"/>
          </rPr>
          <t xml:space="preserve">:Реализация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rFont val="Times New Roman"/>
            <family val="1"/>
            <charset val="204"/>
          </rPr>
          <t>УПиЭ:</t>
        </r>
        <r>
          <rPr>
            <sz val="20"/>
            <rFont val="Times New Roman"/>
            <family val="2"/>
            <charset val="204"/>
          </rPr>
          <t xml:space="preserve"> Для выполнение мероприятия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зелёного хозяйства с периодом участия - 2 месяца. 50,91 тыс.руб. - денежные средства не будут освоены , т.к. направляемые безработные граждане для трудоустройства в учреждение не обращались. Договор расторгнут 16.08.2016. </t>
        </r>
      </is>
    </nc>
    <odxf>
      <font>
        <sz val="20"/>
        <color auto="1"/>
      </font>
    </odxf>
    <ndxf>
      <font>
        <sz val="20"/>
        <color auto="1"/>
      </font>
    </ndxf>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formula>
    <oldFormula>'на 01.11.2016'!$18:$18,'на 01.11.2016'!$20:$20,'на 01.11.2016'!$28:$28,'на 01.11.2016'!$31:$31,'на 01.11.2016'!$35:$35,'на 01.11.2016'!$41:$42,'на 01.11.2016'!$44:$44,'на 01.11.2016'!$48:$48</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7" sId="1">
    <oc r="P55" t="inlineStr">
      <is>
        <r>
          <rPr>
            <u/>
            <sz val="20"/>
            <rFont val="Times New Roman"/>
            <family val="1"/>
            <charset val="204"/>
          </rPr>
          <t>АГ:</t>
        </r>
        <r>
          <rPr>
            <sz val="20"/>
            <rFont val="Times New Roman"/>
            <family val="2"/>
            <charset val="204"/>
          </rPr>
          <t xml:space="preserve">
В  соответствии с законом Ханты-Мансийского автономного округа–Югры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округа–Югры на подготовку проведения Всероссийской сельскохозяйственной переписи»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01.11.2016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образовалась экономия средств на сумму 260,64 тыс. руб..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2 000 безнадзорных животных. По состоянию на 01.11.2016 утилизировано 1 791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is>
    </oc>
    <nc r="P55" t="inlineStr">
      <is>
        <r>
          <rPr>
            <u/>
            <sz val="20"/>
            <rFont val="Times New Roman"/>
            <family val="1"/>
            <charset val="204"/>
          </rPr>
          <t>АГ:</t>
        </r>
        <r>
          <rPr>
            <sz val="20"/>
            <rFont val="Times New Roman"/>
            <family val="2"/>
            <charset val="204"/>
          </rPr>
          <t xml:space="preserve">
В  соответствии с законом ХМАО–Югры от 15.05.2006 № 46-оз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01.11.2016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образовалась экономия средств на сумму 260,64 тыс. руб..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2 000 безнадзорных животных. По состоянию на 01.11.2016 утилизировано 1 791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is>
    </nc>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formula>
    <oldFormula>'на 01.11.2016'!$18:$18,'на 01.11.2016'!$20:$20,'на 01.11.2016'!$28:$28,'на 01.11.2016'!$31:$31,'на 01.11.2016'!$35:$35,'на 01.11.2016'!$41:$42,'на 01.11.2016'!$44:$44,'на 01.11.2016'!$48:$48,'на 01.11.2016'!$50:$50,'на 01.11.2016'!$52:$54</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formula>
    <oldFormula>'на 01.11.2016'!$18:$18,'на 01.11.2016'!$20:$20,'на 01.11.2016'!$28:$28,'на 01.11.2016'!$31:$31,'на 01.11.2016'!$35:$35,'на 01.11.2016'!$41:$42,'на 01.11.2016'!$44:$44,'на 01.11.2016'!$48:$48,'на 01.11.2016'!$50:$50,'на 01.11.2016'!$52:$54,'на 01.11.2016'!$59:$60</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78:P83">
    <dxf>
      <alignment vertical="top" readingOrder="0"/>
    </dxf>
  </rfmt>
  <rfmt sheetId="1" sqref="P84:P89">
    <dxf>
      <alignment vertical="top" readingOrder="0"/>
    </dxf>
  </rfmt>
  <rfmt sheetId="1" sqref="P96:P101">
    <dxf>
      <alignment vertical="top" readingOrder="0"/>
    </dxf>
  </rfmt>
  <rfmt sheetId="1" sqref="P102:P107">
    <dxf>
      <alignment vertical="top" readingOrder="0"/>
    </dxf>
  </rfmt>
  <rcc rId="578" sId="1">
    <oc r="P96" t="inlineStr">
      <is>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- 423 186,003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t>
        </r>
      </is>
    </oc>
    <nc r="P96" t="inlineStr">
      <is>
        <r>
          <t xml:space="preserve">Заключен муниципальный контракт на выполнение работ по строительству объекта с ООО "Строительная компания  СОК" №03/2015 от 19.05.2015. Сумма по контракту - 423 186,0 тыс.руб. Срок выполнения работ - 30 сентября 2016 года.  Готовность объекта (с учетом выполненных работ в октябре) 50,4 %.   
В настоящее время планируется расторжение данного контракта в связи с тем, что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 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Контракт будет расторгнут после  оплаты работ, принятых в октябре 2016 г. В связи с вышеизложенным средства, в размере </t>
        </r>
        <r>
          <rPr>
            <b/>
            <sz val="20"/>
            <color theme="1"/>
            <rFont val="Times New Roman"/>
            <family val="1"/>
            <charset val="204"/>
          </rPr>
          <t>66 262,67 тыс. руб.</t>
        </r>
        <r>
          <rPr>
            <sz val="20"/>
            <color theme="1"/>
            <rFont val="Times New Roman"/>
            <family val="2"/>
            <charset val="204"/>
          </rPr>
          <t xml:space="preserve"> не будут освоены.</t>
        </r>
      </is>
    </nc>
  </rcc>
  <rcv guid="{45DE1976-7F07-4EB4-8A9C-FB72D060BEFA}" action="delete"/>
  <rdn rId="0" localSheetId="1" customView="1" name="Z_45DE1976_7F07_4EB4_8A9C_FB72D060BEFA_.wvu.PrintArea" hidden="1" oldHidden="1">
    <formula>'на 01.11.2016'!$A$1:$P$194</formula>
    <oldFormula>'на 01.11.2016'!$A$1:$P$194</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formula>
    <oldFormula>'на 01.11.2016'!$18:$18,'на 01.11.2016'!$20:$20,'на 01.11.2016'!$28:$28,'на 01.11.2016'!$31:$31,'на 01.11.2016'!$35:$35,'на 01.11.2016'!$41:$42,'на 01.11.2016'!$44:$44,'на 01.11.2016'!$48:$48,'на 01.11.2016'!$50:$50,'на 01.11.2016'!$52:$54,'на 01.11.2016'!$59:$60</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01.11.2016'!$A$7:$P$401</formula>
    <oldFormula>'на 01.11.2016'!$A$7:$P$401</oldFormula>
  </rdn>
  <rcv guid="{45DE1976-7F07-4EB4-8A9C-FB72D060BEFA}"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 sId="1">
    <oc r="B63" t="inlineStr">
      <is>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20"/>
            <color theme="1"/>
            <rFont val="Times New Roman"/>
            <family val="1"/>
            <charset val="204"/>
          </rPr>
          <t xml:space="preserve">1. Субсидии на мероприятия подпрограммы "Обеспечение жильем молодых семей" федеральной целевой программы "Жилище" на 2011-2020 годы.
2. Субсидии на реализацию полномочий в области строительства, градостроительной деятельности и жилищных отношений (остаток средств).
3. Субсидии на создание наемных домов социального использования (остаток средств).
4.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5.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6. Субсидии на проектирование и строительство объектов инженерной инфраструктуры на территориях, предназначенных для жилищного строительства.
7. Субсидии на реализацию полномочий в области строительства, градостроительной деятельности и жилищных отношений.
8. Субсидии на мероприятия подпрограммы "Обеспечение жильем молодых семей" федеральной целевой программы "Жилище" на 2015–2020 годы.
9. Субсидии на реализацию мероприятия подпрограммы "Обеспечение жильем молодых семей" федеральной целевой программы "Жилище" на 2015-2020 годы
10. Обеспечение жильем граждан, уволенных с военной службы (службы), и приравненных к ним лиц.
11.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12.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13. Субсидии на реализацию мероприятия подпрограммы "Обеспечение жильем молодых семей" федеральной целевой программы "Жилище" на 2015-2020 годы.
 </t>
        </r>
      </is>
    </oc>
    <nc r="B63" t="inlineStr">
      <is>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20"/>
            <color theme="1"/>
            <rFont val="Times New Roman"/>
            <family val="1"/>
            <charset val="204"/>
          </rPr>
          <t xml:space="preserve">
 </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 sId="1">
    <oc r="B63" t="inlineStr">
      <is>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20"/>
            <color theme="1"/>
            <rFont val="Times New Roman"/>
            <family val="1"/>
            <charset val="204"/>
          </rPr>
          <t xml:space="preserve">
 </t>
        </r>
      </is>
    </oc>
    <nc r="B63" t="inlineStr">
      <is>
        <t>Государственная программа "Обеспечение доступным и комфортным жильем жителей Ханты-Мансийского автономного округа - Югры в 2016-2020 годах"</t>
      </is>
    </nc>
  </rcc>
  <rrc rId="586" sId="1" ref="A66:XFD66" action="deleteRow">
    <undo index="4" exp="area" ref3D="1" dr="$Q$1:$BT$1048576" dn="Z_F2110B0B_AAE7_42F0_B553_C360E9249AD4_.wvu.Cols" sId="1"/>
    <undo index="2" exp="area" ref3D="1" dr="$M$1:$N$1048576" dn="Z_F2110B0B_AAE7_42F0_B553_C360E9249AD4_.wvu.Cols" sId="1"/>
    <undo index="1" exp="area" ref3D="1" dr="$C$1:$E$1048576" dn="Z_F2110B0B_AAE7_42F0_B553_C360E9249AD4_.wvu.Cols" sId="1"/>
    <undo index="2" exp="area" ref3D="1" dr="$M$1:$N$1048576" dn="Z_D95852A1_B0FC_4AC5_B62B_5CCBE05B0D15_.wvu.Cols" sId="1"/>
    <undo index="1" exp="area" ref3D="1" dr="$C$1:$E$1048576" dn="Z_D95852A1_B0FC_4AC5_B62B_5CCBE05B0D15_.wvu.Cols" sId="1"/>
    <undo index="4" exp="area" ref3D="1" dr="$Q$1:$BT$1048576" dn="Z_D7BC8E82_4392_4806_9DAE_D94253790B9C_.wvu.Cols" sId="1"/>
    <undo index="2" exp="area" ref3D="1" dr="$M$1:$N$1048576" dn="Z_D7BC8E82_4392_4806_9DAE_D94253790B9C_.wvu.Cols" sId="1"/>
    <undo index="1" exp="area" ref3D="1" dr="$C$1:$E$1048576" dn="Z_D7BC8E82_4392_4806_9DAE_D94253790B9C_.wvu.Cols" sId="1"/>
    <undo index="2" exp="area" ref3D="1" dr="$M$1:$N$1048576" dn="Z_D20DFCFE_63F9_4265_B37B_4F36C46DF159_.wvu.Cols" sId="1"/>
    <undo index="1" exp="area" ref3D="1" dr="$C$1:$E$1048576" dn="Z_D20DFCFE_63F9_4265_B37B_4F36C46DF159_.wvu.Cols" sId="1"/>
    <undo index="2" exp="area" ref3D="1" dr="$M$1:$N$1048576" dn="Z_BEA0FDBA_BB07_4C19_8BBD_5E57EE395C09_.wvu.Cols" sId="1"/>
    <undo index="1" exp="area" ref3D="1" dr="$C$1:$E$1048576" dn="Z_BEA0FDBA_BB07_4C19_8BBD_5E57EE395C09_.wvu.Cols" sId="1"/>
    <undo index="4" exp="area" ref3D="1" dr="$Q$1:$BT$1048576" dn="Z_A6B98527_7CBF_4E4D_BDEA_9334A3EB779F_.wvu.Cols" sId="1"/>
    <undo index="2" exp="area" ref3D="1" dr="$M$1:$N$1048576" dn="Z_A6B98527_7CBF_4E4D_BDEA_9334A3EB779F_.wvu.Cols" sId="1"/>
    <undo index="1" exp="area" ref3D="1" dr="$C$1:$E$1048576" dn="Z_A6B98527_7CBF_4E4D_BDEA_9334A3EB779F_.wvu.Cols" sId="1"/>
    <undo index="2" exp="area" ref3D="1" dr="$M$1:$N$1048576" dn="Z_A0A3CD9B_2436_40D7_91DB_589A95FBBF00_.wvu.Cols" sId="1"/>
    <undo index="1" exp="area" ref3D="1" dr="$C$1:$E$1048576" dn="Z_A0A3CD9B_2436_40D7_91DB_589A95FBBF00_.wvu.Cols" sId="1"/>
    <undo index="2" exp="area" ref3D="1" dr="$M$1:$N$1048576" dn="Z_9FA29541_62F4_4CED_BF33_19F6BA57578F_.wvu.Cols" sId="1"/>
    <undo index="1" exp="area" ref3D="1" dr="$C$1:$E$1048576" dn="Z_9FA29541_62F4_4CED_BF33_19F6BA57578F_.wvu.Cols" sId="1"/>
    <undo index="0" exp="area" ref3D="1" dr="$A$64:$XFD$66" dn="Z_998B8119_4FF3_4A16_838D_539C6AE34D55_.wvu.Rows" sId="1"/>
    <undo index="2" exp="area" ref3D="1" dr="$M$1:$N$1048576" dn="Z_998B8119_4FF3_4A16_838D_539C6AE34D55_.wvu.Cols" sId="1"/>
    <undo index="1" exp="area" ref3D="1" dr="$C$1:$E$1048576" dn="Z_998B8119_4FF3_4A16_838D_539C6AE34D55_.wvu.Cols" sId="1"/>
    <undo index="2" exp="area" ref3D="1" dr="$M$1:$N$1048576" dn="Z_7B245AB0_C2AF_4822_BFC4_2399F85856C1_.wvu.Cols" sId="1"/>
    <undo index="1" exp="area" ref3D="1" dr="$C$1:$E$1048576" dn="Z_7B245AB0_C2AF_4822_BFC4_2399F85856C1_.wvu.Cols" sId="1"/>
    <undo index="2" exp="area" ref3D="1" dr="$M$1:$N$1048576" dn="Z_67ADFAE6_A9AF_44D7_8539_93CD0F6B7849_.wvu.Cols" sId="1"/>
    <undo index="1" exp="area" ref3D="1" dr="$C$1:$E$1048576" dn="Z_67ADFAE6_A9AF_44D7_8539_93CD0F6B7849_.wvu.Cols" sId="1"/>
    <undo index="2" exp="area" ref3D="1" dr="$M$1:$N$1048576" dn="Z_649E5CE3_4976_49D9_83DA_4E57FFC714BF_.wvu.Cols" sId="1"/>
    <undo index="1" exp="area" ref3D="1" dr="$C$1:$E$1048576" dn="Z_649E5CE3_4976_49D9_83DA_4E57FFC714BF_.wvu.Cols" sId="1"/>
    <undo index="2" exp="area" ref3D="1" dr="$M$1:$N$1048576" dn="Z_5FB953A5_71FF_4056_AF98_C9D06FF0EDF3_.wvu.Cols" sId="1"/>
    <undo index="1" exp="area" ref3D="1" dr="$C$1:$E$1048576" dn="Z_5FB953A5_71FF_4056_AF98_C9D06FF0EDF3_.wvu.Cols" sId="1"/>
    <undo index="2" exp="area" ref3D="1" dr="$M$1:$N$1048576" dn="Z_539CB3DF_9B66_4BE7_9074_8CE0405EB8A6_.wvu.Cols" sId="1"/>
    <undo index="1" exp="area" ref3D="1" dr="$C$1:$E$1048576" dn="Z_539CB3DF_9B66_4BE7_9074_8CE0405EB8A6_.wvu.Cols" sId="1"/>
    <undo index="2" exp="area" ref3D="1" dr="$M$1:$N$1048576" dn="Z_45DE1976_7F07_4EB4_8A9C_FB72D060BEFA_.wvu.Cols" sId="1"/>
    <undo index="1" exp="area" ref3D="1" dr="$C$1:$E$1048576" dn="Z_45DE1976_7F07_4EB4_8A9C_FB72D060BEFA_.wvu.Cols" sId="1"/>
    <rfmt sheetId="1" xfDxf="1" sqref="A66:XFD66" start="0" length="0">
      <dxf>
        <font>
          <i/>
          <sz val="18"/>
        </font>
        <alignment horizontal="left" vertical="center" wrapText="1" readingOrder="0"/>
      </dxf>
    </rfmt>
    <rfmt sheetId="1" sqref="A66" start="0" length="0">
      <dxf>
        <font>
          <b/>
          <i val="0"/>
          <sz val="20"/>
        </font>
        <alignment horizontal="center" readingOrder="0"/>
        <border outline="0">
          <left style="thin">
            <color indexed="64"/>
          </left>
          <right style="thin">
            <color indexed="64"/>
          </right>
          <bottom style="thin">
            <color indexed="64"/>
          </bottom>
        </border>
        <protection locked="0"/>
      </dxf>
    </rfmt>
    <rfmt sheetId="1" sqref="B66" start="0" length="0">
      <dxf>
        <font>
          <b/>
          <i val="0"/>
          <sz val="20"/>
        </font>
        <alignment horizontal="justify" readingOrder="0"/>
        <border outline="0">
          <left style="thin">
            <color indexed="64"/>
          </left>
          <right style="thin">
            <color indexed="64"/>
          </right>
          <bottom style="thin">
            <color indexed="64"/>
          </bottom>
        </border>
        <protection locked="0"/>
      </dxf>
    </rfmt>
    <rfmt sheetId="1" sqref="C66" start="0" length="0">
      <dxf>
        <font>
          <b/>
          <i val="0"/>
          <sz val="18"/>
        </font>
        <border outline="0">
          <left style="thin">
            <color indexed="64"/>
          </left>
          <right style="thin">
            <color indexed="64"/>
          </right>
          <top style="thin">
            <color indexed="64"/>
          </top>
          <bottom style="thin">
            <color indexed="64"/>
          </bottom>
        </border>
        <protection locked="0"/>
      </dxf>
    </rfmt>
    <rfmt sheetId="1" sqref="D66" start="0" length="0">
      <dxf>
        <font>
          <b/>
          <i val="0"/>
          <sz val="18"/>
        </font>
        <border outline="0">
          <left style="thin">
            <color indexed="64"/>
          </left>
          <right style="thin">
            <color indexed="64"/>
          </right>
          <top style="thin">
            <color indexed="64"/>
          </top>
          <bottom style="thin">
            <color indexed="64"/>
          </bottom>
        </border>
        <protection locked="0"/>
      </dxf>
    </rfmt>
    <rfmt sheetId="1" sqref="E66" start="0" length="0">
      <dxf>
        <font>
          <b/>
          <i val="0"/>
          <sz val="18"/>
        </font>
        <border outline="0">
          <left style="thin">
            <color indexed="64"/>
          </left>
          <right style="thin">
            <color indexed="64"/>
          </right>
          <top style="thin">
            <color indexed="64"/>
          </top>
          <bottom style="thin">
            <color indexed="64"/>
          </bottom>
        </border>
        <protection locked="0"/>
      </dxf>
    </rfmt>
    <rfmt sheetId="1" sqref="F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G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H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I66" start="0" length="0">
      <dxf>
        <font>
          <b/>
          <i val="0"/>
          <sz val="20"/>
          <color auto="1"/>
        </font>
        <numFmt numFmtId="13" formatCode="0%"/>
        <alignment horizontal="center" readingOrder="0"/>
        <border outline="0">
          <left style="thin">
            <color indexed="64"/>
          </left>
          <right style="thin">
            <color indexed="64"/>
          </right>
          <bottom style="thin">
            <color indexed="64"/>
          </bottom>
        </border>
        <protection locked="0"/>
      </dxf>
    </rfmt>
    <rfmt sheetId="1" sqref="J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K66" start="0" length="0">
      <dxf>
        <font>
          <b/>
          <i val="0"/>
          <sz val="20"/>
          <color auto="1"/>
        </font>
        <numFmt numFmtId="13" formatCode="0%"/>
        <alignment horizontal="center" readingOrder="0"/>
        <border outline="0">
          <left style="thin">
            <color indexed="64"/>
          </left>
          <right style="thin">
            <color indexed="64"/>
          </right>
          <bottom style="thin">
            <color indexed="64"/>
          </bottom>
        </border>
        <protection locked="0"/>
      </dxf>
    </rfmt>
    <rfmt sheetId="1" sqref="L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M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N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O66" start="0" length="0">
      <dxf>
        <font>
          <b/>
          <i val="0"/>
          <sz val="20"/>
        </font>
        <numFmt numFmtId="4" formatCode="#,##0.00"/>
        <alignment horizontal="center" readingOrder="0"/>
        <border outline="0">
          <left style="thin">
            <color indexed="64"/>
          </left>
          <right style="thin">
            <color indexed="64"/>
          </right>
          <bottom style="thin">
            <color indexed="64"/>
          </bottom>
        </border>
        <protection locked="0"/>
      </dxf>
    </rfmt>
    <rfmt sheetId="1" sqref="P66" start="0" length="0">
      <dxf>
        <font>
          <b/>
          <i val="0"/>
          <sz val="20"/>
        </font>
        <alignment horizontal="center" readingOrder="0"/>
        <border outline="0">
          <left style="thin">
            <color indexed="64"/>
          </left>
          <right style="thin">
            <color indexed="64"/>
          </right>
          <bottom style="thin">
            <color indexed="64"/>
          </bottom>
        </border>
        <protection locked="0"/>
      </dxf>
    </rfmt>
    <rcc rId="0" sId="1" dxf="1">
      <nc r="Q66">
        <f>G66-L66</f>
      </nc>
      <ndxf>
        <font>
          <b/>
          <i val="0"/>
          <sz val="20"/>
        </font>
        <numFmt numFmtId="4" formatCode="#,##0.00"/>
      </ndxf>
    </rcc>
    <rcc rId="0" sId="1" dxf="1">
      <nc r="R66">
        <f>O66-Q66</f>
      </nc>
      <ndxf>
        <font>
          <b/>
          <i val="0"/>
          <sz val="20"/>
        </font>
        <numFmt numFmtId="4" formatCode="#,##0.00"/>
      </ndxf>
    </rcc>
  </rrc>
  <rrc rId="587" sId="1" ref="A65:XFD65" action="deleteRow">
    <undo index="4" exp="area" ref3D="1" dr="$Q$1:$BT$1048576" dn="Z_F2110B0B_AAE7_42F0_B553_C360E9249AD4_.wvu.Cols" sId="1"/>
    <undo index="2" exp="area" ref3D="1" dr="$M$1:$N$1048576" dn="Z_F2110B0B_AAE7_42F0_B553_C360E9249AD4_.wvu.Cols" sId="1"/>
    <undo index="1" exp="area" ref3D="1" dr="$C$1:$E$1048576" dn="Z_F2110B0B_AAE7_42F0_B553_C360E9249AD4_.wvu.Cols" sId="1"/>
    <undo index="2" exp="area" ref3D="1" dr="$M$1:$N$1048576" dn="Z_D95852A1_B0FC_4AC5_B62B_5CCBE05B0D15_.wvu.Cols" sId="1"/>
    <undo index="1" exp="area" ref3D="1" dr="$C$1:$E$1048576" dn="Z_D95852A1_B0FC_4AC5_B62B_5CCBE05B0D15_.wvu.Cols" sId="1"/>
    <undo index="4" exp="area" ref3D="1" dr="$Q$1:$BT$1048576" dn="Z_D7BC8E82_4392_4806_9DAE_D94253790B9C_.wvu.Cols" sId="1"/>
    <undo index="2" exp="area" ref3D="1" dr="$M$1:$N$1048576" dn="Z_D7BC8E82_4392_4806_9DAE_D94253790B9C_.wvu.Cols" sId="1"/>
    <undo index="1" exp="area" ref3D="1" dr="$C$1:$E$1048576" dn="Z_D7BC8E82_4392_4806_9DAE_D94253790B9C_.wvu.Cols" sId="1"/>
    <undo index="2" exp="area" ref3D="1" dr="$M$1:$N$1048576" dn="Z_D20DFCFE_63F9_4265_B37B_4F36C46DF159_.wvu.Cols" sId="1"/>
    <undo index="1" exp="area" ref3D="1" dr="$C$1:$E$1048576" dn="Z_D20DFCFE_63F9_4265_B37B_4F36C46DF159_.wvu.Cols" sId="1"/>
    <undo index="2" exp="area" ref3D="1" dr="$M$1:$N$1048576" dn="Z_BEA0FDBA_BB07_4C19_8BBD_5E57EE395C09_.wvu.Cols" sId="1"/>
    <undo index="1" exp="area" ref3D="1" dr="$C$1:$E$1048576" dn="Z_BEA0FDBA_BB07_4C19_8BBD_5E57EE395C09_.wvu.Cols" sId="1"/>
    <undo index="4" exp="area" ref3D="1" dr="$Q$1:$BT$1048576" dn="Z_A6B98527_7CBF_4E4D_BDEA_9334A3EB779F_.wvu.Cols" sId="1"/>
    <undo index="2" exp="area" ref3D="1" dr="$M$1:$N$1048576" dn="Z_A6B98527_7CBF_4E4D_BDEA_9334A3EB779F_.wvu.Cols" sId="1"/>
    <undo index="1" exp="area" ref3D="1" dr="$C$1:$E$1048576" dn="Z_A6B98527_7CBF_4E4D_BDEA_9334A3EB779F_.wvu.Cols" sId="1"/>
    <undo index="2" exp="area" ref3D="1" dr="$M$1:$N$1048576" dn="Z_A0A3CD9B_2436_40D7_91DB_589A95FBBF00_.wvu.Cols" sId="1"/>
    <undo index="1" exp="area" ref3D="1" dr="$C$1:$E$1048576" dn="Z_A0A3CD9B_2436_40D7_91DB_589A95FBBF00_.wvu.Cols" sId="1"/>
    <undo index="2" exp="area" ref3D="1" dr="$M$1:$N$1048576" dn="Z_9FA29541_62F4_4CED_BF33_19F6BA57578F_.wvu.Cols" sId="1"/>
    <undo index="1" exp="area" ref3D="1" dr="$C$1:$E$1048576" dn="Z_9FA29541_62F4_4CED_BF33_19F6BA57578F_.wvu.Cols" sId="1"/>
    <undo index="0" exp="area" ref3D="1" dr="$A$64:$XFD$65" dn="Z_998B8119_4FF3_4A16_838D_539C6AE34D55_.wvu.Rows" sId="1"/>
    <undo index="2" exp="area" ref3D="1" dr="$M$1:$N$1048576" dn="Z_998B8119_4FF3_4A16_838D_539C6AE34D55_.wvu.Cols" sId="1"/>
    <undo index="1" exp="area" ref3D="1" dr="$C$1:$E$1048576" dn="Z_998B8119_4FF3_4A16_838D_539C6AE34D55_.wvu.Cols" sId="1"/>
    <undo index="2" exp="area" ref3D="1" dr="$M$1:$N$1048576" dn="Z_7B245AB0_C2AF_4822_BFC4_2399F85856C1_.wvu.Cols" sId="1"/>
    <undo index="1" exp="area" ref3D="1" dr="$C$1:$E$1048576" dn="Z_7B245AB0_C2AF_4822_BFC4_2399F85856C1_.wvu.Cols" sId="1"/>
    <undo index="2" exp="area" ref3D="1" dr="$M$1:$N$1048576" dn="Z_67ADFAE6_A9AF_44D7_8539_93CD0F6B7849_.wvu.Cols" sId="1"/>
    <undo index="1" exp="area" ref3D="1" dr="$C$1:$E$1048576" dn="Z_67ADFAE6_A9AF_44D7_8539_93CD0F6B7849_.wvu.Cols" sId="1"/>
    <undo index="2" exp="area" ref3D="1" dr="$M$1:$N$1048576" dn="Z_649E5CE3_4976_49D9_83DA_4E57FFC714BF_.wvu.Cols" sId="1"/>
    <undo index="1" exp="area" ref3D="1" dr="$C$1:$E$1048576" dn="Z_649E5CE3_4976_49D9_83DA_4E57FFC714BF_.wvu.Cols" sId="1"/>
    <undo index="2" exp="area" ref3D="1" dr="$M$1:$N$1048576" dn="Z_5FB953A5_71FF_4056_AF98_C9D06FF0EDF3_.wvu.Cols" sId="1"/>
    <undo index="1" exp="area" ref3D="1" dr="$C$1:$E$1048576" dn="Z_5FB953A5_71FF_4056_AF98_C9D06FF0EDF3_.wvu.Cols" sId="1"/>
    <undo index="2" exp="area" ref3D="1" dr="$M$1:$N$1048576" dn="Z_539CB3DF_9B66_4BE7_9074_8CE0405EB8A6_.wvu.Cols" sId="1"/>
    <undo index="1" exp="area" ref3D="1" dr="$C$1:$E$1048576" dn="Z_539CB3DF_9B66_4BE7_9074_8CE0405EB8A6_.wvu.Cols" sId="1"/>
    <undo index="2" exp="area" ref3D="1" dr="$M$1:$N$1048576" dn="Z_45DE1976_7F07_4EB4_8A9C_FB72D060BEFA_.wvu.Cols" sId="1"/>
    <undo index="1" exp="area" ref3D="1" dr="$C$1:$E$1048576" dn="Z_45DE1976_7F07_4EB4_8A9C_FB72D060BEFA_.wvu.Cols" sId="1"/>
    <rfmt sheetId="1" xfDxf="1" sqref="A65:XFD65" start="0" length="0">
      <dxf>
        <font>
          <i/>
          <sz val="18"/>
        </font>
        <alignment horizontal="left" vertical="center" wrapText="1" readingOrder="0"/>
      </dxf>
    </rfmt>
    <rfmt sheetId="1" sqref="A65" start="0" length="0">
      <dxf>
        <font>
          <b/>
          <i val="0"/>
          <sz val="20"/>
        </font>
        <alignment horizontal="center" readingOrder="0"/>
        <border outline="0">
          <left style="thin">
            <color indexed="64"/>
          </left>
          <right style="thin">
            <color indexed="64"/>
          </right>
        </border>
        <protection locked="0"/>
      </dxf>
    </rfmt>
    <rfmt sheetId="1" sqref="B65" start="0" length="0">
      <dxf>
        <font>
          <b/>
          <i val="0"/>
          <sz val="20"/>
        </font>
        <alignment horizontal="justify" readingOrder="0"/>
        <border outline="0">
          <left style="thin">
            <color indexed="64"/>
          </left>
          <right style="thin">
            <color indexed="64"/>
          </right>
        </border>
        <protection locked="0"/>
      </dxf>
    </rfmt>
    <rfmt sheetId="1" sqref="C65" start="0" length="0">
      <dxf>
        <font>
          <b/>
          <i val="0"/>
          <sz val="18"/>
        </font>
        <border outline="0">
          <left style="thin">
            <color indexed="64"/>
          </left>
          <right style="thin">
            <color indexed="64"/>
          </right>
          <top style="thin">
            <color indexed="64"/>
          </top>
          <bottom style="thin">
            <color indexed="64"/>
          </bottom>
        </border>
        <protection locked="0"/>
      </dxf>
    </rfmt>
    <rfmt sheetId="1" sqref="D65" start="0" length="0">
      <dxf>
        <font>
          <b/>
          <i val="0"/>
          <sz val="18"/>
        </font>
        <border outline="0">
          <left style="thin">
            <color indexed="64"/>
          </left>
          <right style="thin">
            <color indexed="64"/>
          </right>
          <top style="thin">
            <color indexed="64"/>
          </top>
          <bottom style="thin">
            <color indexed="64"/>
          </bottom>
        </border>
        <protection locked="0"/>
      </dxf>
    </rfmt>
    <rfmt sheetId="1" sqref="E65" start="0" length="0">
      <dxf>
        <font>
          <b/>
          <i val="0"/>
          <sz val="18"/>
        </font>
        <border outline="0">
          <left style="thin">
            <color indexed="64"/>
          </left>
          <right style="thin">
            <color indexed="64"/>
          </right>
          <top style="thin">
            <color indexed="64"/>
          </top>
          <bottom style="thin">
            <color indexed="64"/>
          </bottom>
        </border>
        <protection locked="0"/>
      </dxf>
    </rfmt>
    <rfmt sheetId="1" sqref="F65" start="0" length="0">
      <dxf>
        <font>
          <b/>
          <i val="0"/>
          <sz val="20"/>
        </font>
        <numFmt numFmtId="4" formatCode="#,##0.00"/>
        <alignment horizontal="center" readingOrder="0"/>
        <border outline="0">
          <left style="thin">
            <color indexed="64"/>
          </left>
          <right style="thin">
            <color indexed="64"/>
          </right>
        </border>
        <protection locked="0"/>
      </dxf>
    </rfmt>
    <rfmt sheetId="1" sqref="G65" start="0" length="0">
      <dxf>
        <font>
          <b/>
          <i val="0"/>
          <sz val="20"/>
        </font>
        <numFmt numFmtId="4" formatCode="#,##0.00"/>
        <alignment horizontal="center" readingOrder="0"/>
        <border outline="0">
          <left style="thin">
            <color indexed="64"/>
          </left>
          <right style="thin">
            <color indexed="64"/>
          </right>
        </border>
        <protection locked="0"/>
      </dxf>
    </rfmt>
    <rfmt sheetId="1" sqref="H65" start="0" length="0">
      <dxf>
        <font>
          <b/>
          <i val="0"/>
          <sz val="20"/>
        </font>
        <numFmt numFmtId="4" formatCode="#,##0.00"/>
        <alignment horizontal="center" readingOrder="0"/>
        <border outline="0">
          <left style="thin">
            <color indexed="64"/>
          </left>
          <right style="thin">
            <color indexed="64"/>
          </right>
        </border>
        <protection locked="0"/>
      </dxf>
    </rfmt>
    <rfmt sheetId="1" sqref="I65" start="0" length="0">
      <dxf>
        <font>
          <b/>
          <i val="0"/>
          <sz val="20"/>
          <color auto="1"/>
        </font>
        <numFmt numFmtId="13" formatCode="0%"/>
        <alignment horizontal="center" readingOrder="0"/>
        <border outline="0">
          <left style="thin">
            <color indexed="64"/>
          </left>
          <right style="thin">
            <color indexed="64"/>
          </right>
        </border>
        <protection locked="0"/>
      </dxf>
    </rfmt>
    <rfmt sheetId="1" sqref="J65" start="0" length="0">
      <dxf>
        <font>
          <b/>
          <i val="0"/>
          <sz val="20"/>
        </font>
        <numFmt numFmtId="4" formatCode="#,##0.00"/>
        <alignment horizontal="center" readingOrder="0"/>
        <border outline="0">
          <left style="thin">
            <color indexed="64"/>
          </left>
          <right style="thin">
            <color indexed="64"/>
          </right>
        </border>
        <protection locked="0"/>
      </dxf>
    </rfmt>
    <rfmt sheetId="1" sqref="K65" start="0" length="0">
      <dxf>
        <font>
          <b/>
          <i val="0"/>
          <sz val="20"/>
          <color auto="1"/>
        </font>
        <numFmt numFmtId="13" formatCode="0%"/>
        <alignment horizontal="center" readingOrder="0"/>
        <border outline="0">
          <left style="thin">
            <color indexed="64"/>
          </left>
          <right style="thin">
            <color indexed="64"/>
          </right>
        </border>
        <protection locked="0"/>
      </dxf>
    </rfmt>
    <rfmt sheetId="1" sqref="L65" start="0" length="0">
      <dxf>
        <font>
          <b/>
          <i val="0"/>
          <sz val="20"/>
        </font>
        <numFmt numFmtId="4" formatCode="#,##0.00"/>
        <alignment horizontal="center" readingOrder="0"/>
        <border outline="0">
          <left style="thin">
            <color indexed="64"/>
          </left>
          <right style="thin">
            <color indexed="64"/>
          </right>
        </border>
        <protection locked="0"/>
      </dxf>
    </rfmt>
    <rfmt sheetId="1" sqref="M65" start="0" length="0">
      <dxf>
        <font>
          <b/>
          <i val="0"/>
          <sz val="20"/>
        </font>
        <numFmt numFmtId="4" formatCode="#,##0.00"/>
        <alignment horizontal="center" readingOrder="0"/>
        <border outline="0">
          <left style="thin">
            <color indexed="64"/>
          </left>
          <right style="thin">
            <color indexed="64"/>
          </right>
        </border>
        <protection locked="0"/>
      </dxf>
    </rfmt>
    <rfmt sheetId="1" sqref="N65" start="0" length="0">
      <dxf>
        <font>
          <b/>
          <i val="0"/>
          <sz val="20"/>
        </font>
        <numFmt numFmtId="4" formatCode="#,##0.00"/>
        <alignment horizontal="center" readingOrder="0"/>
        <border outline="0">
          <left style="thin">
            <color indexed="64"/>
          </left>
          <right style="thin">
            <color indexed="64"/>
          </right>
        </border>
        <protection locked="0"/>
      </dxf>
    </rfmt>
    <rfmt sheetId="1" sqref="O65" start="0" length="0">
      <dxf>
        <font>
          <b/>
          <i val="0"/>
          <sz val="20"/>
        </font>
        <numFmt numFmtId="4" formatCode="#,##0.00"/>
        <alignment horizontal="center" readingOrder="0"/>
        <border outline="0">
          <left style="thin">
            <color indexed="64"/>
          </left>
          <right style="thin">
            <color indexed="64"/>
          </right>
        </border>
        <protection locked="0"/>
      </dxf>
    </rfmt>
    <rfmt sheetId="1" sqref="P65" start="0" length="0">
      <dxf>
        <font>
          <b/>
          <i val="0"/>
          <sz val="20"/>
        </font>
        <alignment horizontal="center" readingOrder="0"/>
        <border outline="0">
          <left style="thin">
            <color indexed="64"/>
          </left>
          <right style="thin">
            <color indexed="64"/>
          </right>
        </border>
        <protection locked="0"/>
      </dxf>
    </rfmt>
    <rcc rId="0" sId="1" dxf="1">
      <nc r="Q65">
        <f>G65-L65</f>
      </nc>
      <ndxf>
        <font>
          <b/>
          <i val="0"/>
          <sz val="20"/>
        </font>
        <numFmt numFmtId="4" formatCode="#,##0.00"/>
      </ndxf>
    </rcc>
    <rcc rId="0" sId="1" dxf="1">
      <nc r="R65">
        <f>O65-Q65</f>
      </nc>
      <ndxf>
        <font>
          <b/>
          <i val="0"/>
          <sz val="20"/>
        </font>
        <numFmt numFmtId="4" formatCode="#,##0.00"/>
      </ndxf>
    </rcc>
  </rrc>
  <rrc rId="588" sId="1" ref="A64:XFD64" action="deleteRow">
    <undo index="4" exp="area" ref3D="1" dr="$Q$1:$BT$1048576" dn="Z_F2110B0B_AAE7_42F0_B553_C360E9249AD4_.wvu.Cols" sId="1"/>
    <undo index="2" exp="area" ref3D="1" dr="$M$1:$N$1048576" dn="Z_F2110B0B_AAE7_42F0_B553_C360E9249AD4_.wvu.Cols" sId="1"/>
    <undo index="1" exp="area" ref3D="1" dr="$C$1:$E$1048576" dn="Z_F2110B0B_AAE7_42F0_B553_C360E9249AD4_.wvu.Cols" sId="1"/>
    <undo index="2" exp="area" ref3D="1" dr="$M$1:$N$1048576" dn="Z_D95852A1_B0FC_4AC5_B62B_5CCBE05B0D15_.wvu.Cols" sId="1"/>
    <undo index="1" exp="area" ref3D="1" dr="$C$1:$E$1048576" dn="Z_D95852A1_B0FC_4AC5_B62B_5CCBE05B0D15_.wvu.Cols" sId="1"/>
    <undo index="4" exp="area" ref3D="1" dr="$Q$1:$BT$1048576" dn="Z_D7BC8E82_4392_4806_9DAE_D94253790B9C_.wvu.Cols" sId="1"/>
    <undo index="2" exp="area" ref3D="1" dr="$M$1:$N$1048576" dn="Z_D7BC8E82_4392_4806_9DAE_D94253790B9C_.wvu.Cols" sId="1"/>
    <undo index="1" exp="area" ref3D="1" dr="$C$1:$E$1048576" dn="Z_D7BC8E82_4392_4806_9DAE_D94253790B9C_.wvu.Cols" sId="1"/>
    <undo index="2" exp="area" ref3D="1" dr="$M$1:$N$1048576" dn="Z_D20DFCFE_63F9_4265_B37B_4F36C46DF159_.wvu.Cols" sId="1"/>
    <undo index="1" exp="area" ref3D="1" dr="$C$1:$E$1048576" dn="Z_D20DFCFE_63F9_4265_B37B_4F36C46DF159_.wvu.Cols" sId="1"/>
    <undo index="2" exp="area" ref3D="1" dr="$M$1:$N$1048576" dn="Z_BEA0FDBA_BB07_4C19_8BBD_5E57EE395C09_.wvu.Cols" sId="1"/>
    <undo index="1" exp="area" ref3D="1" dr="$C$1:$E$1048576" dn="Z_BEA0FDBA_BB07_4C19_8BBD_5E57EE395C09_.wvu.Cols" sId="1"/>
    <undo index="4" exp="area" ref3D="1" dr="$Q$1:$BT$1048576" dn="Z_A6B98527_7CBF_4E4D_BDEA_9334A3EB779F_.wvu.Cols" sId="1"/>
    <undo index="2" exp="area" ref3D="1" dr="$M$1:$N$1048576" dn="Z_A6B98527_7CBF_4E4D_BDEA_9334A3EB779F_.wvu.Cols" sId="1"/>
    <undo index="1" exp="area" ref3D="1" dr="$C$1:$E$1048576" dn="Z_A6B98527_7CBF_4E4D_BDEA_9334A3EB779F_.wvu.Cols" sId="1"/>
    <undo index="2" exp="area" ref3D="1" dr="$M$1:$N$1048576" dn="Z_A0A3CD9B_2436_40D7_91DB_589A95FBBF00_.wvu.Cols" sId="1"/>
    <undo index="1" exp="area" ref3D="1" dr="$C$1:$E$1048576" dn="Z_A0A3CD9B_2436_40D7_91DB_589A95FBBF00_.wvu.Cols" sId="1"/>
    <undo index="2" exp="area" ref3D="1" dr="$M$1:$N$1048576" dn="Z_9FA29541_62F4_4CED_BF33_19F6BA57578F_.wvu.Cols" sId="1"/>
    <undo index="1" exp="area" ref3D="1" dr="$C$1:$E$1048576" dn="Z_9FA29541_62F4_4CED_BF33_19F6BA57578F_.wvu.Cols" sId="1"/>
    <undo index="0" exp="area" ref3D="1" dr="$A$64:$XFD$64" dn="Z_998B8119_4FF3_4A16_838D_539C6AE34D55_.wvu.Rows" sId="1"/>
    <undo index="2" exp="area" ref3D="1" dr="$M$1:$N$1048576" dn="Z_998B8119_4FF3_4A16_838D_539C6AE34D55_.wvu.Cols" sId="1"/>
    <undo index="1" exp="area" ref3D="1" dr="$C$1:$E$1048576" dn="Z_998B8119_4FF3_4A16_838D_539C6AE34D55_.wvu.Cols" sId="1"/>
    <undo index="2" exp="area" ref3D="1" dr="$M$1:$N$1048576" dn="Z_7B245AB0_C2AF_4822_BFC4_2399F85856C1_.wvu.Cols" sId="1"/>
    <undo index="1" exp="area" ref3D="1" dr="$C$1:$E$1048576" dn="Z_7B245AB0_C2AF_4822_BFC4_2399F85856C1_.wvu.Cols" sId="1"/>
    <undo index="2" exp="area" ref3D="1" dr="$M$1:$N$1048576" dn="Z_67ADFAE6_A9AF_44D7_8539_93CD0F6B7849_.wvu.Cols" sId="1"/>
    <undo index="1" exp="area" ref3D="1" dr="$C$1:$E$1048576" dn="Z_67ADFAE6_A9AF_44D7_8539_93CD0F6B7849_.wvu.Cols" sId="1"/>
    <undo index="2" exp="area" ref3D="1" dr="$M$1:$N$1048576" dn="Z_649E5CE3_4976_49D9_83DA_4E57FFC714BF_.wvu.Cols" sId="1"/>
    <undo index="1" exp="area" ref3D="1" dr="$C$1:$E$1048576" dn="Z_649E5CE3_4976_49D9_83DA_4E57FFC714BF_.wvu.Cols" sId="1"/>
    <undo index="2" exp="area" ref3D="1" dr="$M$1:$N$1048576" dn="Z_5FB953A5_71FF_4056_AF98_C9D06FF0EDF3_.wvu.Cols" sId="1"/>
    <undo index="1" exp="area" ref3D="1" dr="$C$1:$E$1048576" dn="Z_5FB953A5_71FF_4056_AF98_C9D06FF0EDF3_.wvu.Cols" sId="1"/>
    <undo index="2" exp="area" ref3D="1" dr="$M$1:$N$1048576" dn="Z_539CB3DF_9B66_4BE7_9074_8CE0405EB8A6_.wvu.Cols" sId="1"/>
    <undo index="1" exp="area" ref3D="1" dr="$C$1:$E$1048576" dn="Z_539CB3DF_9B66_4BE7_9074_8CE0405EB8A6_.wvu.Cols" sId="1"/>
    <undo index="2" exp="area" ref3D="1" dr="$M$1:$N$1048576" dn="Z_45DE1976_7F07_4EB4_8A9C_FB72D060BEFA_.wvu.Cols" sId="1"/>
    <undo index="1" exp="area" ref3D="1" dr="$C$1:$E$1048576" dn="Z_45DE1976_7F07_4EB4_8A9C_FB72D060BEFA_.wvu.Cols" sId="1"/>
    <rfmt sheetId="1" xfDxf="1" sqref="A64:XFD64" start="0" length="0">
      <dxf>
        <font>
          <i/>
          <sz val="18"/>
        </font>
        <alignment horizontal="left" vertical="center" wrapText="1" readingOrder="0"/>
      </dxf>
    </rfmt>
    <rfmt sheetId="1" sqref="A64" start="0" length="0">
      <dxf>
        <font>
          <b/>
          <i val="0"/>
          <sz val="20"/>
        </font>
        <alignment horizontal="center" readingOrder="0"/>
        <border outline="0">
          <left style="thin">
            <color indexed="64"/>
          </left>
          <right style="thin">
            <color indexed="64"/>
          </right>
        </border>
        <protection locked="0"/>
      </dxf>
    </rfmt>
    <rfmt sheetId="1" sqref="B64" start="0" length="0">
      <dxf>
        <font>
          <b/>
          <i val="0"/>
          <sz val="20"/>
        </font>
        <alignment horizontal="justify" readingOrder="0"/>
        <border outline="0">
          <left style="thin">
            <color indexed="64"/>
          </left>
          <right style="thin">
            <color indexed="64"/>
          </right>
        </border>
        <protection locked="0"/>
      </dxf>
    </rfmt>
    <rfmt sheetId="1" sqref="C64" start="0" length="0">
      <dxf>
        <font>
          <b/>
          <i val="0"/>
          <sz val="18"/>
        </font>
        <border outline="0">
          <left style="thin">
            <color indexed="64"/>
          </left>
          <right style="thin">
            <color indexed="64"/>
          </right>
          <top style="thin">
            <color indexed="64"/>
          </top>
          <bottom style="thin">
            <color indexed="64"/>
          </bottom>
        </border>
        <protection locked="0"/>
      </dxf>
    </rfmt>
    <rfmt sheetId="1" sqref="D64" start="0" length="0">
      <dxf>
        <font>
          <b/>
          <i val="0"/>
          <sz val="18"/>
        </font>
        <border outline="0">
          <left style="thin">
            <color indexed="64"/>
          </left>
          <right style="thin">
            <color indexed="64"/>
          </right>
          <top style="thin">
            <color indexed="64"/>
          </top>
          <bottom style="thin">
            <color indexed="64"/>
          </bottom>
        </border>
        <protection locked="0"/>
      </dxf>
    </rfmt>
    <rfmt sheetId="1" sqref="E64" start="0" length="0">
      <dxf>
        <font>
          <b/>
          <i val="0"/>
          <sz val="18"/>
        </font>
        <border outline="0">
          <left style="thin">
            <color indexed="64"/>
          </left>
          <right style="thin">
            <color indexed="64"/>
          </right>
          <top style="thin">
            <color indexed="64"/>
          </top>
          <bottom style="thin">
            <color indexed="64"/>
          </bottom>
        </border>
        <protection locked="0"/>
      </dxf>
    </rfmt>
    <rfmt sheetId="1" sqref="F64" start="0" length="0">
      <dxf>
        <font>
          <b/>
          <i val="0"/>
          <sz val="20"/>
        </font>
        <numFmt numFmtId="4" formatCode="#,##0.00"/>
        <alignment horizontal="center" readingOrder="0"/>
        <border outline="0">
          <left style="thin">
            <color indexed="64"/>
          </left>
          <right style="thin">
            <color indexed="64"/>
          </right>
        </border>
        <protection locked="0"/>
      </dxf>
    </rfmt>
    <rfmt sheetId="1" sqref="G64" start="0" length="0">
      <dxf>
        <font>
          <b/>
          <i val="0"/>
          <sz val="20"/>
        </font>
        <numFmt numFmtId="4" formatCode="#,##0.00"/>
        <alignment horizontal="center" readingOrder="0"/>
        <border outline="0">
          <left style="thin">
            <color indexed="64"/>
          </left>
          <right style="thin">
            <color indexed="64"/>
          </right>
        </border>
        <protection locked="0"/>
      </dxf>
    </rfmt>
    <rfmt sheetId="1" sqref="H64" start="0" length="0">
      <dxf>
        <font>
          <b/>
          <i val="0"/>
          <sz val="20"/>
        </font>
        <numFmt numFmtId="4" formatCode="#,##0.00"/>
        <alignment horizontal="center" readingOrder="0"/>
        <border outline="0">
          <left style="thin">
            <color indexed="64"/>
          </left>
          <right style="thin">
            <color indexed="64"/>
          </right>
        </border>
        <protection locked="0"/>
      </dxf>
    </rfmt>
    <rfmt sheetId="1" sqref="I64" start="0" length="0">
      <dxf>
        <font>
          <b/>
          <i val="0"/>
          <sz val="20"/>
          <color auto="1"/>
        </font>
        <numFmt numFmtId="13" formatCode="0%"/>
        <alignment horizontal="center" readingOrder="0"/>
        <border outline="0">
          <left style="thin">
            <color indexed="64"/>
          </left>
          <right style="thin">
            <color indexed="64"/>
          </right>
        </border>
        <protection locked="0"/>
      </dxf>
    </rfmt>
    <rfmt sheetId="1" sqref="J64" start="0" length="0">
      <dxf>
        <font>
          <b/>
          <i val="0"/>
          <sz val="20"/>
        </font>
        <numFmt numFmtId="4" formatCode="#,##0.00"/>
        <alignment horizontal="center" readingOrder="0"/>
        <border outline="0">
          <left style="thin">
            <color indexed="64"/>
          </left>
          <right style="thin">
            <color indexed="64"/>
          </right>
        </border>
        <protection locked="0"/>
      </dxf>
    </rfmt>
    <rfmt sheetId="1" sqref="K64" start="0" length="0">
      <dxf>
        <font>
          <b/>
          <i val="0"/>
          <sz val="20"/>
          <color auto="1"/>
        </font>
        <numFmt numFmtId="13" formatCode="0%"/>
        <alignment horizontal="center" readingOrder="0"/>
        <border outline="0">
          <left style="thin">
            <color indexed="64"/>
          </left>
          <right style="thin">
            <color indexed="64"/>
          </right>
        </border>
        <protection locked="0"/>
      </dxf>
    </rfmt>
    <rfmt sheetId="1" sqref="L64" start="0" length="0">
      <dxf>
        <font>
          <b/>
          <i val="0"/>
          <sz val="20"/>
        </font>
        <numFmt numFmtId="4" formatCode="#,##0.00"/>
        <alignment horizontal="center" readingOrder="0"/>
        <border outline="0">
          <left style="thin">
            <color indexed="64"/>
          </left>
          <right style="thin">
            <color indexed="64"/>
          </right>
        </border>
        <protection locked="0"/>
      </dxf>
    </rfmt>
    <rfmt sheetId="1" sqref="M64" start="0" length="0">
      <dxf>
        <font>
          <b/>
          <i val="0"/>
          <sz val="20"/>
        </font>
        <numFmt numFmtId="4" formatCode="#,##0.00"/>
        <alignment horizontal="center" readingOrder="0"/>
        <border outline="0">
          <left style="thin">
            <color indexed="64"/>
          </left>
          <right style="thin">
            <color indexed="64"/>
          </right>
        </border>
        <protection locked="0"/>
      </dxf>
    </rfmt>
    <rfmt sheetId="1" sqref="N64" start="0" length="0">
      <dxf>
        <font>
          <b/>
          <i val="0"/>
          <sz val="20"/>
        </font>
        <numFmt numFmtId="4" formatCode="#,##0.00"/>
        <alignment horizontal="center" readingOrder="0"/>
        <border outline="0">
          <left style="thin">
            <color indexed="64"/>
          </left>
          <right style="thin">
            <color indexed="64"/>
          </right>
        </border>
        <protection locked="0"/>
      </dxf>
    </rfmt>
    <rfmt sheetId="1" sqref="O64" start="0" length="0">
      <dxf>
        <font>
          <b/>
          <i val="0"/>
          <sz val="20"/>
        </font>
        <numFmt numFmtId="4" formatCode="#,##0.00"/>
        <alignment horizontal="center" readingOrder="0"/>
        <border outline="0">
          <left style="thin">
            <color indexed="64"/>
          </left>
          <right style="thin">
            <color indexed="64"/>
          </right>
        </border>
        <protection locked="0"/>
      </dxf>
    </rfmt>
    <rfmt sheetId="1" sqref="P64" start="0" length="0">
      <dxf>
        <font>
          <b/>
          <i val="0"/>
          <sz val="20"/>
        </font>
        <alignment horizontal="center" readingOrder="0"/>
        <border outline="0">
          <left style="thin">
            <color indexed="64"/>
          </left>
          <right style="thin">
            <color indexed="64"/>
          </right>
        </border>
        <protection locked="0"/>
      </dxf>
    </rfmt>
    <rcc rId="0" sId="1" dxf="1">
      <nc r="Q64">
        <f>G64-L64</f>
      </nc>
      <ndxf>
        <font>
          <b/>
          <i val="0"/>
          <sz val="20"/>
        </font>
        <numFmt numFmtId="4" formatCode="#,##0.00"/>
      </ndxf>
    </rcc>
    <rcc rId="0" sId="1" dxf="1">
      <nc r="R64">
        <f>O64-Q64</f>
      </nc>
      <ndxf>
        <font>
          <b/>
          <i val="0"/>
          <sz val="20"/>
        </font>
        <numFmt numFmtId="4" formatCode="#,##0.00"/>
      </ndxf>
    </rcc>
  </rr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formula>
    <oldFormula>'на 01.11.2016'!$18:$18,'на 01.11.2016'!$20:$20,'на 01.11.2016'!$28:$28,'на 01.11.2016'!$31:$31,'на 01.11.2016'!$35:$35,'на 01.11.2016'!$41:$42,'на 01.11.2016'!$44:$44,'на 01.11.2016'!$48:$48,'на 01.11.2016'!$50:$50,'на 01.11.2016'!$52:$54,'на 01.11.2016'!$59:$60</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4:G149" start="0" length="2147483647">
    <dxf>
      <font>
        <color auto="1"/>
      </font>
    </dxf>
  </rfmt>
  <rcv guid="{998B8119-4FF3-4A16-838D-539C6AE34D55}" action="delete"/>
  <rdn rId="0" localSheetId="1" customView="1" name="Z_998B8119_4FF3_4A16_838D_539C6AE34D55_.wvu.PrintArea" hidden="1" oldHidden="1">
    <formula>'на 01.11.2016'!$A$1:$P$194</formula>
    <oldFormula>'на 01.11.2016'!$A$1:$P$194</oldFormula>
  </rdn>
  <rdn rId="0" localSheetId="1" customView="1" name="Z_998B8119_4FF3_4A16_838D_539C6AE34D55_.wvu.PrintTitles" hidden="1" oldHidden="1">
    <formula>'на 01.11.2016'!$5:$8</formula>
    <oldFormula>'на 01.11.2016'!$5:$8</oldFormula>
  </rdn>
  <rdn rId="0" localSheetId="1" customView="1" name="Z_998B8119_4FF3_4A16_838D_539C6AE34D55_.wvu.Rows" hidden="1" oldHidden="1">
    <formula>'на 01.11.2016'!$64:$66</formula>
    <oldFormula>'на 01.11.2016'!$64:$66</oldFormula>
  </rdn>
  <rdn rId="0" localSheetId="1" customView="1" name="Z_998B8119_4FF3_4A16_838D_539C6AE34D55_.wvu.Cols" hidden="1" oldHidden="1">
    <formula>'на 01.11.2016'!$C:$E,'на 01.11.2016'!$M:$N</formula>
    <oldFormula>'на 01.11.2016'!$C:$E,'на 01.11.2016'!$M:$N</oldFormula>
  </rdn>
  <rdn rId="0" localSheetId="1" customView="1" name="Z_998B8119_4FF3_4A16_838D_539C6AE34D55_.wvu.FilterData" hidden="1" oldHidden="1">
    <formula>'на 01.11.2016'!$A$7:$P$401</formula>
    <oldFormula>'на 01.11.2016'!$A$7:$P$401</oldFormula>
  </rdn>
  <rcv guid="{998B8119-4FF3-4A16-838D-539C6AE34D55}"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87:P91">
    <dxf>
      <fill>
        <patternFill patternType="solid">
          <bgColor rgb="FFFFFF00"/>
        </patternFill>
      </fill>
    </dxf>
  </rfmt>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formula>
    <oldFormula>'на 01.11.2016'!$18:$18,'на 01.11.2016'!$20:$20,'на 01.11.2016'!$28:$28,'на 01.11.2016'!$31:$31,'на 01.11.2016'!$35:$35,'на 01.11.2016'!$41:$42,'на 01.11.2016'!$44:$44,'на 01.11.2016'!$48:$48,'на 01.11.2016'!$50:$50,'на 01.11.2016'!$52:$54,'на 01.11.2016'!$59:$60</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87:P91">
    <dxf>
      <fill>
        <patternFill patternType="none">
          <bgColor auto="1"/>
        </patternFill>
      </fill>
    </dxf>
  </rfmt>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11:P116">
    <dxf>
      <alignment vertical="top" readingOrder="0"/>
    </dxf>
  </rfmt>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9" sId="1">
    <oc r="P111" t="inlineStr">
      <is>
        <t xml:space="preserve">По состоянию на 01.11.2016 участниками данной подпрограммы числятся 55 молодых семей.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01.11.2016 социальная выплата согласно заявок банка предоставлена (перечислена) 7 молодым семьям, в том числе участнику 2015 года и 6 участникам 2016 года. До конца года планируется освоить средства федерального и окружного бюджетов в полном объеме.   
</t>
      </is>
    </oc>
    <nc r="P111" t="inlineStr">
      <is>
        <t xml:space="preserve">По состоянию на 01.11.2016 участниками данной подпрограммы числятся 55 молодых семей.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01.11.2016 социальная выплата согласно заявок банка предоставлена (перечислена) 7 молодым семьям, в том числе участнику 2015 года и 6 участникам 2016 года. До конца года планируется освоить средства федерального и окружного бюджетов в полном объеме.   
</t>
      </is>
    </nc>
  </rc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 sId="1">
    <oc r="B136" t="inlineStr">
      <is>
        <t>федеральный бюджет (доп.ФК 5101)</t>
      </is>
    </oc>
    <nc r="B136" t="inlineStr">
      <is>
        <t>федеральный бюджет</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41:P147">
    <dxf>
      <alignment vertical="top" readingOrder="0"/>
    </dxf>
  </rfmt>
  <rcc rId="626" sId="1">
    <oc r="P141" t="inlineStr">
      <is>
        <r>
          <rPr>
            <u/>
            <sz val="20"/>
            <color theme="1"/>
            <rFont val="Times New Roman"/>
            <family val="1"/>
            <charset val="204"/>
          </rPr>
          <t>ДГХ:</t>
        </r>
        <r>
          <rPr>
            <sz val="20"/>
            <color theme="1"/>
            <rFont val="Times New Roman"/>
            <family val="2"/>
            <charset val="204"/>
          </rPr>
          <t xml:space="preserve"> Ожидаемое неисполнение 8 547,24 тыс.руб., в том числе:
1) Ожидаемое неисполнение по привлеченным средствам- 3 391,46 тыс.руб. - экономия по факту выполненных работ, по итогам проведения конкурсов по подпрограмме "Повышение энергоэффективности в отраслях экономики". 
2) средства местного бюджета 2 062,03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(81,03 тыс.руб. не планируются к исполнению).
3) средства окружного бюджета 3 093,75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(1 539,48 тыс.руб. не планируются к исполнению, письмо ДГХ от 31.10.2016 № 09-02-7441/16 в ДР ЖКК ХМАО-Югры).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is>
    </oc>
    <nc r="P141" t="inlineStr">
      <is>
        <r>
          <rPr>
            <u/>
            <sz val="20"/>
            <color theme="1"/>
            <rFont val="Times New Roman"/>
            <family val="1"/>
            <charset val="204"/>
          </rPr>
          <t>ДГХ:</t>
        </r>
        <r>
          <rPr>
            <sz val="20"/>
            <color theme="1"/>
            <rFont val="Times New Roman"/>
            <family val="2"/>
            <charset val="204"/>
          </rPr>
          <t xml:space="preserve"> Ожидаемое неисполнение 8 547,24 тыс.руб., в том числе:
1)  по привлеченным средствам- 3 391,46 тыс.руб. - экономия по факту выполненных работ, по итогам проведения конкурсов по подпрограмме "Повышение энергоэффективности в отраслях экономики". 
2)по  средствам местного бюджета 2 062,03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(81,03 тыс.руб. не планируются к исполнению).
3) по  средствам окружного бюджета 3 093,75 тыс.руб. -  экономия по факту выполненных работ по благоустройству домовых территорий (1 554,27 тыс.руб. - вопрос использования средств решается), по капитальному ремонту объектов коммунального комплекса (1 539,48 тыс.руб. не планируются к исполнению, письмо ДГХ от 31.10.2016 № 09-02-7441/16 в ДР ЖКК ХМАО-Югры).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01.11.2016'!$162:$166</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01.11.2016'!$162:$166</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4:O26">
    <dxf>
      <fill>
        <patternFill patternType="none">
          <bgColor auto="1"/>
        </patternFill>
      </fill>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67">
    <dxf>
      <alignment vertical="top" readingOrder="0"/>
    </dxf>
  </rfmt>
  <rcc rId="642" sId="1">
    <oc r="P169" t="inlineStr">
      <is>
        <t>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серверного оборудования, переферийного оборудования, копировально-множительной техники,поставку и внедрение программного обеспечения, услуги по доработке функционала Системы управления электронной очередью "Энтер";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is>
    </oc>
    <nc r="P169" t="inlineStr">
      <is>
        <t>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услуги по доработке функционала Системы управления электронной очередью "Энтер и прочего обрудования";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is>
    </nc>
  </rcc>
  <rcc rId="643" sId="1">
    <oc r="P167" t="inlineStr">
      <is>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67" t="inlineStr">
      <is>
        <r>
          <t>1. Заключен</t>
        </r>
        <r>
          <rPr>
            <sz val="20"/>
            <rFont val="Times New Roman"/>
            <family val="1"/>
            <charset val="204"/>
          </rPr>
          <t xml:space="preserve"> договор от 25.03.2016 № 42 между ДЭР ХМАО-Югры и Администрацией города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 sId="1">
    <oc r="P167" t="inlineStr">
      <is>
        <r>
          <t>1. Заключен</t>
        </r>
        <r>
          <rPr>
            <sz val="20"/>
            <rFont val="Times New Roman"/>
            <family val="1"/>
            <charset val="204"/>
          </rPr>
          <t xml:space="preserve"> договор от 25.03.2016 № 42 между ДЭР ХМАО-Югры и Администрацией города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67" t="inlineStr">
      <is>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5" sId="1">
    <oc r="P167" t="inlineStr">
      <is>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 xml:space="preserve">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is>
    </oc>
    <nc r="P167" t="inlineStr">
      <is>
        <r>
          <t>1. Заключен</t>
        </r>
        <r>
          <rPr>
            <sz val="20"/>
            <rFont val="Times New Roman"/>
            <family val="1"/>
            <charset val="204"/>
          </rPr>
          <t xml:space="preserve"> договор от 25.03.2016 № 42 между ДЭР ХМАО-Югры и АГ о предоставлении субсидии из бюджета ХМАО - Югры  на реализацию  программы развития малого и среднего предпринимательства. По состоянию на 01.11.2016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Оказана поддержка в форме предоставления субсидий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color theme="1"/>
            <rFont val="Times New Roman"/>
            <family val="1"/>
            <charset val="204"/>
          </rPr>
          <t>Ожидаемое неисполнение в размере 9,26 тыс.руб. обусловлено невостребованными средствами по предоставлению субсидии Сургутской торгово-промышленной палате для финансирования поддержки организаций, осуществляющих оказание субьектам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субьектов и организаций.</t>
        </r>
        <r>
          <rPr>
            <sz val="20"/>
            <color theme="1"/>
            <rFont val="Times New Roman"/>
            <family val="2"/>
            <charset val="204"/>
          </rPr>
          <t xml:space="preserve">
</t>
        </r>
        <r>
          <rPr>
            <sz val="20"/>
            <rFont val="Times New Roman"/>
            <family val="1"/>
            <charset val="204"/>
          </rPr>
          <t>2. Заключено соглашение от 09.10.2015 № 101  между ДЭР ХМАО-Югры и АГ о предоставлении субсидии из бюджета ХМАО - Югры на развитие многофункциональных центров предоставления государственных и муниципальных услуг  (действует до исполнения всех взятых обязательств). 
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детекторов,  поставку и внедрение системы управления электронной очередью для нужд МКУ "МФЦ г. Сургута"</t>
        </r>
        <r>
          <rPr>
            <sz val="20"/>
            <color rgb="FFFF0000"/>
            <rFont val="Times New Roman"/>
            <family val="1"/>
            <charset val="204"/>
          </rPr>
          <t xml:space="preserve">
</t>
        </r>
        <r>
          <rPr>
            <sz val="20"/>
            <rFont val="Times New Roman"/>
            <family val="1"/>
            <charset val="204"/>
          </rPr>
          <t/>
        </r>
      </is>
    </nc>
  </rcc>
  <rcc rId="646" sId="1">
    <oc r="P169" t="inlineStr">
      <is>
        <t>3. На 01.11.2016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услуги по доработке функционала Системы управления электронной очередью "Энтер и прочего обрудования";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is>
    </oc>
    <nc r="P169" t="inlineStr">
      <is>
        <t>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is>
    </nc>
  </rc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2" sId="1">
    <oc r="P169" t="inlineStr">
      <is>
        <t>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is>
    </oc>
    <nc r="P169" t="inlineStr">
      <is>
        <t>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ДЭР ХМАО-Югры и муниципальным образованием.</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01.11.2016'!$172:$172,'на 01.11.2016'!$175:$175,'на 01.11.2016'!$179:$179</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8" sId="1">
    <oc r="P174" t="inlineStr">
      <is>
        <t xml:space="preserve">В рамках данной программы ведется строительство объекта "Объездная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 Работы выполняются в соответствии с заключенным муниципальным контрактом №31/2015 от 14.09.2015г. с АО «АВТОДОРСТРОЙ»    (протокол №ОК1055(2) от 28.08.2015г), сумма 586 738,64056   тыс. руб.                                                                                                    
 В отчетном периоде выполнялись работы по дорожной одежде, укреплению откосов, земляному полотну, искусственные сооружения.
 Готовность объекта - 85,7 %. 
МКУ «УКС» не может завершить строительство съезда к СНТ №49 «Черемушки» и исполнить в полном объеме условия муниципального контракта, так как Филиал «Сургутская ГРЭС-2» ПАО «Юнипро» письмом от 01.08.2016 №05079/Су  потребовал остановить работы по строительству съезда к СНТ №49 «Черемушки» пояснив,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 В настоящее время выполняются работы по корректировке ПСД , в части исключения съезда, с целью ввода объекта в эксплуатацию. Планируется заключение соглашения о расторжение контракта   под факт исполнения.  Ориентировочный ввод объекта в эксплуатацию - декабрь 2016 года (с учетом своевременного внесения изменений в проектно-сметную и иную документации).                
</t>
      </is>
    </oc>
    <nc r="P174" t="inlineStr">
      <is>
        <t xml:space="preserve">В рамках данной программы ведется строительство объекта "Объездная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 Работы выполняются в соответствии с заключенным муниципальным контрактом №31/2015 от 14.09.2015г. с АО «АВТОДОРСТРОЙ»    (протокол №ОК1055(2) от 28.08.2015г), сумма 586 738,6  тыс. руб.                                                                                                    
 В отчетном периоде выполнялись работы по дорожной одежде, укреплению откосов, земляному полотну, искусственные сооружения.
 Готовность объекта - 85,7 %. 
С целью ввода объекта в эксплуатацию в настоящее время выполняются работы по корректировке ПСД в части исключения съезда к СНТ №49 «Черемушки» так как Филиал «Сургутская ГРЭС-2» ПАО «Юнипро» письмом от 01.08.2016 №05079/Су  потребовал остановить работы по строительству съезда к СНТ №49 «Черемушки» пояснив,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 Планируется заключение соглашения о расторжение контракта   под факт исполнения.  Ориентировочный ввод объекта в эксплуатацию - декабрь 2016 года (с учетом своевременного внесения изменений в проектно-сметную и иную документации).                
</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9" sId="1">
    <oc r="P181" t="inlineStr">
      <is>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Экономия в размере 238,37 тыс.руб. планируется к снятию на очередном заседании Думы города.                                                                                                                                                                             
</t>
        </r>
        <r>
          <rPr>
            <u/>
            <sz val="20"/>
            <color theme="1"/>
            <rFont val="Times New Roman"/>
            <family val="1"/>
            <charset val="204"/>
          </rPr>
          <t xml:space="preserve">УПиЭ: </t>
        </r>
        <r>
          <rPr>
            <sz val="20"/>
            <color theme="1"/>
            <rFont val="Times New Roman"/>
            <family val="1"/>
            <charset val="204"/>
          </rPr>
          <t>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мкр"( 211,71тыс.руб.- средства местного бюджета)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is>
    </oc>
    <nc r="P181" t="inlineStr">
      <is>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Экономия в размере 238,37 тыс.руб. планируется к снятию на очередном заседании Думы города.                                                                                                                                                                             
</t>
        </r>
        <r>
          <rPr>
            <u/>
            <sz val="20"/>
            <color theme="1"/>
            <rFont val="Times New Roman"/>
            <family val="1"/>
            <charset val="204"/>
          </rPr>
          <t xml:space="preserve">УПиЭ: </t>
        </r>
        <r>
          <rPr>
            <sz val="20"/>
            <color theme="1"/>
            <rFont val="Times New Roman"/>
            <family val="1"/>
            <charset val="204"/>
          </rPr>
          <t>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мкр"( 211,71тыс.руб.- средства местного бюджета)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is>
    </nc>
  </rcc>
  <rcv guid="{45DE1976-7F07-4EB4-8A9C-FB72D060BEFA}" action="delete"/>
  <rdn rId="0" localSheetId="1" customView="1" name="Z_45DE1976_7F07_4EB4_8A9C_FB72D060BEFA_.wvu.PrintArea" hidden="1" oldHidden="1">
    <formula>'на 01.11.2016'!$A$1:$P$191</formula>
    <oldFormula>'на 01.11.2016'!$A$1:$P$191</oldFormula>
  </rdn>
  <rdn rId="0" localSheetId="1" customView="1" name="Z_45DE1976_7F07_4EB4_8A9C_FB72D060BEFA_.wvu.PrintTitles" hidden="1" oldHidden="1">
    <formula>'на 01.11.2016'!$5:$8</formula>
    <oldFormula>'на 01.11.2016'!$5:$8</oldFormula>
  </rdn>
  <rdn rId="0" localSheetId="1" customView="1" name="Z_45DE1976_7F07_4EB4_8A9C_FB72D060BEFA_.wvu.Rows" hidden="1" oldHidden="1">
    <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01.11.2016'!$172:$172,'на 01.11.2016'!$175:$175,'на 01.11.2016'!$179:$179,'на 01.11.2016'!$182:$182,'на 01.11.2016'!$185:$186</formula>
    <oldFormula>'на 01.11.2016'!$18:$18,'на 01.11.2016'!$20:$20,'на 01.11.2016'!$28:$28,'на 01.11.2016'!$31:$31,'на 01.11.2016'!$35:$35,'на 01.11.2016'!$41:$42,'на 01.11.2016'!$44:$44,'на 01.11.2016'!$48:$48,'на 01.11.2016'!$50:$50,'на 01.11.2016'!$52:$54,'на 01.11.2016'!$59:$60,'на 01.11.2016'!$68:$68,'на 01.11.2016'!$74:$74,'на 01.11.2016'!$79:$80,'на 01.11.2016'!$85:$86,'на 01.11.2016'!$92:$92,'на 01.11.2016'!$98:$98,'на 01.11.2016'!$100:$100,'на 01.11.2016'!$103:$104,'на 01.11.2016'!$109:$110,'на 01.11.2016'!$115:$116,'на 01.11.2016'!$118:$118,'на 01.11.2016'!$120:$122,'на 01.11.2016'!$125:$128,'на 01.11.2016'!$132:$134,'на 01.11.2016'!$137:$140,'на 01.11.2016'!$154:$154,'на 01.11.2016'!$156:$160,'на 01.11.2016'!$162:$166,'на 01.11.2016'!$172:$172,'на 01.11.2016'!$175:$175,'на 01.11.2016'!$179:$179</oldFormula>
  </rdn>
  <rdn rId="0" localSheetId="1" customView="1" name="Z_45DE1976_7F07_4EB4_8A9C_FB72D060BEFA_.wvu.Cols" hidden="1" oldHidden="1">
    <formula>'на 01.11.2016'!$C:$E,'на 01.11.2016'!$M:$N</formula>
    <oldFormula>'на 01.11.2016'!$C:$E,'на 01.11.2016'!$M:$N</oldFormula>
  </rdn>
  <rdn rId="0" localSheetId="1" customView="1" name="Z_45DE1976_7F07_4EB4_8A9C_FB72D060BEFA_.wvu.FilterData" hidden="1" oldHidden="1">
    <formula>'на 01.11.2016'!$A$7:$P$398</formula>
    <oldFormula>'на 01.11.2016'!$A$7:$P$398</oldFormula>
  </rdn>
  <rcv guid="{45DE1976-7F07-4EB4-8A9C-FB72D060BEFA}"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5" sId="1">
    <oc r="P181" t="inlineStr">
      <is>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Экономия в размере 238,37 тыс.руб. планируется к снятию на очередном заседании Думы города.                                                                                                                                                                             
</t>
        </r>
        <r>
          <rPr>
            <u/>
            <sz val="20"/>
            <color theme="1"/>
            <rFont val="Times New Roman"/>
            <family val="1"/>
            <charset val="204"/>
          </rPr>
          <t xml:space="preserve">УПиЭ: </t>
        </r>
        <r>
          <rPr>
            <sz val="20"/>
            <color theme="1"/>
            <rFont val="Times New Roman"/>
            <family val="1"/>
            <charset val="204"/>
          </rPr>
          <t>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мкр"( 211,71тыс.руб.- средства местного бюджета)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is>
    </oc>
    <nc r="P181" t="inlineStr">
      <is>
        <r>
          <rPr>
            <u/>
            <sz val="20"/>
            <color theme="1"/>
            <rFont val="Times New Roman"/>
            <family val="1"/>
            <charset val="204"/>
          </rPr>
          <t>ДГХ:</t>
        </r>
        <r>
          <rPr>
            <sz val="20"/>
            <color theme="1"/>
            <rFont val="Times New Roman"/>
            <family val="2"/>
            <charset val="204"/>
          </rPr>
          <t xml:space="preserve"> В рамках реализации  мероприятия "Развитие общественной инфраструктуры и реализация приоритетных направлений развития" ожидается остаток средств в размере  238,37 тыс.руб.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t>
        </r>
        <r>
          <rPr>
            <sz val="20"/>
            <color rgb="FFC00000"/>
            <rFont val="Times New Roman"/>
            <family val="1"/>
            <charset val="204"/>
          </rPr>
          <t xml:space="preserve">                                                                                                                </t>
        </r>
        <r>
          <rPr>
            <sz val="20"/>
            <color theme="1"/>
            <rFont val="Times New Roman"/>
            <family val="2"/>
            <charset val="204"/>
          </rPr>
          <t xml:space="preserve">                              
</t>
        </r>
        <r>
          <rPr>
            <u/>
            <sz val="20"/>
            <color theme="1"/>
            <rFont val="Times New Roman"/>
            <family val="1"/>
            <charset val="204"/>
          </rPr>
          <t xml:space="preserve">УПиЭ:  </t>
        </r>
        <r>
          <rPr>
            <sz val="20"/>
            <color theme="1"/>
            <rFont val="Times New Roman"/>
            <family val="1"/>
            <charset val="204"/>
          </rPr>
          <t>В рамках реализации мероприятия "Развитие общественной инфраструктуры и реализация приоритетных направлений развития" ожидается остаток средств в размере 211,71 тыс. рублей  в связи со сложившейся экономией по результатам проведения конкурсных процедур на выполнение работ по строительству объекта "Сквер в 5 "А" мкр"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
    <oc r="I21">
      <f>H21/G21</f>
    </oc>
    <nc r="I21">
      <f>(H21/G21)*100</f>
    </nc>
  </rcc>
  <rcc rId="679" sId="1">
    <oc r="K21">
      <f>J21/G21</f>
    </oc>
    <nc r="K21">
      <f>(J21/G21)*100</f>
    </nc>
  </rcc>
  <rcv guid="{67ADFAE6-A9AF-44D7-8539-93CD0F6B7849}" action="delete"/>
  <rdn rId="0" localSheetId="1" customView="1" name="Z_67ADFAE6_A9AF_44D7_8539_93CD0F6B7849_.wvu.PrintArea" hidden="1" oldHidden="1">
    <formula>'на 01.11.2016'!$A$1:$P$200</formula>
    <oldFormula>'на 01.11.2016'!$A$1:$P$200</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01.11.2016'!$A$7:$P$398</formula>
    <oldFormula>'на 01.11.2016'!$A$7:$P$398</oldFormula>
  </rdn>
  <rcv guid="{67ADFAE6-A9AF-44D7-8539-93CD0F6B784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L154">
      <f>15988.4+3952.8+1100+1952.11</f>
    </oc>
    <nc r="L154">
      <f>14432.29+4756.8+1100+1952.11</f>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4" sId="1" odxf="1" dxf="1">
    <nc r="I181">
      <f>H181/G181*100</f>
    </nc>
    <odxf>
      <numFmt numFmtId="13" formatCode="0%"/>
    </odxf>
    <ndxf>
      <numFmt numFmtId="4" formatCode="#,##0.00"/>
    </ndxf>
  </rcc>
  <rcc rId="685" sId="1" odxf="1" dxf="1">
    <nc r="K181">
      <f>J181/G181*100</f>
    </nc>
    <odxf>
      <numFmt numFmtId="13" formatCode="0%"/>
    </odxf>
    <ndxf>
      <numFmt numFmtId="4" formatCode="#,##0.00"/>
    </ndxf>
  </rcc>
  <rcv guid="{67ADFAE6-A9AF-44D7-8539-93CD0F6B7849}" action="delete"/>
  <rdn rId="0" localSheetId="1" customView="1" name="Z_67ADFAE6_A9AF_44D7_8539_93CD0F6B7849_.wvu.PrintArea" hidden="1" oldHidden="1">
    <formula>'на 01.11.2016'!$A$1:$P$200</formula>
    <oldFormula>'на 01.11.2016'!$A$1:$P$200</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01.11.2016'!$A$7:$P$398</formula>
    <oldFormula>'на 01.11.2016'!$A$7:$P$398</oldFormula>
  </rdn>
  <rcv guid="{67ADFAE6-A9AF-44D7-8539-93CD0F6B7849}"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01.11.2016'!$A$1:$P$200</formula>
    <oldFormula>'на 01.11.2016'!$A$1:$P$200</oldFormula>
  </rdn>
  <rdn rId="0" localSheetId="1" customView="1" name="Z_67ADFAE6_A9AF_44D7_8539_93CD0F6B7849_.wvu.PrintTitles" hidden="1" oldHidden="1">
    <formula>'на 01.11.2016'!$5:$8</formula>
    <oldFormula>'на 01.11.2016'!$5:$8</oldFormula>
  </rdn>
  <rdn rId="0" localSheetId="1" customView="1" name="Z_67ADFAE6_A9AF_44D7_8539_93CD0F6B7849_.wvu.Cols" hidden="1" oldHidden="1">
    <formula>'на 01.11.2016'!$C:$E,'на 01.11.2016'!$M:$N</formula>
    <oldFormula>'на 01.11.2016'!$C:$E,'на 01.11.2016'!$M:$N</oldFormula>
  </rdn>
  <rdn rId="0" localSheetId="1" customView="1" name="Z_67ADFAE6_A9AF_44D7_8539_93CD0F6B7849_.wvu.FilterData" hidden="1" oldHidden="1">
    <formula>'на 01.11.2016'!$A$7:$P$398</formula>
    <oldFormula>'на 01.11.2016'!$A$7:$P$398</oldFormula>
  </rdn>
  <rcv guid="{67ADFAE6-A9AF-44D7-8539-93CD0F6B7849}"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01.11.2016'!$A$1:$P$200</formula>
    <oldFormula>'на 01.11.2016'!$A$1:$P$200</oldFormula>
  </rdn>
  <rdn rId="0" localSheetId="1" customView="1" name="Z_A0A3CD9B_2436_40D7_91DB_589A95FBBF00_.wvu.PrintTitles" hidden="1" oldHidden="1">
    <formula>'на 01.11.2016'!$5:$8</formula>
    <oldFormula>'на 01.11.2016'!$5:$8</oldFormula>
  </rdn>
  <rdn rId="0" localSheetId="1" customView="1" name="Z_A0A3CD9B_2436_40D7_91DB_589A95FBBF00_.wvu.Cols" hidden="1" oldHidden="1">
    <formula>'на 01.11.2016'!$C:$E,'на 01.11.2016'!$M:$N</formula>
    <oldFormula>'на 01.11.2016'!$C:$E,'на 01.11.2016'!$M:$N</oldFormula>
  </rdn>
  <rdn rId="0" localSheetId="1" customView="1" name="Z_A0A3CD9B_2436_40D7_91DB_589A95FBBF00_.wvu.FilterData" hidden="1" oldHidden="1">
    <formula>'на 01.11.2016'!$A$7:$P$398</formula>
    <oldFormula>'на 01.11.2016'!$A$7:$P$398</oldFormula>
  </rdn>
  <rcv guid="{A0A3CD9B-2436-40D7-91DB-589A95FBBF00}"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01.11.2016'!$A$1:$P$200</formula>
    <oldFormula>'на 01.11.2016'!$A$1:$P$200</oldFormula>
  </rdn>
  <rdn rId="0" localSheetId="1" customView="1" name="Z_A0A3CD9B_2436_40D7_91DB_589A95FBBF00_.wvu.PrintTitles" hidden="1" oldHidden="1">
    <formula>'на 01.11.2016'!$5:$8</formula>
    <oldFormula>'на 01.11.2016'!$5:$8</oldFormula>
  </rdn>
  <rdn rId="0" localSheetId="1" customView="1" name="Z_A0A3CD9B_2436_40D7_91DB_589A95FBBF00_.wvu.Cols" hidden="1" oldHidden="1">
    <formula>'на 01.11.2016'!$C:$E,'на 01.11.2016'!$M:$N</formula>
    <oldFormula>'на 01.11.2016'!$C:$E,'на 01.11.2016'!$M:$N</oldFormula>
  </rdn>
  <rdn rId="0" localSheetId="1" customView="1" name="Z_A0A3CD9B_2436_40D7_91DB_589A95FBBF00_.wvu.FilterData" hidden="1" oldHidden="1">
    <formula>'на 01.11.2016'!$A$7:$P$398</formula>
    <oldFormula>'на 01.11.2016'!$A$7:$P$398</oldFormula>
  </rdn>
  <rcv guid="{A0A3CD9B-2436-40D7-91DB-589A95FBBF0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51:O157">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0CB1D964-53E0-4A34-BFD3-A42BF8090CF0}" name="kaa" id="-871217099" dateTime="2016-11-03T16:12:43"/>
  <userInfo guid="{07CDFC05-E9F1-4B3E-A650-4868BDF249E6}" name="perevoschikova_av" id="-670048026" dateTime="2016-11-07T10:42:56"/>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comments" Target="../comments1.xml"/><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S413"/>
  <sheetViews>
    <sheetView showZeros="0" tabSelected="1" showOutlineSymbols="0" view="pageBreakPreview" zoomScale="40" zoomScaleNormal="50" zoomScaleSheetLayoutView="20" workbookViewId="0">
      <selection activeCell="K9" sqref="K9"/>
    </sheetView>
  </sheetViews>
  <sheetFormatPr defaultRowHeight="26.25" outlineLevelRow="1" outlineLevelCol="2" x14ac:dyDescent="0.4"/>
  <cols>
    <col min="1" max="1" width="16" style="35" customWidth="1"/>
    <col min="2" max="2" width="116.625" style="65" customWidth="1"/>
    <col min="3" max="3" width="25.25" style="6" hidden="1" customWidth="1"/>
    <col min="4" max="4" width="22.5" style="6" hidden="1" customWidth="1"/>
    <col min="5" max="5" width="24.125" style="6" hidden="1" customWidth="1"/>
    <col min="6" max="6" width="26.375" style="36" customWidth="1"/>
    <col min="7" max="7" width="25.125" style="36" customWidth="1"/>
    <col min="8" max="8" width="22.625" style="37" customWidth="1" outlineLevel="2"/>
    <col min="9" max="9" width="19.75" style="38" customWidth="1" outlineLevel="2"/>
    <col min="10" max="10" width="24.25" style="36" customWidth="1" outlineLevel="2"/>
    <col min="11" max="11" width="26.125" style="38" customWidth="1" outlineLevel="2"/>
    <col min="12" max="12" width="26.625" style="38" customWidth="1" outlineLevel="2"/>
    <col min="13" max="14" width="23.75" style="38" hidden="1" customWidth="1" outlineLevel="2"/>
    <col min="15" max="15" width="23.75" style="38" customWidth="1" outlineLevel="2"/>
    <col min="16" max="16" width="163.25" style="65" customWidth="1"/>
    <col min="17" max="18" width="21.5" style="139" customWidth="1"/>
    <col min="19" max="19" width="13.375" style="6" customWidth="1"/>
    <col min="20" max="72" width="9" style="6" customWidth="1"/>
    <col min="73" max="16384" width="9" style="6"/>
  </cols>
  <sheetData>
    <row r="1" spans="1:19" ht="30.75" x14ac:dyDescent="0.45">
      <c r="A1" s="1"/>
      <c r="B1" s="92"/>
      <c r="C1" s="2"/>
      <c r="D1" s="2"/>
      <c r="E1" s="2"/>
      <c r="F1" s="3"/>
      <c r="G1" s="3"/>
      <c r="H1" s="4"/>
      <c r="I1" s="5"/>
      <c r="J1" s="3"/>
      <c r="K1" s="5"/>
      <c r="L1" s="5"/>
      <c r="M1" s="5"/>
      <c r="N1" s="5"/>
      <c r="O1" s="5"/>
      <c r="P1" s="64"/>
    </row>
    <row r="2" spans="1:19" ht="30.75" x14ac:dyDescent="0.45">
      <c r="A2" s="1"/>
      <c r="B2" s="92"/>
      <c r="C2" s="2"/>
      <c r="D2" s="2"/>
      <c r="E2" s="2"/>
      <c r="F2" s="3"/>
      <c r="G2" s="3"/>
      <c r="H2" s="4"/>
      <c r="I2" s="5"/>
      <c r="J2" s="3"/>
      <c r="K2" s="5"/>
      <c r="L2" s="5"/>
      <c r="M2" s="5"/>
      <c r="N2" s="5"/>
      <c r="O2" s="5"/>
      <c r="P2" s="64"/>
    </row>
    <row r="3" spans="1:19" ht="73.5" customHeight="1" x14ac:dyDescent="0.4">
      <c r="A3" s="177" t="s">
        <v>109</v>
      </c>
      <c r="B3" s="177"/>
      <c r="C3" s="177"/>
      <c r="D3" s="177"/>
      <c r="E3" s="177"/>
      <c r="F3" s="177"/>
      <c r="G3" s="177"/>
      <c r="H3" s="177"/>
      <c r="I3" s="177"/>
      <c r="J3" s="177"/>
      <c r="K3" s="177"/>
      <c r="L3" s="177"/>
      <c r="M3" s="177"/>
      <c r="N3" s="177"/>
      <c r="O3" s="177"/>
      <c r="P3" s="177"/>
    </row>
    <row r="4" spans="1:19" s="2" customFormat="1" ht="41.25" customHeight="1" x14ac:dyDescent="0.4">
      <c r="A4" s="7"/>
      <c r="B4" s="93"/>
      <c r="C4" s="7"/>
      <c r="D4" s="7"/>
      <c r="E4" s="7"/>
      <c r="F4" s="8"/>
      <c r="G4" s="8"/>
      <c r="H4" s="8"/>
      <c r="I4" s="8"/>
      <c r="J4" s="8"/>
      <c r="K4" s="9"/>
      <c r="L4" s="48"/>
      <c r="M4" s="9"/>
      <c r="N4" s="9"/>
      <c r="O4" s="9"/>
      <c r="P4" s="83" t="s">
        <v>36</v>
      </c>
      <c r="Q4" s="140"/>
      <c r="R4" s="140"/>
    </row>
    <row r="5" spans="1:19" s="49" customFormat="1" ht="72.75" customHeight="1" x14ac:dyDescent="0.25">
      <c r="A5" s="179" t="s">
        <v>3</v>
      </c>
      <c r="B5" s="182" t="s">
        <v>8</v>
      </c>
      <c r="C5" s="180" t="s">
        <v>17</v>
      </c>
      <c r="D5" s="180" t="s">
        <v>18</v>
      </c>
      <c r="E5" s="180" t="s">
        <v>19</v>
      </c>
      <c r="F5" s="180" t="s">
        <v>86</v>
      </c>
      <c r="G5" s="180"/>
      <c r="H5" s="187" t="s">
        <v>110</v>
      </c>
      <c r="I5" s="187"/>
      <c r="J5" s="187"/>
      <c r="K5" s="187"/>
      <c r="L5" s="183" t="s">
        <v>44</v>
      </c>
      <c r="M5" s="84"/>
      <c r="N5" s="84"/>
      <c r="O5" s="183" t="s">
        <v>58</v>
      </c>
      <c r="P5" s="184" t="s">
        <v>87</v>
      </c>
      <c r="Q5" s="139"/>
      <c r="R5" s="139"/>
    </row>
    <row r="6" spans="1:19" s="49" customFormat="1" ht="69.75" customHeight="1" x14ac:dyDescent="0.25">
      <c r="A6" s="179"/>
      <c r="B6" s="182"/>
      <c r="C6" s="180"/>
      <c r="D6" s="180"/>
      <c r="E6" s="180"/>
      <c r="F6" s="181" t="s">
        <v>42</v>
      </c>
      <c r="G6" s="180" t="s">
        <v>43</v>
      </c>
      <c r="H6" s="178" t="s">
        <v>7</v>
      </c>
      <c r="I6" s="178"/>
      <c r="J6" s="178" t="s">
        <v>6</v>
      </c>
      <c r="K6" s="178"/>
      <c r="L6" s="183"/>
      <c r="M6" s="84"/>
      <c r="N6" s="84"/>
      <c r="O6" s="183"/>
      <c r="P6" s="185"/>
      <c r="Q6" s="139"/>
      <c r="R6" s="139"/>
    </row>
    <row r="7" spans="1:19" s="49" customFormat="1" ht="69.75" x14ac:dyDescent="0.25">
      <c r="A7" s="179"/>
      <c r="B7" s="182"/>
      <c r="C7" s="180"/>
      <c r="D7" s="180"/>
      <c r="E7" s="180"/>
      <c r="F7" s="181"/>
      <c r="G7" s="180"/>
      <c r="H7" s="85" t="s">
        <v>0</v>
      </c>
      <c r="I7" s="86" t="s">
        <v>12</v>
      </c>
      <c r="J7" s="87" t="s">
        <v>9</v>
      </c>
      <c r="K7" s="86" t="s">
        <v>2</v>
      </c>
      <c r="L7" s="183"/>
      <c r="M7" s="84"/>
      <c r="N7" s="84"/>
      <c r="O7" s="183"/>
      <c r="P7" s="186"/>
      <c r="Q7" s="139"/>
      <c r="R7" s="139"/>
    </row>
    <row r="8" spans="1:19" s="14" customFormat="1" x14ac:dyDescent="0.25">
      <c r="A8" s="10">
        <v>1</v>
      </c>
      <c r="B8" s="10">
        <v>2</v>
      </c>
      <c r="C8" s="11">
        <v>4</v>
      </c>
      <c r="D8" s="11">
        <v>5</v>
      </c>
      <c r="E8" s="11">
        <v>6</v>
      </c>
      <c r="F8" s="11">
        <v>3</v>
      </c>
      <c r="G8" s="11">
        <v>4</v>
      </c>
      <c r="H8" s="12">
        <v>5</v>
      </c>
      <c r="I8" s="11">
        <v>6</v>
      </c>
      <c r="J8" s="11">
        <v>7</v>
      </c>
      <c r="K8" s="13">
        <v>8</v>
      </c>
      <c r="L8" s="13">
        <v>9</v>
      </c>
      <c r="M8" s="11"/>
      <c r="N8" s="11"/>
      <c r="O8" s="11">
        <v>10</v>
      </c>
      <c r="P8" s="13">
        <v>11</v>
      </c>
      <c r="Q8" s="52"/>
      <c r="R8" s="52"/>
    </row>
    <row r="9" spans="1:19" s="50" customFormat="1" ht="87" customHeight="1" x14ac:dyDescent="0.25">
      <c r="A9" s="179"/>
      <c r="B9" s="94" t="s">
        <v>35</v>
      </c>
      <c r="C9" s="16" t="e">
        <f>C10+C11+#REF!+C14</f>
        <v>#REF!</v>
      </c>
      <c r="D9" s="16" t="e">
        <f>D10+D11+#REF!+D14</f>
        <v>#REF!</v>
      </c>
      <c r="E9" s="16" t="e">
        <f>E10+E11+#REF!+#REF!+E14</f>
        <v>#REF!</v>
      </c>
      <c r="F9" s="16">
        <f>SUM(F10:F14)</f>
        <v>12194676.85</v>
      </c>
      <c r="G9" s="16">
        <f t="shared" ref="G9:N9" si="0">SUM(G10:G14)</f>
        <v>13087581.800000001</v>
      </c>
      <c r="H9" s="16">
        <f>SUM(H10:H14)</f>
        <v>9785436.4800000004</v>
      </c>
      <c r="I9" s="16">
        <f>H9/G9*100</f>
        <v>74.77</v>
      </c>
      <c r="J9" s="16">
        <f t="shared" si="0"/>
        <v>9546997.3499999996</v>
      </c>
      <c r="K9" s="16">
        <f>J9/G9*100</f>
        <v>72.95</v>
      </c>
      <c r="L9" s="16">
        <f t="shared" si="0"/>
        <v>12883207.1</v>
      </c>
      <c r="M9" s="16">
        <f t="shared" si="0"/>
        <v>2085620.97</v>
      </c>
      <c r="N9" s="16">
        <f t="shared" si="0"/>
        <v>0</v>
      </c>
      <c r="O9" s="16">
        <f>SUM(O10:O14)</f>
        <v>204374.7</v>
      </c>
      <c r="P9" s="69"/>
      <c r="Q9" s="141">
        <f t="shared" ref="Q9:Q40" si="1">G9-L9</f>
        <v>204374.7</v>
      </c>
      <c r="R9" s="141">
        <f>O15+O21+O29+O36+O37+O43+O49+O55+O61+O62+O63+O141+O148+O155+O161+O167+O173+O174+O180+O181+O187+O188+O189+O190+O191</f>
        <v>204374.7</v>
      </c>
    </row>
    <row r="10" spans="1:19" s="49" customFormat="1" ht="39.75" customHeight="1" x14ac:dyDescent="0.25">
      <c r="A10" s="179"/>
      <c r="B10" s="91" t="s">
        <v>4</v>
      </c>
      <c r="C10" s="16" t="e">
        <f>#REF!+#REF!+#REF!+#REF!+#REF!+#REF!+#REF!+#REF!+#REF!+#REF!+#REF!+#REF!+#REF!+#REF!+#REF!+#REF!+#REF!+#REF!+#REF!+#REF!+#REF!+#REF!</f>
        <v>#REF!</v>
      </c>
      <c r="D10" s="16" t="e">
        <f>#REF!+#REF!+#REF!+#REF!+#REF!+#REF!+#REF!+#REF!+#REF!+#REF!+#REF!+#REF!+#REF!+#REF!+#REF!+#REF!+#REF!+#REF!+#REF!+#REF!+#REF!+#REF!</f>
        <v>#REF!</v>
      </c>
      <c r="E10" s="16" t="e">
        <f>#REF!+#REF!+#REF!+#REF!+#REF!+#REF!+#REF!+#REF!+#REF!+#REF!+#REF!+#REF!+#REF!+#REF!+#REF!+#REF!+#REF!+#REF!+#REF!+#REF!+#REF!+#REF!</f>
        <v>#REF!</v>
      </c>
      <c r="F10" s="16">
        <f t="shared" ref="F10:H14" si="2">F16+F24+F31+F38+F44+F50+F56+F64+F143+F150+F168+F175+F182</f>
        <v>37443.129999999997</v>
      </c>
      <c r="G10" s="16">
        <f t="shared" si="2"/>
        <v>40114.14</v>
      </c>
      <c r="H10" s="16">
        <f t="shared" si="2"/>
        <v>34240.199999999997</v>
      </c>
      <c r="I10" s="16">
        <f t="shared" ref="I10:I14" si="3">H10/G10*100</f>
        <v>85.36</v>
      </c>
      <c r="J10" s="16">
        <f>J16+J24+J31+J38+J44+J50+J56+J64+J143+J150+J168+J175+J182</f>
        <v>27938.37</v>
      </c>
      <c r="K10" s="16">
        <f t="shared" ref="K10:K14" si="4">J10/G10*100</f>
        <v>69.650000000000006</v>
      </c>
      <c r="L10" s="16">
        <f t="shared" ref="L10:O14" si="5">L16+L24+L31+L38+L44+L50+L56+L64+L143+L150+L168+L175+L182</f>
        <v>37415.4</v>
      </c>
      <c r="M10" s="16">
        <f t="shared" si="5"/>
        <v>18542.34</v>
      </c>
      <c r="N10" s="16">
        <f t="shared" si="5"/>
        <v>0</v>
      </c>
      <c r="O10" s="16">
        <f t="shared" si="5"/>
        <v>2698.74</v>
      </c>
      <c r="P10" s="69"/>
      <c r="Q10" s="141">
        <f t="shared" si="1"/>
        <v>2698.74</v>
      </c>
      <c r="R10" s="141">
        <f>O10-Q10</f>
        <v>0</v>
      </c>
      <c r="S10" s="138">
        <f>O10-Q10</f>
        <v>0</v>
      </c>
    </row>
    <row r="11" spans="1:19" s="49" customFormat="1" ht="39.75" customHeight="1" x14ac:dyDescent="0.25">
      <c r="A11" s="179"/>
      <c r="B11" s="91" t="s">
        <v>16</v>
      </c>
      <c r="C11" s="16" t="e">
        <f>C44++C20+#REF!+#REF!+#REF!+#REF!+#REF!+#REF!+#REF!+#REF!+#REF!+#REF!+#REF!+#REF!+#REF!+#REF!+#REF!+#REF!+#REF!+#REF!+#REF!+#REF!</f>
        <v>#REF!</v>
      </c>
      <c r="D11" s="16" t="e">
        <f>D44++D20+#REF!+#REF!+#REF!+#REF!+#REF!+#REF!+#REF!+#REF!+#REF!+#REF!+#REF!+#REF!+#REF!+#REF!+#REF!+#REF!+#REF!+#REF!+#REF!+#REF!</f>
        <v>#REF!</v>
      </c>
      <c r="E11" s="16" t="e">
        <f>E44++E20+#REF!+#REF!+#REF!+#REF!+#REF!+#REF!+#REF!+#REF!+#REF!+#REF!+#REF!+#REF!+#REF!+#REF!+#REF!+#REF!+#REF!+#REF!+#REF!+#REF!</f>
        <v>#REF!</v>
      </c>
      <c r="F11" s="16">
        <f t="shared" si="2"/>
        <v>11628133.66</v>
      </c>
      <c r="G11" s="16">
        <f t="shared" si="2"/>
        <v>12410116.18</v>
      </c>
      <c r="H11" s="16">
        <f t="shared" si="2"/>
        <v>9313414.9800000004</v>
      </c>
      <c r="I11" s="16">
        <f t="shared" si="3"/>
        <v>75.05</v>
      </c>
      <c r="J11" s="16">
        <f>J17+J25+J32+J39+J45+J51+J57+J65+J144+J151+J169+J176+J183</f>
        <v>9081277.6799999997</v>
      </c>
      <c r="K11" s="16">
        <f t="shared" si="4"/>
        <v>73.180000000000007</v>
      </c>
      <c r="L11" s="16">
        <f t="shared" si="5"/>
        <v>12239642.08</v>
      </c>
      <c r="M11" s="16">
        <f t="shared" si="5"/>
        <v>1863978.96</v>
      </c>
      <c r="N11" s="16">
        <f t="shared" si="5"/>
        <v>0</v>
      </c>
      <c r="O11" s="15">
        <f t="shared" si="5"/>
        <v>170474.1</v>
      </c>
      <c r="P11" s="69"/>
      <c r="Q11" s="141">
        <f t="shared" si="1"/>
        <v>170474.1</v>
      </c>
      <c r="R11" s="141">
        <f t="shared" ref="R11:R71" si="6">O11-Q11</f>
        <v>0</v>
      </c>
    </row>
    <row r="12" spans="1:19" s="49" customFormat="1" ht="39.75" customHeight="1" x14ac:dyDescent="0.25">
      <c r="A12" s="179"/>
      <c r="B12" s="91" t="s">
        <v>11</v>
      </c>
      <c r="C12" s="16" t="e">
        <f>#REF!+#REF!+#REF!+#REF!+#REF!+#REF!+#REF!+#REF!+#REF!+#REF!+#REF!+#REF!+#REF!+#REF!+#REF!+#REF!+#REF!+#REF!+C47+#REF!+#REF!+#REF!+#REF!</f>
        <v>#REF!</v>
      </c>
      <c r="D12" s="16" t="e">
        <f>#REF!+#REF!+#REF!+#REF!+#REF!+#REF!+#REF!+#REF!+#REF!+#REF!+#REF!+#REF!+#REF!+#REF!+#REF!+#REF!+#REF!+#REF!+D47+#REF!+#REF!+#REF!+#REF!</f>
        <v>#REF!</v>
      </c>
      <c r="E12" s="16" t="e">
        <f>#REF!+#REF!+#REF!+#REF!+#REF!+#REF!+#REF!+#REF!+#REF!+#REF!+#REF!+#REF!+#REF!+#REF!+#REF!+#REF!+#REF!+#REF!+E47+#REF!+#REF!+#REF!+#REF!</f>
        <v>#REF!</v>
      </c>
      <c r="F12" s="16">
        <f t="shared" si="2"/>
        <v>315414.09999999998</v>
      </c>
      <c r="G12" s="16">
        <f t="shared" si="2"/>
        <v>419825.48</v>
      </c>
      <c r="H12" s="16">
        <f t="shared" si="2"/>
        <v>292588.71000000002</v>
      </c>
      <c r="I12" s="16">
        <f t="shared" si="3"/>
        <v>69.69</v>
      </c>
      <c r="J12" s="16">
        <f>J18+J26+J33+J40+J46+J52+J58+J66+J145+J152+J170+J177+J184</f>
        <v>292588.71000000002</v>
      </c>
      <c r="K12" s="16">
        <f t="shared" si="4"/>
        <v>69.69</v>
      </c>
      <c r="L12" s="16">
        <f t="shared" si="5"/>
        <v>396943.4</v>
      </c>
      <c r="M12" s="16">
        <f t="shared" si="5"/>
        <v>201289.26</v>
      </c>
      <c r="N12" s="16">
        <f t="shared" si="5"/>
        <v>0</v>
      </c>
      <c r="O12" s="16">
        <f t="shared" si="5"/>
        <v>22882.080000000002</v>
      </c>
      <c r="P12" s="69"/>
      <c r="Q12" s="141">
        <f t="shared" si="1"/>
        <v>22882.080000000002</v>
      </c>
      <c r="R12" s="141">
        <f t="shared" si="6"/>
        <v>0</v>
      </c>
    </row>
    <row r="13" spans="1:19" s="49" customFormat="1" ht="39.75" customHeight="1" x14ac:dyDescent="0.25">
      <c r="A13" s="179"/>
      <c r="B13" s="91" t="s">
        <v>13</v>
      </c>
      <c r="C13" s="16" t="e">
        <f>#REF!+#REF!+#REF!+#REF!+#REF!+#REF!+#REF!+#REF!+#REF!+#REF!+#REF!+#REF!+#REF!+#REF!+#REF!+#REF!+#REF!+#REF!+C48+#REF!+#REF!+#REF!+#REF!</f>
        <v>#REF!</v>
      </c>
      <c r="D13" s="16" t="e">
        <f>#REF!+#REF!+#REF!+#REF!+#REF!+#REF!+#REF!+#REF!+#REF!+#REF!+#REF!+#REF!+#REF!+#REF!+#REF!+#REF!+#REF!+#REF!+D48+#REF!+#REF!+#REF!+#REF!</f>
        <v>#REF!</v>
      </c>
      <c r="E13" s="16" t="e">
        <f>#REF!+#REF!+#REF!+#REF!+#REF!+#REF!+#REF!+#REF!+#REF!+#REF!+#REF!+#REF!+#REF!+#REF!+#REF!+#REF!+#REF!+#REF!+E48+#REF!+#REF!+#REF!+#REF!</f>
        <v>#REF!</v>
      </c>
      <c r="F13" s="16">
        <f t="shared" si="2"/>
        <v>101961.87</v>
      </c>
      <c r="G13" s="16">
        <f t="shared" si="2"/>
        <v>105801.91</v>
      </c>
      <c r="H13" s="16">
        <f t="shared" si="2"/>
        <v>68729.61</v>
      </c>
      <c r="I13" s="16">
        <f t="shared" si="3"/>
        <v>64.959999999999994</v>
      </c>
      <c r="J13" s="16">
        <f>J19+J27+J34+J41+J47+J53+J59+J67+J146+J153+J171+J178+J185</f>
        <v>68729.61</v>
      </c>
      <c r="K13" s="16">
        <f t="shared" si="4"/>
        <v>64.959999999999994</v>
      </c>
      <c r="L13" s="16">
        <f t="shared" si="5"/>
        <v>100873.59</v>
      </c>
      <c r="M13" s="16">
        <f t="shared" si="5"/>
        <v>1810.41</v>
      </c>
      <c r="N13" s="16">
        <f t="shared" si="5"/>
        <v>0</v>
      </c>
      <c r="O13" s="16">
        <f t="shared" si="5"/>
        <v>4928.32</v>
      </c>
      <c r="P13" s="69"/>
      <c r="Q13" s="141">
        <f t="shared" si="1"/>
        <v>4928.32</v>
      </c>
      <c r="R13" s="141">
        <f t="shared" si="6"/>
        <v>0</v>
      </c>
    </row>
    <row r="14" spans="1:19" s="49" customFormat="1" ht="39.75" customHeight="1" x14ac:dyDescent="0.25">
      <c r="A14" s="179"/>
      <c r="B14" s="91" t="s">
        <v>5</v>
      </c>
      <c r="C14" s="16" t="e">
        <f>#REF!+#REF!+#REF!+#REF!+#REF!+#REF!+#REF!+#REF!+#REF!+#REF!+#REF!+#REF!+#REF!+#REF!+#REF!+#REF!+#REF!+#REF!+#REF!+#REF!+#REF!</f>
        <v>#REF!</v>
      </c>
      <c r="D14" s="16" t="e">
        <f>#REF!+#REF!+#REF!+#REF!+#REF!+#REF!+#REF!+#REF!+#REF!+#REF!+#REF!+#REF!+#REF!+#REF!+#REF!+#REF!+#REF!+#REF!+#REF!+#REF!+#REF!</f>
        <v>#REF!</v>
      </c>
      <c r="E14" s="16" t="e">
        <f>#REF!+#REF!+#REF!+#REF!+#REF!+#REF!+#REF!+#REF!+#REF!+#REF!+#REF!+#REF!+#REF!+#REF!+#REF!+#REF!+#REF!+#REF!+#REF!+#REF!+#REF!</f>
        <v>#REF!</v>
      </c>
      <c r="F14" s="16">
        <f t="shared" si="2"/>
        <v>111724.09</v>
      </c>
      <c r="G14" s="16">
        <f t="shared" si="2"/>
        <v>111724.09</v>
      </c>
      <c r="H14" s="16">
        <f t="shared" si="2"/>
        <v>76462.98</v>
      </c>
      <c r="I14" s="16">
        <f t="shared" si="3"/>
        <v>68.44</v>
      </c>
      <c r="J14" s="16">
        <f>J20+J28+J35+J42+J48+J54+J60+J68+J147+J154+J172+J179+J186</f>
        <v>76462.98</v>
      </c>
      <c r="K14" s="16">
        <f t="shared" si="4"/>
        <v>68.44</v>
      </c>
      <c r="L14" s="16">
        <f t="shared" si="5"/>
        <v>108332.63</v>
      </c>
      <c r="M14" s="16">
        <f t="shared" si="5"/>
        <v>0</v>
      </c>
      <c r="N14" s="16">
        <f t="shared" si="5"/>
        <v>0</v>
      </c>
      <c r="O14" s="16">
        <f t="shared" si="5"/>
        <v>3391.46</v>
      </c>
      <c r="P14" s="69"/>
      <c r="Q14" s="141">
        <f t="shared" si="1"/>
        <v>3391.46</v>
      </c>
      <c r="R14" s="141">
        <f t="shared" si="6"/>
        <v>0</v>
      </c>
    </row>
    <row r="15" spans="1:19" s="50" customFormat="1" ht="342.75" customHeight="1" x14ac:dyDescent="0.25">
      <c r="A15" s="170" t="s">
        <v>37</v>
      </c>
      <c r="B15" s="94" t="s">
        <v>95</v>
      </c>
      <c r="C15" s="16" t="e">
        <f>SUM(C20:C20)</f>
        <v>#REF!</v>
      </c>
      <c r="D15" s="16" t="e">
        <f>SUM(D20:D20)</f>
        <v>#REF!</v>
      </c>
      <c r="E15" s="16" t="e">
        <f>SUM(E20:E20)</f>
        <v>#REF!</v>
      </c>
      <c r="F15" s="16">
        <f>F16+F17+F18+F19+F20</f>
        <v>206597.24</v>
      </c>
      <c r="G15" s="16">
        <f t="shared" ref="G15:J15" si="7">G16+G17+G18+G19+G20</f>
        <v>206597.24</v>
      </c>
      <c r="H15" s="16">
        <f t="shared" si="7"/>
        <v>198852.92</v>
      </c>
      <c r="I15" s="18">
        <f>H15/G15</f>
        <v>0.96</v>
      </c>
      <c r="J15" s="16">
        <f t="shared" si="7"/>
        <v>198852.92</v>
      </c>
      <c r="K15" s="43">
        <f>J15/G15</f>
        <v>0.96</v>
      </c>
      <c r="L15" s="16">
        <f t="shared" ref="L15" si="8">L16+L17+L18+L19+L20</f>
        <v>202381.54</v>
      </c>
      <c r="M15" s="16">
        <f t="shared" ref="M15" si="9">M16+M17+M18+M19+M20</f>
        <v>0</v>
      </c>
      <c r="N15" s="16">
        <f t="shared" ref="N15" si="10">N16+N17+N18+N19+N20</f>
        <v>0</v>
      </c>
      <c r="O15" s="16">
        <f t="shared" ref="O15" si="11">O16+O17+O18+O19+O20</f>
        <v>4215.7</v>
      </c>
      <c r="P15" s="188" t="s">
        <v>115</v>
      </c>
      <c r="Q15" s="141">
        <f t="shared" si="1"/>
        <v>4215.7</v>
      </c>
      <c r="R15" s="141">
        <f t="shared" si="6"/>
        <v>0</v>
      </c>
    </row>
    <row r="16" spans="1:19" s="50" customFormat="1" ht="20.25" customHeight="1" x14ac:dyDescent="0.25">
      <c r="A16" s="171"/>
      <c r="B16" s="91" t="s">
        <v>4</v>
      </c>
      <c r="C16" s="16"/>
      <c r="D16" s="16"/>
      <c r="E16" s="16"/>
      <c r="F16" s="39"/>
      <c r="G16" s="39"/>
      <c r="H16" s="39"/>
      <c r="I16" s="40"/>
      <c r="J16" s="39"/>
      <c r="K16" s="40"/>
      <c r="L16" s="39"/>
      <c r="M16" s="40"/>
      <c r="N16" s="40"/>
      <c r="O16" s="39"/>
      <c r="P16" s="188"/>
      <c r="Q16" s="141">
        <f t="shared" si="1"/>
        <v>0</v>
      </c>
      <c r="R16" s="141">
        <f t="shared" si="6"/>
        <v>0</v>
      </c>
    </row>
    <row r="17" spans="1:18" s="50" customFormat="1" ht="45.75" customHeight="1" x14ac:dyDescent="0.25">
      <c r="A17" s="171"/>
      <c r="B17" s="91" t="s">
        <v>16</v>
      </c>
      <c r="C17" s="16"/>
      <c r="D17" s="16"/>
      <c r="E17" s="16"/>
      <c r="F17" s="39">
        <v>162038.70000000001</v>
      </c>
      <c r="G17" s="39">
        <v>162038.70000000001</v>
      </c>
      <c r="H17" s="126">
        <v>154294.38</v>
      </c>
      <c r="I17" s="40">
        <f>H17/G17</f>
        <v>0.95</v>
      </c>
      <c r="J17" s="39">
        <v>154294.38</v>
      </c>
      <c r="K17" s="40">
        <f>J17/G17</f>
        <v>0.95</v>
      </c>
      <c r="L17" s="39">
        <v>157823</v>
      </c>
      <c r="M17" s="40"/>
      <c r="N17" s="40"/>
      <c r="O17" s="39">
        <f>G17-L17</f>
        <v>4215.7</v>
      </c>
      <c r="P17" s="188"/>
      <c r="Q17" s="141">
        <f t="shared" si="1"/>
        <v>4215.7</v>
      </c>
      <c r="R17" s="141">
        <f t="shared" si="6"/>
        <v>0</v>
      </c>
    </row>
    <row r="18" spans="1:18" s="50" customFormat="1" ht="45.75" customHeight="1" x14ac:dyDescent="0.25">
      <c r="A18" s="171"/>
      <c r="B18" s="91" t="s">
        <v>11</v>
      </c>
      <c r="C18" s="16"/>
      <c r="D18" s="16"/>
      <c r="E18" s="16"/>
      <c r="F18" s="39"/>
      <c r="G18" s="39"/>
      <c r="H18" s="39"/>
      <c r="I18" s="40"/>
      <c r="J18" s="39"/>
      <c r="K18" s="40"/>
      <c r="L18" s="39"/>
      <c r="M18" s="40"/>
      <c r="N18" s="40"/>
      <c r="O18" s="39"/>
      <c r="P18" s="188"/>
      <c r="Q18" s="141">
        <f t="shared" si="1"/>
        <v>0</v>
      </c>
      <c r="R18" s="141">
        <f t="shared" si="6"/>
        <v>0</v>
      </c>
    </row>
    <row r="19" spans="1:18" s="50" customFormat="1" ht="46.5" customHeight="1" x14ac:dyDescent="0.25">
      <c r="A19" s="171"/>
      <c r="B19" s="91" t="s">
        <v>13</v>
      </c>
      <c r="C19" s="16"/>
      <c r="D19" s="16"/>
      <c r="E19" s="16"/>
      <c r="F19" s="39">
        <v>44558.54</v>
      </c>
      <c r="G19" s="39">
        <v>44558.54</v>
      </c>
      <c r="H19" s="39">
        <v>44558.54</v>
      </c>
      <c r="I19" s="40">
        <f>H19/G19</f>
        <v>1</v>
      </c>
      <c r="J19" s="39">
        <v>44558.54</v>
      </c>
      <c r="K19" s="40">
        <f>J19/G19</f>
        <v>1</v>
      </c>
      <c r="L19" s="39">
        <v>44558.54</v>
      </c>
      <c r="M19" s="40"/>
      <c r="N19" s="40"/>
      <c r="O19" s="39">
        <f>G19-L19</f>
        <v>0</v>
      </c>
      <c r="P19" s="188"/>
      <c r="Q19" s="141">
        <f t="shared" si="1"/>
        <v>0</v>
      </c>
      <c r="R19" s="141">
        <f t="shared" si="6"/>
        <v>0</v>
      </c>
    </row>
    <row r="20" spans="1:18" s="49" customFormat="1" ht="45.75" customHeight="1" x14ac:dyDescent="0.25">
      <c r="A20" s="172"/>
      <c r="B20" s="91" t="s">
        <v>5</v>
      </c>
      <c r="C20" s="17" t="e">
        <f>#REF!+#REF!+#REF!+#REF!+#REF!+#REF!+#REF!+#REF!+#REF!</f>
        <v>#REF!</v>
      </c>
      <c r="D20" s="17" t="e">
        <f>#REF!+#REF!+#REF!+#REF!+#REF!+#REF!+#REF!+#REF!+#REF!</f>
        <v>#REF!</v>
      </c>
      <c r="E20" s="17" t="e">
        <f>#REF!+#REF!+#REF!+#REF!+#REF!+#REF!+#REF!+#REF!+#REF!</f>
        <v>#REF!</v>
      </c>
      <c r="F20" s="39"/>
      <c r="G20" s="39"/>
      <c r="H20" s="39"/>
      <c r="I20" s="40"/>
      <c r="J20" s="39"/>
      <c r="K20" s="40"/>
      <c r="L20" s="39"/>
      <c r="M20" s="40"/>
      <c r="N20" s="40"/>
      <c r="O20" s="39"/>
      <c r="P20" s="188"/>
      <c r="Q20" s="141">
        <f t="shared" si="1"/>
        <v>0</v>
      </c>
      <c r="R20" s="141">
        <f t="shared" si="6"/>
        <v>0</v>
      </c>
    </row>
    <row r="21" spans="1:18" ht="26.25" customHeight="1" x14ac:dyDescent="0.4">
      <c r="A21" s="170" t="s">
        <v>14</v>
      </c>
      <c r="B21" s="173" t="s">
        <v>106</v>
      </c>
      <c r="C21" s="16" t="e">
        <f>SUM(C26:C28)</f>
        <v>#REF!</v>
      </c>
      <c r="D21" s="16" t="e">
        <f>SUM(D26:D28)</f>
        <v>#REF!</v>
      </c>
      <c r="E21" s="16" t="e">
        <f>SUM(E26:E28)</f>
        <v>#REF!</v>
      </c>
      <c r="F21" s="168">
        <f>F24+F25+F26+F27</f>
        <v>8412952.2300000004</v>
      </c>
      <c r="G21" s="168">
        <f>G24+G25+G26+G27</f>
        <v>8552796.1699999999</v>
      </c>
      <c r="H21" s="168">
        <f>H24+H25+H26+H27</f>
        <v>6703450.7199999997</v>
      </c>
      <c r="I21" s="168">
        <f>(H21/G21)*100</f>
        <v>78.38</v>
      </c>
      <c r="J21" s="168">
        <f>J24+J25+J26+J27</f>
        <v>6621886.0599999996</v>
      </c>
      <c r="K21" s="168">
        <f>(J21/G21)*100</f>
        <v>77.42</v>
      </c>
      <c r="L21" s="168">
        <f>SUM(L24:L28)</f>
        <v>8549995.9900000002</v>
      </c>
      <c r="M21" s="168">
        <f>M24+M25+M26</f>
        <v>0</v>
      </c>
      <c r="N21" s="168">
        <f>N24+N25+N26</f>
        <v>0</v>
      </c>
      <c r="O21" s="168">
        <f>SUM(O24:O28)</f>
        <v>2800.18</v>
      </c>
      <c r="P21" s="191" t="s">
        <v>113</v>
      </c>
      <c r="Q21" s="141">
        <f t="shared" si="1"/>
        <v>2800.18</v>
      </c>
      <c r="R21" s="141">
        <f t="shared" si="6"/>
        <v>0</v>
      </c>
    </row>
    <row r="22" spans="1:18" ht="243.75" customHeight="1" x14ac:dyDescent="0.4">
      <c r="A22" s="171"/>
      <c r="B22" s="174"/>
      <c r="C22" s="16"/>
      <c r="D22" s="16"/>
      <c r="E22" s="16"/>
      <c r="F22" s="176"/>
      <c r="G22" s="176"/>
      <c r="H22" s="176"/>
      <c r="I22" s="176"/>
      <c r="J22" s="176"/>
      <c r="K22" s="176"/>
      <c r="L22" s="176"/>
      <c r="M22" s="176"/>
      <c r="N22" s="176"/>
      <c r="O22" s="176"/>
      <c r="P22" s="192"/>
      <c r="Q22" s="141">
        <f t="shared" si="1"/>
        <v>0</v>
      </c>
      <c r="R22" s="141">
        <f t="shared" si="6"/>
        <v>0</v>
      </c>
    </row>
    <row r="23" spans="1:18" ht="372.75" customHeight="1" x14ac:dyDescent="0.4">
      <c r="A23" s="27"/>
      <c r="B23" s="175"/>
      <c r="C23" s="16"/>
      <c r="D23" s="16"/>
      <c r="E23" s="16"/>
      <c r="F23" s="169"/>
      <c r="G23" s="169"/>
      <c r="H23" s="169"/>
      <c r="I23" s="169"/>
      <c r="J23" s="169"/>
      <c r="K23" s="169"/>
      <c r="L23" s="169"/>
      <c r="M23" s="169"/>
      <c r="N23" s="169"/>
      <c r="O23" s="169"/>
      <c r="P23" s="192"/>
      <c r="Q23" s="141">
        <f t="shared" si="1"/>
        <v>0</v>
      </c>
      <c r="R23" s="141">
        <f t="shared" si="6"/>
        <v>0</v>
      </c>
    </row>
    <row r="24" spans="1:18" ht="49.5" customHeight="1" x14ac:dyDescent="0.4">
      <c r="A24" s="148"/>
      <c r="B24" s="149" t="s">
        <v>4</v>
      </c>
      <c r="C24" s="16"/>
      <c r="D24" s="16"/>
      <c r="E24" s="16"/>
      <c r="F24" s="16"/>
      <c r="G24" s="17">
        <v>1200</v>
      </c>
      <c r="H24" s="39">
        <v>1200</v>
      </c>
      <c r="I24" s="20"/>
      <c r="J24" s="16"/>
      <c r="K24" s="20"/>
      <c r="L24" s="39">
        <v>1200</v>
      </c>
      <c r="M24" s="20"/>
      <c r="N24" s="20"/>
      <c r="O24" s="16"/>
      <c r="P24" s="193"/>
      <c r="Q24" s="141">
        <f t="shared" si="1"/>
        <v>0</v>
      </c>
      <c r="R24" s="141">
        <f t="shared" si="6"/>
        <v>0</v>
      </c>
    </row>
    <row r="25" spans="1:18" ht="49.5" customHeight="1" x14ac:dyDescent="0.4">
      <c r="A25" s="148"/>
      <c r="B25" s="149" t="s">
        <v>16</v>
      </c>
      <c r="C25" s="16"/>
      <c r="D25" s="16"/>
      <c r="E25" s="16"/>
      <c r="F25" s="39">
        <v>8393284.5999999996</v>
      </c>
      <c r="G25" s="39">
        <v>8505856.3900000006</v>
      </c>
      <c r="H25" s="39">
        <v>6671042.1900000004</v>
      </c>
      <c r="I25" s="40">
        <f>H25/G25</f>
        <v>0.78</v>
      </c>
      <c r="J25" s="39">
        <v>6590677.5300000003</v>
      </c>
      <c r="K25" s="40">
        <f>J25/G25</f>
        <v>0.77</v>
      </c>
      <c r="L25" s="39">
        <f>23887.1+8481911.79+57.5</f>
        <v>8505856.3900000006</v>
      </c>
      <c r="M25" s="142"/>
      <c r="N25" s="142"/>
      <c r="O25" s="39">
        <f>G25-L25</f>
        <v>0</v>
      </c>
      <c r="P25" s="193"/>
      <c r="Q25" s="141">
        <f t="shared" si="1"/>
        <v>0</v>
      </c>
      <c r="R25" s="141">
        <f t="shared" si="6"/>
        <v>0</v>
      </c>
    </row>
    <row r="26" spans="1:18" ht="38.25" customHeight="1" x14ac:dyDescent="0.4">
      <c r="A26" s="70" t="s">
        <v>88</v>
      </c>
      <c r="B26" s="149" t="s">
        <v>11</v>
      </c>
      <c r="C26" s="17" t="e">
        <f>#REF!</f>
        <v>#REF!</v>
      </c>
      <c r="D26" s="17" t="e">
        <f>#REF!</f>
        <v>#REF!</v>
      </c>
      <c r="E26" s="17" t="e">
        <f>#REF!</f>
        <v>#REF!</v>
      </c>
      <c r="F26" s="17">
        <f>19667.63-F27</f>
        <v>13710.25</v>
      </c>
      <c r="G26" s="17">
        <f>45739.78-G27</f>
        <v>39782.400000000001</v>
      </c>
      <c r="H26" s="17">
        <f>J26</f>
        <v>31056.720000000001</v>
      </c>
      <c r="I26" s="40">
        <f>H26/G26</f>
        <v>0.78</v>
      </c>
      <c r="J26" s="17">
        <f>31208.53-J27</f>
        <v>31056.720000000001</v>
      </c>
      <c r="K26" s="40">
        <f>J26/G26</f>
        <v>0.78</v>
      </c>
      <c r="L26" s="17">
        <f>34921.39+4861.01</f>
        <v>39782.400000000001</v>
      </c>
      <c r="M26" s="19"/>
      <c r="N26" s="19"/>
      <c r="O26" s="17">
        <f>G26-L26</f>
        <v>0</v>
      </c>
      <c r="P26" s="193"/>
      <c r="Q26" s="141">
        <f t="shared" si="1"/>
        <v>0</v>
      </c>
      <c r="R26" s="141">
        <f t="shared" si="6"/>
        <v>0</v>
      </c>
    </row>
    <row r="27" spans="1:18" ht="49.5" customHeight="1" x14ac:dyDescent="0.4">
      <c r="A27" s="70"/>
      <c r="B27" s="149" t="s">
        <v>13</v>
      </c>
      <c r="C27" s="17" t="e">
        <f>#REF!</f>
        <v>#REF!</v>
      </c>
      <c r="D27" s="17" t="e">
        <f>#REF!</f>
        <v>#REF!</v>
      </c>
      <c r="E27" s="17" t="e">
        <f>#REF!</f>
        <v>#REF!</v>
      </c>
      <c r="F27" s="17">
        <v>5957.38</v>
      </c>
      <c r="G27" s="17">
        <v>5957.38</v>
      </c>
      <c r="H27" s="17">
        <f>J27</f>
        <v>151.81</v>
      </c>
      <c r="I27" s="19"/>
      <c r="J27" s="17">
        <v>151.81</v>
      </c>
      <c r="K27" s="19"/>
      <c r="L27" s="17">
        <v>3157.2</v>
      </c>
      <c r="M27" s="19"/>
      <c r="N27" s="19"/>
      <c r="O27" s="126">
        <f>G27-L27</f>
        <v>2800.18</v>
      </c>
      <c r="P27" s="193"/>
      <c r="Q27" s="141">
        <f t="shared" si="1"/>
        <v>2800.18</v>
      </c>
      <c r="R27" s="141">
        <f t="shared" si="6"/>
        <v>0</v>
      </c>
    </row>
    <row r="28" spans="1:18" ht="40.5" customHeight="1" x14ac:dyDescent="0.4">
      <c r="A28" s="70"/>
      <c r="B28" s="149" t="s">
        <v>5</v>
      </c>
      <c r="C28" s="17"/>
      <c r="D28" s="17"/>
      <c r="E28" s="17"/>
      <c r="F28" s="17"/>
      <c r="G28" s="17"/>
      <c r="H28" s="21"/>
      <c r="I28" s="22"/>
      <c r="J28" s="21"/>
      <c r="K28" s="22"/>
      <c r="L28" s="17"/>
      <c r="M28" s="19"/>
      <c r="N28" s="19"/>
      <c r="O28" s="71"/>
      <c r="P28" s="193"/>
      <c r="Q28" s="141">
        <f t="shared" si="1"/>
        <v>0</v>
      </c>
      <c r="R28" s="141">
        <f t="shared" si="6"/>
        <v>0</v>
      </c>
    </row>
    <row r="29" spans="1:18" ht="408" customHeight="1" x14ac:dyDescent="0.4">
      <c r="A29" s="170" t="s">
        <v>15</v>
      </c>
      <c r="B29" s="173" t="s">
        <v>96</v>
      </c>
      <c r="C29" s="16" t="e">
        <f>SUM(C31:C35)</f>
        <v>#REF!</v>
      </c>
      <c r="D29" s="16" t="e">
        <f>SUM(D31:D35)</f>
        <v>#REF!</v>
      </c>
      <c r="E29" s="16" t="e">
        <f>SUM(E31:E35)</f>
        <v>#REF!</v>
      </c>
      <c r="F29" s="168">
        <f>F31+F32+F33+F34+F35</f>
        <v>371677.99</v>
      </c>
      <c r="G29" s="168">
        <f t="shared" ref="G29:O29" si="12">G31+G32+G33+G34+G35</f>
        <v>377547.37</v>
      </c>
      <c r="H29" s="168">
        <f>H31+H32+H33+H34+H35</f>
        <v>331851.31</v>
      </c>
      <c r="I29" s="195">
        <f t="shared" ref="I29:I33" si="13">H29/G29</f>
        <v>0.88</v>
      </c>
      <c r="J29" s="168">
        <f>J31+J32+J33+J34+J35</f>
        <v>277584.17</v>
      </c>
      <c r="K29" s="195">
        <f t="shared" ref="K29:K33" si="14">J29/G29</f>
        <v>0.74</v>
      </c>
      <c r="L29" s="168">
        <f t="shared" si="12"/>
        <v>377459.78</v>
      </c>
      <c r="M29" s="16">
        <f t="shared" si="12"/>
        <v>0</v>
      </c>
      <c r="N29" s="16">
        <f t="shared" si="12"/>
        <v>0</v>
      </c>
      <c r="O29" s="168">
        <f t="shared" si="12"/>
        <v>87.59</v>
      </c>
      <c r="P29" s="155" t="s">
        <v>114</v>
      </c>
      <c r="Q29" s="141">
        <f t="shared" si="1"/>
        <v>87.59</v>
      </c>
      <c r="R29" s="141">
        <f t="shared" si="6"/>
        <v>0</v>
      </c>
    </row>
    <row r="30" spans="1:18" ht="231" customHeight="1" x14ac:dyDescent="0.4">
      <c r="A30" s="172"/>
      <c r="B30" s="175"/>
      <c r="C30" s="16"/>
      <c r="D30" s="16"/>
      <c r="E30" s="16"/>
      <c r="F30" s="169"/>
      <c r="G30" s="169"/>
      <c r="H30" s="169"/>
      <c r="I30" s="196"/>
      <c r="J30" s="169"/>
      <c r="K30" s="196"/>
      <c r="L30" s="169"/>
      <c r="M30" s="16"/>
      <c r="N30" s="16"/>
      <c r="O30" s="169"/>
      <c r="P30" s="155"/>
      <c r="Q30" s="141">
        <f t="shared" si="1"/>
        <v>0</v>
      </c>
      <c r="R30" s="141">
        <f t="shared" si="6"/>
        <v>0</v>
      </c>
    </row>
    <row r="31" spans="1:18" ht="78.75" customHeight="1" x14ac:dyDescent="0.4">
      <c r="A31" s="68"/>
      <c r="B31" s="133" t="s">
        <v>4</v>
      </c>
      <c r="C31" s="17" t="e">
        <f>#REF!</f>
        <v>#REF!</v>
      </c>
      <c r="D31" s="17" t="e">
        <f>#REF!</f>
        <v>#REF!</v>
      </c>
      <c r="E31" s="17" t="e">
        <f>#REF!</f>
        <v>#REF!</v>
      </c>
      <c r="F31" s="17"/>
      <c r="G31" s="17"/>
      <c r="H31" s="17"/>
      <c r="I31" s="19"/>
      <c r="J31" s="17"/>
      <c r="K31" s="19"/>
      <c r="L31" s="17"/>
      <c r="M31" s="19"/>
      <c r="N31" s="19"/>
      <c r="O31" s="17"/>
      <c r="P31" s="155"/>
      <c r="Q31" s="141">
        <f t="shared" si="1"/>
        <v>0</v>
      </c>
      <c r="R31" s="141">
        <f t="shared" si="6"/>
        <v>0</v>
      </c>
    </row>
    <row r="32" spans="1:18" ht="44.25" customHeight="1" x14ac:dyDescent="0.4">
      <c r="A32" s="68"/>
      <c r="B32" s="133" t="s">
        <v>91</v>
      </c>
      <c r="C32" s="17"/>
      <c r="D32" s="17"/>
      <c r="E32" s="17"/>
      <c r="F32" s="17">
        <f>317121.9+19902.6</f>
        <v>337024.5</v>
      </c>
      <c r="G32" s="17">
        <v>342893.88</v>
      </c>
      <c r="H32" s="17">
        <v>309308.67</v>
      </c>
      <c r="I32" s="40">
        <f t="shared" si="13"/>
        <v>0.9</v>
      </c>
      <c r="J32" s="17">
        <v>255041.53</v>
      </c>
      <c r="K32" s="40">
        <f t="shared" si="14"/>
        <v>0.74</v>
      </c>
      <c r="L32" s="39">
        <f>177702.81+562.87+103523.88+57313.085+3725.66</f>
        <v>342828.31</v>
      </c>
      <c r="M32" s="40"/>
      <c r="N32" s="40"/>
      <c r="O32" s="104">
        <f>G32-L32</f>
        <v>65.569999999999993</v>
      </c>
      <c r="P32" s="155"/>
      <c r="Q32" s="141">
        <f t="shared" si="1"/>
        <v>65.569999999999993</v>
      </c>
      <c r="R32" s="141">
        <f t="shared" si="6"/>
        <v>0</v>
      </c>
    </row>
    <row r="33" spans="1:18" ht="42" customHeight="1" x14ac:dyDescent="0.4">
      <c r="A33" s="68"/>
      <c r="B33" s="133" t="s">
        <v>11</v>
      </c>
      <c r="C33" s="17"/>
      <c r="D33" s="17"/>
      <c r="E33" s="17"/>
      <c r="F33" s="17">
        <f>34653.49-F34</f>
        <v>19330.93</v>
      </c>
      <c r="G33" s="17">
        <f>34653.49-G34</f>
        <v>19330.93</v>
      </c>
      <c r="H33" s="17">
        <f>J33</f>
        <v>18033.39</v>
      </c>
      <c r="I33" s="40">
        <f t="shared" si="13"/>
        <v>0.93</v>
      </c>
      <c r="J33" s="17">
        <v>18033.39</v>
      </c>
      <c r="K33" s="40">
        <f t="shared" si="14"/>
        <v>0.93</v>
      </c>
      <c r="L33" s="39">
        <f>3565.66+15743.25</f>
        <v>19308.91</v>
      </c>
      <c r="M33" s="40"/>
      <c r="N33" s="40"/>
      <c r="O33" s="39">
        <f>G33-L33</f>
        <v>22.02</v>
      </c>
      <c r="P33" s="155"/>
      <c r="Q33" s="141">
        <f t="shared" si="1"/>
        <v>22.02</v>
      </c>
      <c r="R33" s="141">
        <f t="shared" si="6"/>
        <v>0</v>
      </c>
    </row>
    <row r="34" spans="1:18" ht="44.25" customHeight="1" x14ac:dyDescent="0.4">
      <c r="A34" s="68"/>
      <c r="B34" s="133" t="s">
        <v>13</v>
      </c>
      <c r="C34" s="17"/>
      <c r="D34" s="17"/>
      <c r="E34" s="17"/>
      <c r="F34" s="17">
        <v>15322.56</v>
      </c>
      <c r="G34" s="17">
        <v>15322.56</v>
      </c>
      <c r="H34" s="17">
        <v>4509.25</v>
      </c>
      <c r="I34" s="40"/>
      <c r="J34" s="17">
        <v>4509.25</v>
      </c>
      <c r="K34" s="40"/>
      <c r="L34" s="17">
        <v>15322.56</v>
      </c>
      <c r="M34" s="19"/>
      <c r="N34" s="19"/>
      <c r="O34" s="39">
        <f>G34-L34</f>
        <v>0</v>
      </c>
      <c r="P34" s="155"/>
      <c r="Q34" s="141">
        <f t="shared" si="1"/>
        <v>0</v>
      </c>
      <c r="R34" s="141">
        <f t="shared" si="6"/>
        <v>0</v>
      </c>
    </row>
    <row r="35" spans="1:18" ht="33.75" customHeight="1" x14ac:dyDescent="0.4">
      <c r="A35" s="68"/>
      <c r="B35" s="133" t="s">
        <v>5</v>
      </c>
      <c r="C35" s="17" t="e">
        <f>#REF!</f>
        <v>#REF!</v>
      </c>
      <c r="D35" s="17" t="e">
        <f>#REF!</f>
        <v>#REF!</v>
      </c>
      <c r="E35" s="17" t="e">
        <f>#REF!</f>
        <v>#REF!</v>
      </c>
      <c r="F35" s="17"/>
      <c r="G35" s="17"/>
      <c r="H35" s="17"/>
      <c r="I35" s="19"/>
      <c r="J35" s="17"/>
      <c r="K35" s="19"/>
      <c r="L35" s="17"/>
      <c r="M35" s="19"/>
      <c r="N35" s="19"/>
      <c r="O35" s="71"/>
      <c r="P35" s="155"/>
      <c r="Q35" s="141">
        <f t="shared" si="1"/>
        <v>0</v>
      </c>
      <c r="R35" s="141">
        <f t="shared" si="6"/>
        <v>0</v>
      </c>
    </row>
    <row r="36" spans="1:18" s="51" customFormat="1" ht="96" customHeight="1" x14ac:dyDescent="0.25">
      <c r="A36" s="101" t="s">
        <v>38</v>
      </c>
      <c r="B36" s="94" t="s">
        <v>45</v>
      </c>
      <c r="C36" s="16" t="e">
        <f>#REF!+#REF!+#REF!+#REF!+#REF!</f>
        <v>#REF!</v>
      </c>
      <c r="D36" s="16" t="e">
        <f>#REF!+#REF!+#REF!+#REF!+#REF!</f>
        <v>#REF!</v>
      </c>
      <c r="E36" s="16" t="e">
        <f>#REF!+#REF!+#REF!+#REF!+#REF!</f>
        <v>#REF!</v>
      </c>
      <c r="F36" s="16"/>
      <c r="G36" s="16"/>
      <c r="H36" s="23"/>
      <c r="I36" s="18"/>
      <c r="J36" s="16"/>
      <c r="K36" s="33"/>
      <c r="L36" s="18"/>
      <c r="M36" s="18"/>
      <c r="N36" s="18"/>
      <c r="O36" s="18"/>
      <c r="P36" s="72" t="s">
        <v>59</v>
      </c>
      <c r="Q36" s="141">
        <f t="shared" si="1"/>
        <v>0</v>
      </c>
      <c r="R36" s="141">
        <f t="shared" si="6"/>
        <v>0</v>
      </c>
    </row>
    <row r="37" spans="1:18" ht="409.5" customHeight="1" x14ac:dyDescent="0.4">
      <c r="A37" s="90" t="s">
        <v>1</v>
      </c>
      <c r="B37" s="95" t="s">
        <v>97</v>
      </c>
      <c r="C37" s="16" t="e">
        <f>SUM(C38:C42)</f>
        <v>#REF!</v>
      </c>
      <c r="D37" s="16" t="e">
        <f>SUM(D38:D42)</f>
        <v>#REF!</v>
      </c>
      <c r="E37" s="16" t="e">
        <f>SUM(E38:E42)</f>
        <v>#REF!</v>
      </c>
      <c r="F37" s="16">
        <f>F38+F39+F40</f>
        <v>174321.68</v>
      </c>
      <c r="G37" s="16">
        <f t="shared" ref="G37:H37" si="15">G38+G39+G40</f>
        <v>181396.78</v>
      </c>
      <c r="H37" s="16">
        <f t="shared" si="15"/>
        <v>157532.14000000001</v>
      </c>
      <c r="I37" s="43">
        <f t="shared" ref="I37" si="16">H37/G37</f>
        <v>0.87</v>
      </c>
      <c r="J37" s="29">
        <f>J38+J39+J40</f>
        <v>155557.95000000001</v>
      </c>
      <c r="K37" s="43">
        <f t="shared" ref="K37" si="17">J37/G37</f>
        <v>0.86</v>
      </c>
      <c r="L37" s="16">
        <f>L38+L39+L40</f>
        <v>181396.78</v>
      </c>
      <c r="M37" s="16">
        <f t="shared" ref="M37:O37" si="18">M38+M39+M40</f>
        <v>0</v>
      </c>
      <c r="N37" s="16">
        <f t="shared" si="18"/>
        <v>0</v>
      </c>
      <c r="O37" s="29">
        <f t="shared" si="18"/>
        <v>0</v>
      </c>
      <c r="P37" s="189" t="s">
        <v>116</v>
      </c>
      <c r="Q37" s="141">
        <f t="shared" si="1"/>
        <v>0</v>
      </c>
      <c r="R37" s="141">
        <f t="shared" si="6"/>
        <v>0</v>
      </c>
    </row>
    <row r="38" spans="1:18" ht="87" customHeight="1" x14ac:dyDescent="0.4">
      <c r="A38" s="68"/>
      <c r="B38" s="91" t="s">
        <v>4</v>
      </c>
      <c r="C38" s="17" t="e">
        <f>#REF!</f>
        <v>#REF!</v>
      </c>
      <c r="D38" s="17" t="e">
        <f>#REF!</f>
        <v>#REF!</v>
      </c>
      <c r="E38" s="17" t="e">
        <f>#REF!</f>
        <v>#REF!</v>
      </c>
      <c r="F38" s="17">
        <v>100.1</v>
      </c>
      <c r="G38" s="17">
        <v>85.8</v>
      </c>
      <c r="H38" s="31">
        <v>85.8</v>
      </c>
      <c r="I38" s="40">
        <f t="shared" ref="I38:I40" si="19">H38/G38</f>
        <v>1</v>
      </c>
      <c r="J38" s="31">
        <v>0</v>
      </c>
      <c r="K38" s="32">
        <f t="shared" ref="K38:K40" si="20">J38/G38</f>
        <v>0</v>
      </c>
      <c r="L38" s="46">
        <v>85.8</v>
      </c>
      <c r="M38" s="19"/>
      <c r="N38" s="19"/>
      <c r="O38" s="39">
        <f>G38-L38</f>
        <v>0</v>
      </c>
      <c r="P38" s="189"/>
      <c r="Q38" s="141">
        <f t="shared" si="1"/>
        <v>0</v>
      </c>
      <c r="R38" s="141">
        <f t="shared" si="6"/>
        <v>0</v>
      </c>
    </row>
    <row r="39" spans="1:18" ht="75.75" customHeight="1" x14ac:dyDescent="0.4">
      <c r="A39" s="68"/>
      <c r="B39" s="91" t="s">
        <v>91</v>
      </c>
      <c r="C39" s="17"/>
      <c r="D39" s="17"/>
      <c r="E39" s="17"/>
      <c r="F39" s="17">
        <v>165144.4</v>
      </c>
      <c r="G39" s="17">
        <v>172233.8</v>
      </c>
      <c r="H39" s="31">
        <v>149514.73000000001</v>
      </c>
      <c r="I39" s="40">
        <f t="shared" si="19"/>
        <v>0.87</v>
      </c>
      <c r="J39" s="31">
        <v>147626.34</v>
      </c>
      <c r="K39" s="32">
        <f t="shared" si="20"/>
        <v>0.86</v>
      </c>
      <c r="L39" s="46">
        <v>172233.8</v>
      </c>
      <c r="M39" s="19"/>
      <c r="N39" s="19"/>
      <c r="O39" s="39">
        <f t="shared" ref="O39:O40" si="21">G39-L39</f>
        <v>0</v>
      </c>
      <c r="P39" s="189"/>
      <c r="Q39" s="141">
        <f t="shared" si="1"/>
        <v>0</v>
      </c>
      <c r="R39" s="141">
        <f t="shared" si="6"/>
        <v>0</v>
      </c>
    </row>
    <row r="40" spans="1:18" s="132" customFormat="1" ht="89.25" customHeight="1" x14ac:dyDescent="0.4">
      <c r="A40" s="67"/>
      <c r="B40" s="130" t="s">
        <v>11</v>
      </c>
      <c r="C40" s="31"/>
      <c r="D40" s="31"/>
      <c r="E40" s="31"/>
      <c r="F40" s="31">
        <v>9077.18</v>
      </c>
      <c r="G40" s="31">
        <v>9077.18</v>
      </c>
      <c r="H40" s="31">
        <v>7931.61</v>
      </c>
      <c r="I40" s="131">
        <f t="shared" si="19"/>
        <v>0.87</v>
      </c>
      <c r="J40" s="31">
        <v>7931.61</v>
      </c>
      <c r="K40" s="32">
        <f t="shared" si="20"/>
        <v>0.87</v>
      </c>
      <c r="L40" s="47">
        <v>9077.18</v>
      </c>
      <c r="M40" s="32"/>
      <c r="N40" s="32"/>
      <c r="O40" s="104">
        <f t="shared" si="21"/>
        <v>0</v>
      </c>
      <c r="P40" s="189"/>
      <c r="Q40" s="141">
        <f t="shared" si="1"/>
        <v>0</v>
      </c>
      <c r="R40" s="141">
        <f t="shared" si="6"/>
        <v>0</v>
      </c>
    </row>
    <row r="41" spans="1:18" ht="59.25" customHeight="1" x14ac:dyDescent="0.4">
      <c r="A41" s="68"/>
      <c r="B41" s="91" t="s">
        <v>13</v>
      </c>
      <c r="C41" s="17" t="e">
        <f>#REF!</f>
        <v>#REF!</v>
      </c>
      <c r="D41" s="17" t="e">
        <f>#REF!</f>
        <v>#REF!</v>
      </c>
      <c r="E41" s="17" t="e">
        <f>#REF!</f>
        <v>#REF!</v>
      </c>
      <c r="F41" s="17"/>
      <c r="G41" s="17"/>
      <c r="H41" s="17"/>
      <c r="I41" s="24"/>
      <c r="J41" s="31"/>
      <c r="K41" s="73"/>
      <c r="L41" s="31"/>
      <c r="M41" s="19"/>
      <c r="N41" s="19"/>
      <c r="O41" s="17"/>
      <c r="P41" s="189"/>
      <c r="Q41" s="141">
        <f t="shared" ref="Q41:Q69" si="22">G41-L41</f>
        <v>0</v>
      </c>
      <c r="R41" s="141">
        <f t="shared" si="6"/>
        <v>0</v>
      </c>
    </row>
    <row r="42" spans="1:18" ht="42" customHeight="1" x14ac:dyDescent="0.4">
      <c r="A42" s="68"/>
      <c r="B42" s="91" t="s">
        <v>5</v>
      </c>
      <c r="C42" s="17" t="e">
        <f>#REF!</f>
        <v>#REF!</v>
      </c>
      <c r="D42" s="17" t="e">
        <f>#REF!</f>
        <v>#REF!</v>
      </c>
      <c r="E42" s="17" t="e">
        <f>#REF!</f>
        <v>#REF!</v>
      </c>
      <c r="F42" s="17"/>
      <c r="G42" s="17"/>
      <c r="H42" s="17"/>
      <c r="I42" s="19"/>
      <c r="J42" s="31"/>
      <c r="K42" s="32"/>
      <c r="L42" s="31"/>
      <c r="M42" s="19"/>
      <c r="N42" s="19"/>
      <c r="O42" s="17"/>
      <c r="P42" s="189"/>
      <c r="Q42" s="141">
        <f t="shared" si="22"/>
        <v>0</v>
      </c>
      <c r="R42" s="141">
        <f t="shared" si="6"/>
        <v>0</v>
      </c>
    </row>
    <row r="43" spans="1:18" s="51" customFormat="1" ht="231" customHeight="1" x14ac:dyDescent="0.25">
      <c r="A43" s="101" t="s">
        <v>10</v>
      </c>
      <c r="B43" s="94" t="s">
        <v>117</v>
      </c>
      <c r="C43" s="16" t="e">
        <f>C44+C47+C48+#REF!+#REF!</f>
        <v>#REF!</v>
      </c>
      <c r="D43" s="16" t="e">
        <f>D44+D47+D48+#REF!+#REF!</f>
        <v>#REF!</v>
      </c>
      <c r="E43" s="16" t="e">
        <f>E44+E47+E48+#REF!+#REF!</f>
        <v>#REF!</v>
      </c>
      <c r="F43" s="16">
        <f>F44+F45+F46+F47</f>
        <v>273262.64</v>
      </c>
      <c r="G43" s="16">
        <f>G44+G45+G46+G47</f>
        <v>273915.15000000002</v>
      </c>
      <c r="H43" s="16">
        <f>H44+H45+H46+H47+H48</f>
        <v>40890.050000000003</v>
      </c>
      <c r="I43" s="125">
        <f>H43/G43</f>
        <v>0.15</v>
      </c>
      <c r="J43" s="29">
        <f>SUM(J44:J48)</f>
        <v>40367.14</v>
      </c>
      <c r="K43" s="30">
        <f>J43/G43</f>
        <v>0.15</v>
      </c>
      <c r="L43" s="29">
        <f>L44+L45+L46+L47</f>
        <v>176994.63</v>
      </c>
      <c r="M43" s="18"/>
      <c r="N43" s="18"/>
      <c r="O43" s="16">
        <f>G43-L43</f>
        <v>96920.52</v>
      </c>
      <c r="P43" s="190" t="s">
        <v>118</v>
      </c>
      <c r="Q43" s="141">
        <f t="shared" si="22"/>
        <v>96920.52</v>
      </c>
      <c r="R43" s="141">
        <f t="shared" si="6"/>
        <v>0</v>
      </c>
    </row>
    <row r="44" spans="1:18" s="49" customFormat="1" ht="47.25" customHeight="1" x14ac:dyDescent="0.25">
      <c r="A44" s="74"/>
      <c r="B44" s="91" t="s">
        <v>4</v>
      </c>
      <c r="C44" s="17" t="e">
        <f>#REF!+#REF!</f>
        <v>#REF!</v>
      </c>
      <c r="D44" s="17" t="e">
        <f>#REF!+#REF!</f>
        <v>#REF!</v>
      </c>
      <c r="E44" s="17" t="e">
        <f>#REF!+#REF!</f>
        <v>#REF!</v>
      </c>
      <c r="F44" s="17"/>
      <c r="G44" s="17"/>
      <c r="H44" s="31"/>
      <c r="I44" s="32"/>
      <c r="J44" s="31"/>
      <c r="K44" s="32"/>
      <c r="L44" s="17"/>
      <c r="M44" s="19"/>
      <c r="N44" s="19"/>
      <c r="O44" s="96">
        <f t="shared" ref="O44:O47" si="23">G44-L44</f>
        <v>0</v>
      </c>
      <c r="P44" s="155"/>
      <c r="Q44" s="141">
        <f t="shared" si="22"/>
        <v>0</v>
      </c>
      <c r="R44" s="141">
        <f t="shared" si="6"/>
        <v>0</v>
      </c>
    </row>
    <row r="45" spans="1:18" s="49" customFormat="1" ht="48.75" customHeight="1" x14ac:dyDescent="0.25">
      <c r="A45" s="74"/>
      <c r="B45" s="91" t="s">
        <v>91</v>
      </c>
      <c r="C45" s="17"/>
      <c r="D45" s="17"/>
      <c r="E45" s="17"/>
      <c r="F45" s="17">
        <v>249407.3</v>
      </c>
      <c r="G45" s="17">
        <f>249407.3+652.5</f>
        <v>250059.8</v>
      </c>
      <c r="H45" s="31">
        <v>37743.93</v>
      </c>
      <c r="I45" s="32">
        <f>H45/G45</f>
        <v>0.15</v>
      </c>
      <c r="J45" s="104">
        <v>37221.019999999997</v>
      </c>
      <c r="K45" s="32">
        <f>J45/G45</f>
        <v>0.15</v>
      </c>
      <c r="L45" s="17">
        <f>652.5+157634.6161</f>
        <v>158287.12</v>
      </c>
      <c r="M45" s="17"/>
      <c r="N45" s="17"/>
      <c r="O45" s="16">
        <f t="shared" si="23"/>
        <v>91772.68</v>
      </c>
      <c r="P45" s="155"/>
      <c r="Q45" s="141">
        <f t="shared" si="22"/>
        <v>91772.68</v>
      </c>
      <c r="R45" s="141">
        <f t="shared" si="6"/>
        <v>0</v>
      </c>
    </row>
    <row r="46" spans="1:18" s="49" customFormat="1" ht="48.75" customHeight="1" x14ac:dyDescent="0.25">
      <c r="A46" s="74"/>
      <c r="B46" s="91" t="s">
        <v>11</v>
      </c>
      <c r="C46" s="17"/>
      <c r="D46" s="17"/>
      <c r="E46" s="17"/>
      <c r="F46" s="31">
        <v>13126.7</v>
      </c>
      <c r="G46" s="17">
        <v>13126.7</v>
      </c>
      <c r="H46" s="31">
        <v>3146.12</v>
      </c>
      <c r="I46" s="32">
        <f>H46/G46</f>
        <v>0.24</v>
      </c>
      <c r="J46" s="31">
        <v>3146.12</v>
      </c>
      <c r="K46" s="31">
        <f>J46/G46</f>
        <v>0.24</v>
      </c>
      <c r="L46" s="17">
        <v>8296.56</v>
      </c>
      <c r="M46" s="17"/>
      <c r="N46" s="17"/>
      <c r="O46" s="16">
        <f t="shared" si="23"/>
        <v>4830.1400000000003</v>
      </c>
      <c r="P46" s="155"/>
      <c r="Q46" s="141">
        <f t="shared" si="22"/>
        <v>4830.1400000000003</v>
      </c>
      <c r="R46" s="141">
        <f t="shared" si="6"/>
        <v>0</v>
      </c>
    </row>
    <row r="47" spans="1:18" s="49" customFormat="1" ht="48.75" customHeight="1" x14ac:dyDescent="0.25">
      <c r="A47" s="74"/>
      <c r="B47" s="91" t="s">
        <v>13</v>
      </c>
      <c r="C47" s="17"/>
      <c r="D47" s="17"/>
      <c r="E47" s="17"/>
      <c r="F47" s="17">
        <v>10728.64</v>
      </c>
      <c r="G47" s="17">
        <v>10728.65</v>
      </c>
      <c r="H47" s="31"/>
      <c r="I47" s="32"/>
      <c r="J47" s="103"/>
      <c r="K47" s="32"/>
      <c r="L47" s="17">
        <v>10410.950000000001</v>
      </c>
      <c r="M47" s="19"/>
      <c r="N47" s="19"/>
      <c r="O47" s="96">
        <f t="shared" si="23"/>
        <v>317.69999999999902</v>
      </c>
      <c r="P47" s="155"/>
      <c r="Q47" s="141">
        <f t="shared" si="22"/>
        <v>317.7</v>
      </c>
      <c r="R47" s="141">
        <f t="shared" si="6"/>
        <v>0</v>
      </c>
    </row>
    <row r="48" spans="1:18" s="49" customFormat="1" ht="48.75" customHeight="1" x14ac:dyDescent="0.25">
      <c r="A48" s="74"/>
      <c r="B48" s="91" t="s">
        <v>5</v>
      </c>
      <c r="C48" s="17"/>
      <c r="D48" s="17"/>
      <c r="E48" s="17"/>
      <c r="F48" s="17"/>
      <c r="G48" s="17"/>
      <c r="H48" s="31"/>
      <c r="I48" s="32"/>
      <c r="J48" s="31"/>
      <c r="K48" s="32"/>
      <c r="L48" s="17"/>
      <c r="M48" s="19"/>
      <c r="N48" s="19"/>
      <c r="O48" s="19"/>
      <c r="P48" s="155"/>
      <c r="Q48" s="141">
        <f t="shared" si="22"/>
        <v>0</v>
      </c>
      <c r="R48" s="141">
        <f t="shared" si="6"/>
        <v>0</v>
      </c>
    </row>
    <row r="49" spans="1:18" s="49" customFormat="1" ht="276.75" customHeight="1" x14ac:dyDescent="0.25">
      <c r="A49" s="101" t="s">
        <v>39</v>
      </c>
      <c r="B49" s="94" t="s">
        <v>98</v>
      </c>
      <c r="C49" s="16" t="e">
        <f>SUM(C54:C54)</f>
        <v>#REF!</v>
      </c>
      <c r="D49" s="16" t="e">
        <f>SUM(D54:D54)</f>
        <v>#REF!</v>
      </c>
      <c r="E49" s="16" t="e">
        <f>SUM(E54:E54)</f>
        <v>#REF!</v>
      </c>
      <c r="F49" s="16">
        <f>F50+F51+F52+F53</f>
        <v>8804.68</v>
      </c>
      <c r="G49" s="16">
        <f t="shared" ref="G49:H49" si="24">G50+G51+G52+G53</f>
        <v>8804.68</v>
      </c>
      <c r="H49" s="16">
        <f t="shared" si="24"/>
        <v>5718.42</v>
      </c>
      <c r="I49" s="43">
        <f t="shared" ref="I49:I51" si="25">H49/G49</f>
        <v>0.65</v>
      </c>
      <c r="J49" s="16">
        <f>J50+J51+J52+J53</f>
        <v>5500.48</v>
      </c>
      <c r="K49" s="43">
        <f t="shared" ref="K49:K51" si="26">J49/G49</f>
        <v>0.62</v>
      </c>
      <c r="L49" s="16">
        <f>L50+L51+L52+L53</f>
        <v>8753.77</v>
      </c>
      <c r="M49" s="16"/>
      <c r="N49" s="16"/>
      <c r="O49" s="16">
        <f>G49-L49</f>
        <v>50.91</v>
      </c>
      <c r="P49" s="190" t="s">
        <v>119</v>
      </c>
      <c r="Q49" s="141">
        <f t="shared" si="22"/>
        <v>50.91</v>
      </c>
      <c r="R49" s="141">
        <f t="shared" si="6"/>
        <v>0</v>
      </c>
    </row>
    <row r="50" spans="1:18" s="49" customFormat="1" ht="36.75" customHeight="1" x14ac:dyDescent="0.25">
      <c r="A50" s="68"/>
      <c r="B50" s="91" t="s">
        <v>4</v>
      </c>
      <c r="C50" s="16"/>
      <c r="D50" s="16"/>
      <c r="E50" s="16"/>
      <c r="F50" s="16"/>
      <c r="G50" s="16"/>
      <c r="H50" s="16"/>
      <c r="I50" s="18"/>
      <c r="J50" s="16"/>
      <c r="K50" s="18"/>
      <c r="L50" s="16"/>
      <c r="M50" s="16"/>
      <c r="N50" s="16"/>
      <c r="O50" s="16">
        <f t="shared" ref="O50" si="27">G50-L50</f>
        <v>0</v>
      </c>
      <c r="P50" s="155"/>
      <c r="Q50" s="141">
        <f t="shared" si="22"/>
        <v>0</v>
      </c>
      <c r="R50" s="141">
        <f t="shared" si="6"/>
        <v>0</v>
      </c>
    </row>
    <row r="51" spans="1:18" s="49" customFormat="1" ht="36.75" customHeight="1" x14ac:dyDescent="0.25">
      <c r="A51" s="68"/>
      <c r="B51" s="91" t="s">
        <v>16</v>
      </c>
      <c r="C51" s="16"/>
      <c r="D51" s="16"/>
      <c r="E51" s="16"/>
      <c r="F51" s="39">
        <v>8804.68</v>
      </c>
      <c r="G51" s="39">
        <v>8804.68</v>
      </c>
      <c r="H51" s="39">
        <v>5718.42</v>
      </c>
      <c r="I51" s="40">
        <f t="shared" si="25"/>
        <v>0.65</v>
      </c>
      <c r="J51" s="39">
        <v>5500.48</v>
      </c>
      <c r="K51" s="40">
        <f t="shared" si="26"/>
        <v>0.62</v>
      </c>
      <c r="L51" s="16">
        <f>511.1+8024.6+218.07</f>
        <v>8753.77</v>
      </c>
      <c r="M51" s="16"/>
      <c r="N51" s="16"/>
      <c r="O51" s="16">
        <f>G51-L51</f>
        <v>50.91</v>
      </c>
      <c r="P51" s="155"/>
      <c r="Q51" s="141">
        <f t="shared" si="22"/>
        <v>50.91</v>
      </c>
      <c r="R51" s="141">
        <f t="shared" si="6"/>
        <v>0</v>
      </c>
    </row>
    <row r="52" spans="1:18" s="49" customFormat="1" ht="36.75" customHeight="1" x14ac:dyDescent="0.25">
      <c r="A52" s="68"/>
      <c r="B52" s="91" t="s">
        <v>11</v>
      </c>
      <c r="C52" s="16"/>
      <c r="D52" s="16"/>
      <c r="E52" s="16"/>
      <c r="F52" s="16"/>
      <c r="G52" s="16"/>
      <c r="H52" s="16"/>
      <c r="I52" s="18"/>
      <c r="J52" s="16"/>
      <c r="K52" s="18"/>
      <c r="L52" s="15"/>
      <c r="M52" s="16"/>
      <c r="N52" s="16"/>
      <c r="O52" s="16"/>
      <c r="P52" s="155"/>
      <c r="Q52" s="141">
        <f t="shared" si="22"/>
        <v>0</v>
      </c>
      <c r="R52" s="141">
        <f t="shared" si="6"/>
        <v>0</v>
      </c>
    </row>
    <row r="53" spans="1:18" s="49" customFormat="1" ht="36.75" customHeight="1" x14ac:dyDescent="0.25">
      <c r="A53" s="68"/>
      <c r="B53" s="91" t="s">
        <v>13</v>
      </c>
      <c r="C53" s="16"/>
      <c r="D53" s="16"/>
      <c r="E53" s="16"/>
      <c r="F53" s="16"/>
      <c r="G53" s="16"/>
      <c r="H53" s="16"/>
      <c r="I53" s="18"/>
      <c r="J53" s="16"/>
      <c r="K53" s="18"/>
      <c r="L53" s="16"/>
      <c r="M53" s="16"/>
      <c r="N53" s="16"/>
      <c r="O53" s="16"/>
      <c r="P53" s="155"/>
      <c r="Q53" s="141">
        <f t="shared" si="22"/>
        <v>0</v>
      </c>
      <c r="R53" s="141">
        <f t="shared" si="6"/>
        <v>0</v>
      </c>
    </row>
    <row r="54" spans="1:18" s="49" customFormat="1" ht="36.75" customHeight="1" x14ac:dyDescent="0.25">
      <c r="A54" s="68"/>
      <c r="B54" s="91" t="s">
        <v>5</v>
      </c>
      <c r="C54" s="17" t="e">
        <f>#REF!+#REF!</f>
        <v>#REF!</v>
      </c>
      <c r="D54" s="17" t="e">
        <f>#REF!+#REF!</f>
        <v>#REF!</v>
      </c>
      <c r="E54" s="17" t="e">
        <f>#REF!+#REF!</f>
        <v>#REF!</v>
      </c>
      <c r="F54" s="17"/>
      <c r="G54" s="17"/>
      <c r="H54" s="17"/>
      <c r="I54" s="19"/>
      <c r="J54" s="17"/>
      <c r="K54" s="19"/>
      <c r="L54" s="17"/>
      <c r="M54" s="17"/>
      <c r="N54" s="17"/>
      <c r="O54" s="16">
        <f>G54-L54</f>
        <v>0</v>
      </c>
      <c r="P54" s="155"/>
      <c r="Q54" s="141">
        <f t="shared" si="22"/>
        <v>0</v>
      </c>
      <c r="R54" s="141">
        <f t="shared" si="6"/>
        <v>0</v>
      </c>
    </row>
    <row r="55" spans="1:18" s="52" customFormat="1" ht="409.5" customHeight="1" x14ac:dyDescent="0.25">
      <c r="A55" s="135" t="s">
        <v>20</v>
      </c>
      <c r="B55" s="94" t="s">
        <v>93</v>
      </c>
      <c r="C55" s="16">
        <f>SUM(C56:C60)</f>
        <v>0</v>
      </c>
      <c r="D55" s="16">
        <f>SUM(D56:D60)</f>
        <v>0</v>
      </c>
      <c r="E55" s="16">
        <f>SUM(E56:E60)</f>
        <v>0</v>
      </c>
      <c r="F55" s="89">
        <f>F56+F57+F58+F59+F60</f>
        <v>14754.16</v>
      </c>
      <c r="G55" s="89">
        <f>G56+G57+G58+G59+G60</f>
        <v>14754.16</v>
      </c>
      <c r="H55" s="89">
        <f t="shared" ref="H55" si="28">H56+H57+H58+H59+H60</f>
        <v>8136.47</v>
      </c>
      <c r="I55" s="30">
        <f>H55/G55</f>
        <v>0.55000000000000004</v>
      </c>
      <c r="J55" s="89">
        <f>J56+J57+J58+J59+J60</f>
        <v>8107.17</v>
      </c>
      <c r="K55" s="30">
        <f>J55/G55</f>
        <v>0.55000000000000004</v>
      </c>
      <c r="L55" s="89">
        <f>L56+L57+L58+L59+L60</f>
        <v>12391.88</v>
      </c>
      <c r="M55" s="89">
        <f t="shared" ref="M55" si="29">M56+M57+M58+M59+M60</f>
        <v>0</v>
      </c>
      <c r="N55" s="89">
        <f t="shared" ref="N55" si="30">N56+N57+N58+N59+N60</f>
        <v>0</v>
      </c>
      <c r="O55" s="16">
        <f>O56+O57+O58+O59+O60</f>
        <v>2362.2800000000002</v>
      </c>
      <c r="P55" s="194" t="s">
        <v>120</v>
      </c>
      <c r="Q55" s="141">
        <f t="shared" si="22"/>
        <v>2362.2800000000002</v>
      </c>
      <c r="R55" s="141">
        <f t="shared" si="6"/>
        <v>0</v>
      </c>
    </row>
    <row r="56" spans="1:18" s="49" customFormat="1" ht="43.5" customHeight="1" x14ac:dyDescent="0.25">
      <c r="A56" s="101"/>
      <c r="B56" s="91" t="s">
        <v>4</v>
      </c>
      <c r="C56" s="17"/>
      <c r="D56" s="17"/>
      <c r="E56" s="17"/>
      <c r="F56" s="17">
        <v>722.8</v>
      </c>
      <c r="G56" s="17">
        <v>722.8</v>
      </c>
      <c r="H56" s="46">
        <v>462.16</v>
      </c>
      <c r="I56" s="40">
        <f t="shared" ref="I56:I58" si="31">H56/G56</f>
        <v>0.64</v>
      </c>
      <c r="J56" s="17">
        <v>462.16</v>
      </c>
      <c r="K56" s="19">
        <f>J56/G56</f>
        <v>0.64</v>
      </c>
      <c r="L56" s="17">
        <v>462.16</v>
      </c>
      <c r="M56" s="17"/>
      <c r="N56" s="17"/>
      <c r="O56" s="39">
        <f>G56-L56</f>
        <v>260.64</v>
      </c>
      <c r="P56" s="194"/>
      <c r="Q56" s="141">
        <f t="shared" si="22"/>
        <v>260.64</v>
      </c>
      <c r="R56" s="141">
        <f t="shared" si="6"/>
        <v>0</v>
      </c>
    </row>
    <row r="57" spans="1:18" s="49" customFormat="1" ht="58.5" customHeight="1" x14ac:dyDescent="0.25">
      <c r="A57" s="101"/>
      <c r="B57" s="91" t="s">
        <v>91</v>
      </c>
      <c r="C57" s="17"/>
      <c r="D57" s="17"/>
      <c r="E57" s="17"/>
      <c r="F57" s="17">
        <v>3492</v>
      </c>
      <c r="G57" s="17">
        <v>3492</v>
      </c>
      <c r="H57" s="46">
        <v>1092</v>
      </c>
      <c r="I57" s="40">
        <f t="shared" si="31"/>
        <v>0.31</v>
      </c>
      <c r="J57" s="17">
        <v>1062.7</v>
      </c>
      <c r="K57" s="40">
        <f t="shared" ref="K57:K58" si="32">J57/G57</f>
        <v>0.3</v>
      </c>
      <c r="L57" s="17">
        <f>1092+1921.4</f>
        <v>3013.4</v>
      </c>
      <c r="M57" s="17"/>
      <c r="N57" s="17"/>
      <c r="O57" s="104">
        <f>G57-L57</f>
        <v>478.6</v>
      </c>
      <c r="P57" s="194"/>
      <c r="Q57" s="141">
        <f t="shared" si="22"/>
        <v>478.6</v>
      </c>
      <c r="R57" s="141">
        <f t="shared" si="6"/>
        <v>0</v>
      </c>
    </row>
    <row r="58" spans="1:18" s="49" customFormat="1" ht="54.75" customHeight="1" x14ac:dyDescent="0.25">
      <c r="A58" s="101"/>
      <c r="B58" s="91" t="s">
        <v>11</v>
      </c>
      <c r="C58" s="17"/>
      <c r="D58" s="17"/>
      <c r="E58" s="17"/>
      <c r="F58" s="17">
        <v>10539.36</v>
      </c>
      <c r="G58" s="17">
        <v>10539.36</v>
      </c>
      <c r="H58" s="46">
        <f>J58</f>
        <v>6582.31</v>
      </c>
      <c r="I58" s="40">
        <f t="shared" si="31"/>
        <v>0.62</v>
      </c>
      <c r="J58" s="17">
        <v>6582.31</v>
      </c>
      <c r="K58" s="40">
        <f t="shared" si="32"/>
        <v>0.62</v>
      </c>
      <c r="L58" s="17">
        <v>8916.32</v>
      </c>
      <c r="M58" s="17"/>
      <c r="N58" s="17"/>
      <c r="O58" s="104">
        <f t="shared" ref="O58" si="33">G58-L58</f>
        <v>1623.04</v>
      </c>
      <c r="P58" s="194"/>
      <c r="Q58" s="141">
        <f t="shared" si="22"/>
        <v>1623.04</v>
      </c>
      <c r="R58" s="141">
        <f t="shared" si="6"/>
        <v>0</v>
      </c>
    </row>
    <row r="59" spans="1:18" s="49" customFormat="1" ht="54.75" customHeight="1" x14ac:dyDescent="0.25">
      <c r="A59" s="101"/>
      <c r="B59" s="91" t="s">
        <v>13</v>
      </c>
      <c r="C59" s="17"/>
      <c r="D59" s="17"/>
      <c r="E59" s="17"/>
      <c r="F59" s="17"/>
      <c r="G59" s="17"/>
      <c r="H59" s="17"/>
      <c r="I59" s="19"/>
      <c r="J59" s="17"/>
      <c r="K59" s="19"/>
      <c r="L59" s="17"/>
      <c r="M59" s="17"/>
      <c r="N59" s="17"/>
      <c r="O59" s="17"/>
      <c r="P59" s="194"/>
      <c r="Q59" s="141">
        <f t="shared" si="22"/>
        <v>0</v>
      </c>
      <c r="R59" s="141">
        <f t="shared" si="6"/>
        <v>0</v>
      </c>
    </row>
    <row r="60" spans="1:18" s="49" customFormat="1" ht="53.25" customHeight="1" x14ac:dyDescent="0.25">
      <c r="A60" s="101"/>
      <c r="B60" s="91" t="s">
        <v>5</v>
      </c>
      <c r="C60" s="17"/>
      <c r="D60" s="17"/>
      <c r="E60" s="17"/>
      <c r="F60" s="17"/>
      <c r="G60" s="17"/>
      <c r="H60" s="17"/>
      <c r="I60" s="19"/>
      <c r="J60" s="17"/>
      <c r="K60" s="19"/>
      <c r="L60" s="17"/>
      <c r="M60" s="17"/>
      <c r="N60" s="17"/>
      <c r="O60" s="17"/>
      <c r="P60" s="194"/>
      <c r="Q60" s="141">
        <f t="shared" si="22"/>
        <v>0</v>
      </c>
      <c r="R60" s="141">
        <f t="shared" si="6"/>
        <v>0</v>
      </c>
    </row>
    <row r="61" spans="1:18" s="49" customFormat="1" ht="120" customHeight="1" outlineLevel="1" x14ac:dyDescent="0.25">
      <c r="A61" s="101" t="s">
        <v>21</v>
      </c>
      <c r="B61" s="94" t="s">
        <v>46</v>
      </c>
      <c r="C61" s="16" t="e">
        <f>#REF!+#REF!+#REF!+#REF!+#REF!</f>
        <v>#REF!</v>
      </c>
      <c r="D61" s="16" t="e">
        <f>#REF!+#REF!+#REF!+#REF!+#REF!</f>
        <v>#REF!</v>
      </c>
      <c r="E61" s="16" t="e">
        <f>#REF!+#REF!+#REF!+#REF!+#REF!</f>
        <v>#REF!</v>
      </c>
      <c r="F61" s="25"/>
      <c r="G61" s="25"/>
      <c r="H61" s="28"/>
      <c r="I61" s="26"/>
      <c r="J61" s="25"/>
      <c r="K61" s="26"/>
      <c r="L61" s="26"/>
      <c r="M61" s="18"/>
      <c r="N61" s="18"/>
      <c r="O61" s="18"/>
      <c r="P61" s="72" t="s">
        <v>59</v>
      </c>
      <c r="Q61" s="141">
        <f t="shared" si="22"/>
        <v>0</v>
      </c>
      <c r="R61" s="141">
        <f t="shared" si="6"/>
        <v>0</v>
      </c>
    </row>
    <row r="62" spans="1:18" s="53" customFormat="1" ht="106.5" customHeight="1" x14ac:dyDescent="0.25">
      <c r="A62" s="101" t="s">
        <v>22</v>
      </c>
      <c r="B62" s="94" t="s">
        <v>47</v>
      </c>
      <c r="C62" s="16" t="e">
        <f>#REF!+#REF!+#REF!+#REF!+#REF!</f>
        <v>#REF!</v>
      </c>
      <c r="D62" s="16" t="e">
        <f>#REF!+#REF!+#REF!+#REF!+#REF!</f>
        <v>#REF!</v>
      </c>
      <c r="E62" s="16" t="e">
        <f>#REF!+#REF!+#REF!+#REF!+#REF!</f>
        <v>#REF!</v>
      </c>
      <c r="F62" s="25"/>
      <c r="G62" s="25"/>
      <c r="H62" s="28"/>
      <c r="I62" s="26"/>
      <c r="J62" s="25"/>
      <c r="K62" s="26"/>
      <c r="L62" s="26"/>
      <c r="M62" s="18"/>
      <c r="N62" s="18"/>
      <c r="O62" s="18"/>
      <c r="P62" s="72" t="s">
        <v>59</v>
      </c>
      <c r="Q62" s="141">
        <f t="shared" si="22"/>
        <v>0</v>
      </c>
      <c r="R62" s="141">
        <f t="shared" si="6"/>
        <v>0</v>
      </c>
    </row>
    <row r="63" spans="1:18" s="55" customFormat="1" ht="137.25" customHeight="1" x14ac:dyDescent="0.25">
      <c r="A63" s="146" t="s">
        <v>23</v>
      </c>
      <c r="B63" s="147" t="s">
        <v>122</v>
      </c>
      <c r="C63" s="54"/>
      <c r="D63" s="54"/>
      <c r="E63" s="54"/>
      <c r="F63" s="144">
        <f>SUM(F64:F68)</f>
        <v>1657537.01</v>
      </c>
      <c r="G63" s="144">
        <f t="shared" ref="G63:J63" si="34">SUM(G64:G68)</f>
        <v>2085620.97</v>
      </c>
      <c r="H63" s="144">
        <f>SUM(H64:H68)</f>
        <v>1316965.1599999999</v>
      </c>
      <c r="I63" s="145">
        <f>H63/G63</f>
        <v>0.63</v>
      </c>
      <c r="J63" s="144">
        <f t="shared" si="34"/>
        <v>1288420.71</v>
      </c>
      <c r="K63" s="145">
        <f>J63/G63</f>
        <v>0.62</v>
      </c>
      <c r="L63" s="144">
        <f>SUM(L64:L68)</f>
        <v>2016763.34</v>
      </c>
      <c r="M63" s="144">
        <f t="shared" ref="M63:N63" si="35">SUM(M64:M68)</f>
        <v>2085620.97</v>
      </c>
      <c r="N63" s="144">
        <f t="shared" si="35"/>
        <v>0</v>
      </c>
      <c r="O63" s="144">
        <f>SUM(O64:O68)</f>
        <v>68857.63</v>
      </c>
      <c r="P63" s="146"/>
      <c r="Q63" s="141">
        <f t="shared" si="22"/>
        <v>68857.63</v>
      </c>
      <c r="R63" s="141">
        <f t="shared" si="6"/>
        <v>0</v>
      </c>
    </row>
    <row r="64" spans="1:18" s="57" customFormat="1" ht="30.75" customHeight="1" x14ac:dyDescent="0.25">
      <c r="A64" s="68"/>
      <c r="B64" s="99" t="s">
        <v>4</v>
      </c>
      <c r="C64" s="56"/>
      <c r="D64" s="56"/>
      <c r="E64" s="56"/>
      <c r="F64" s="17">
        <f>F70+F106</f>
        <v>17057.03</v>
      </c>
      <c r="G64" s="17">
        <f t="shared" ref="F64:H68" si="36">G70+G106</f>
        <v>18542.34</v>
      </c>
      <c r="H64" s="17">
        <f>H70+H106</f>
        <v>16104.24</v>
      </c>
      <c r="I64" s="24">
        <f t="shared" ref="I64:I93" si="37">H64/G64</f>
        <v>0.86899999999999999</v>
      </c>
      <c r="J64" s="17">
        <f>J70+J106</f>
        <v>11341.94</v>
      </c>
      <c r="K64" s="24">
        <f t="shared" ref="K64:K69" si="38">J64/G64</f>
        <v>0.61199999999999999</v>
      </c>
      <c r="L64" s="17">
        <f>L70+L106</f>
        <v>16104.24</v>
      </c>
      <c r="M64" s="17">
        <f t="shared" ref="M64:N67" si="39">M70+M106</f>
        <v>18542.34</v>
      </c>
      <c r="N64" s="21">
        <f t="shared" si="39"/>
        <v>0</v>
      </c>
      <c r="O64" s="17">
        <f>O70+O106</f>
        <v>2438.1</v>
      </c>
      <c r="P64" s="75"/>
      <c r="Q64" s="141">
        <f t="shared" si="22"/>
        <v>2438.1</v>
      </c>
      <c r="R64" s="141">
        <f t="shared" si="6"/>
        <v>0</v>
      </c>
    </row>
    <row r="65" spans="1:18" s="57" customFormat="1" ht="30.75" customHeight="1" x14ac:dyDescent="0.25">
      <c r="A65" s="68"/>
      <c r="B65" s="99" t="s">
        <v>60</v>
      </c>
      <c r="C65" s="56"/>
      <c r="D65" s="56"/>
      <c r="E65" s="56"/>
      <c r="F65" s="17">
        <f t="shared" si="36"/>
        <v>1437380.31</v>
      </c>
      <c r="G65" s="17">
        <f t="shared" si="36"/>
        <v>1863978.96</v>
      </c>
      <c r="H65" s="17">
        <f>H71+H107</f>
        <v>1154543.58</v>
      </c>
      <c r="I65" s="24">
        <f t="shared" si="37"/>
        <v>0.61899999999999999</v>
      </c>
      <c r="J65" s="17">
        <f>J71+J107</f>
        <v>1130761.43</v>
      </c>
      <c r="K65" s="24">
        <f t="shared" si="38"/>
        <v>0.60699999999999998</v>
      </c>
      <c r="L65" s="17">
        <f>L71+L107</f>
        <v>1812260.98</v>
      </c>
      <c r="M65" s="17">
        <f t="shared" si="39"/>
        <v>1863978.96</v>
      </c>
      <c r="N65" s="21">
        <f t="shared" si="39"/>
        <v>0</v>
      </c>
      <c r="O65" s="17">
        <f>O71+O107</f>
        <v>51717.98</v>
      </c>
      <c r="P65" s="75"/>
      <c r="Q65" s="141">
        <f t="shared" si="22"/>
        <v>51717.98</v>
      </c>
      <c r="R65" s="141">
        <f t="shared" si="6"/>
        <v>0</v>
      </c>
    </row>
    <row r="66" spans="1:18" s="57" customFormat="1" ht="30.75" customHeight="1" x14ac:dyDescent="0.25">
      <c r="A66" s="68"/>
      <c r="B66" s="99" t="s">
        <v>11</v>
      </c>
      <c r="C66" s="56"/>
      <c r="D66" s="56"/>
      <c r="E66" s="56"/>
      <c r="F66" s="17">
        <f t="shared" si="36"/>
        <v>201343.76</v>
      </c>
      <c r="G66" s="17">
        <f t="shared" si="36"/>
        <v>201289.26</v>
      </c>
      <c r="H66" s="17">
        <f>H72+H108</f>
        <v>146317.34</v>
      </c>
      <c r="I66" s="24">
        <f t="shared" si="37"/>
        <v>0.72699999999999998</v>
      </c>
      <c r="J66" s="31">
        <f>J72+J108</f>
        <v>146317.34</v>
      </c>
      <c r="K66" s="24">
        <f t="shared" si="38"/>
        <v>0.72699999999999998</v>
      </c>
      <c r="L66" s="17">
        <f>L72+L108</f>
        <v>188398.12</v>
      </c>
      <c r="M66" s="17">
        <f t="shared" si="39"/>
        <v>201289.26</v>
      </c>
      <c r="N66" s="21">
        <f t="shared" si="39"/>
        <v>0</v>
      </c>
      <c r="O66" s="17">
        <f>O72+O108</f>
        <v>12891.14</v>
      </c>
      <c r="P66" s="76"/>
      <c r="Q66" s="141">
        <f t="shared" si="22"/>
        <v>12891.14</v>
      </c>
      <c r="R66" s="141">
        <f t="shared" si="6"/>
        <v>0</v>
      </c>
    </row>
    <row r="67" spans="1:18" s="57" customFormat="1" ht="30.75" customHeight="1" x14ac:dyDescent="0.25">
      <c r="A67" s="67"/>
      <c r="B67" s="100" t="s">
        <v>13</v>
      </c>
      <c r="C67" s="58"/>
      <c r="D67" s="58"/>
      <c r="E67" s="58"/>
      <c r="F67" s="31">
        <f t="shared" si="36"/>
        <v>1755.91</v>
      </c>
      <c r="G67" s="31">
        <f t="shared" si="36"/>
        <v>1810.41</v>
      </c>
      <c r="H67" s="31">
        <f t="shared" si="36"/>
        <v>0</v>
      </c>
      <c r="I67" s="73">
        <f t="shared" si="37"/>
        <v>0</v>
      </c>
      <c r="J67" s="31">
        <f>J73+J109</f>
        <v>0</v>
      </c>
      <c r="K67" s="73">
        <f t="shared" si="38"/>
        <v>0</v>
      </c>
      <c r="L67" s="31">
        <f>L73+L109</f>
        <v>0</v>
      </c>
      <c r="M67" s="31">
        <f t="shared" si="39"/>
        <v>1810.41</v>
      </c>
      <c r="N67" s="31">
        <f t="shared" si="39"/>
        <v>0</v>
      </c>
      <c r="O67" s="31">
        <f>O73+O109</f>
        <v>1810.41</v>
      </c>
      <c r="P67" s="77"/>
      <c r="Q67" s="141">
        <f t="shared" si="22"/>
        <v>1810.41</v>
      </c>
      <c r="R67" s="141">
        <f t="shared" si="6"/>
        <v>0</v>
      </c>
    </row>
    <row r="68" spans="1:18" s="57" customFormat="1" ht="30.75" customHeight="1" collapsed="1" x14ac:dyDescent="0.25">
      <c r="A68" s="67"/>
      <c r="B68" s="100" t="s">
        <v>5</v>
      </c>
      <c r="C68" s="58"/>
      <c r="D68" s="58"/>
      <c r="E68" s="58"/>
      <c r="F68" s="31">
        <f t="shared" si="36"/>
        <v>0</v>
      </c>
      <c r="G68" s="31">
        <f t="shared" si="36"/>
        <v>0</v>
      </c>
      <c r="H68" s="31">
        <f t="shared" si="36"/>
        <v>0</v>
      </c>
      <c r="I68" s="73"/>
      <c r="J68" s="31"/>
      <c r="K68" s="73"/>
      <c r="L68" s="31">
        <f>L74+L110</f>
        <v>0</v>
      </c>
      <c r="M68" s="31"/>
      <c r="N68" s="31"/>
      <c r="O68" s="73"/>
      <c r="P68" s="77"/>
      <c r="Q68" s="141">
        <f t="shared" si="22"/>
        <v>0</v>
      </c>
      <c r="R68" s="141">
        <f t="shared" si="6"/>
        <v>0</v>
      </c>
    </row>
    <row r="69" spans="1:18" s="55" customFormat="1" ht="25.5" x14ac:dyDescent="0.25">
      <c r="A69" s="120" t="s">
        <v>71</v>
      </c>
      <c r="B69" s="116" t="s">
        <v>84</v>
      </c>
      <c r="C69" s="59"/>
      <c r="D69" s="59"/>
      <c r="E69" s="59"/>
      <c r="F69" s="105">
        <f>SUM(F70:F74)</f>
        <v>1632434.03</v>
      </c>
      <c r="G69" s="105">
        <f t="shared" ref="G69:H69" si="40">SUM(G70:G74)</f>
        <v>2059251.23</v>
      </c>
      <c r="H69" s="105">
        <f t="shared" si="40"/>
        <v>1293204.17</v>
      </c>
      <c r="I69" s="106">
        <f t="shared" si="37"/>
        <v>0.63</v>
      </c>
      <c r="J69" s="105">
        <f>SUM(J70:J74)</f>
        <v>1270889.97</v>
      </c>
      <c r="K69" s="107">
        <f t="shared" si="38"/>
        <v>0.61699999999999999</v>
      </c>
      <c r="L69" s="105">
        <f>SUM(L70:L74)</f>
        <v>1992987.85</v>
      </c>
      <c r="M69" s="105">
        <f>SUM(M70:M74)</f>
        <v>2059251.23</v>
      </c>
      <c r="N69" s="105">
        <f>G69-M69</f>
        <v>0</v>
      </c>
      <c r="O69" s="16">
        <f>SUM(O71:O74)</f>
        <v>66263.38</v>
      </c>
      <c r="P69" s="198"/>
      <c r="Q69" s="141">
        <f t="shared" si="22"/>
        <v>66263.38</v>
      </c>
      <c r="R69" s="141">
        <f t="shared" si="6"/>
        <v>0</v>
      </c>
    </row>
    <row r="70" spans="1:18" s="57" customFormat="1" x14ac:dyDescent="0.25">
      <c r="A70" s="121"/>
      <c r="B70" s="100" t="s">
        <v>4</v>
      </c>
      <c r="C70" s="58"/>
      <c r="D70" s="58"/>
      <c r="E70" s="58"/>
      <c r="F70" s="31">
        <f t="shared" ref="F70:H74" si="41">F76+F82+F88+F100</f>
        <v>0</v>
      </c>
      <c r="G70" s="31">
        <f t="shared" si="41"/>
        <v>0</v>
      </c>
      <c r="H70" s="31">
        <f t="shared" si="41"/>
        <v>0</v>
      </c>
      <c r="I70" s="32"/>
      <c r="J70" s="31"/>
      <c r="K70" s="31"/>
      <c r="L70" s="31">
        <f>L76+L82+L88+L100</f>
        <v>0</v>
      </c>
      <c r="M70" s="31"/>
      <c r="N70" s="31"/>
      <c r="O70" s="17">
        <f>G70-L70</f>
        <v>0</v>
      </c>
      <c r="P70" s="198"/>
      <c r="Q70" s="141">
        <f t="shared" ref="Q70:Q101" si="42">G70-L70</f>
        <v>0</v>
      </c>
      <c r="R70" s="141">
        <f t="shared" si="6"/>
        <v>0</v>
      </c>
    </row>
    <row r="71" spans="1:18" s="57" customFormat="1" x14ac:dyDescent="0.25">
      <c r="A71" s="121"/>
      <c r="B71" s="100" t="s">
        <v>90</v>
      </c>
      <c r="C71" s="58"/>
      <c r="D71" s="58"/>
      <c r="E71" s="58"/>
      <c r="F71" s="31">
        <f>F77+F83+F89+F101</f>
        <v>1429787.86</v>
      </c>
      <c r="G71" s="31">
        <f t="shared" si="41"/>
        <v>1856605.06</v>
      </c>
      <c r="H71" s="31">
        <f>H77+H83+H89+H101</f>
        <v>1147169.68</v>
      </c>
      <c r="I71" s="32">
        <f t="shared" si="37"/>
        <v>0.62</v>
      </c>
      <c r="J71" s="31">
        <f>J77+J83+J89+J101</f>
        <v>1124855.48</v>
      </c>
      <c r="K71" s="32">
        <f>J71/G71</f>
        <v>0.61</v>
      </c>
      <c r="L71" s="31">
        <f>L77+L83+L89+L101</f>
        <v>1805043.23</v>
      </c>
      <c r="M71" s="31">
        <f>M77+M83+M89+M101</f>
        <v>1856605.06</v>
      </c>
      <c r="N71" s="31">
        <f t="shared" ref="N71:N73" si="43">N77+N83+N89</f>
        <v>0</v>
      </c>
      <c r="O71" s="17">
        <f>G71-L71</f>
        <v>51561.83</v>
      </c>
      <c r="P71" s="198"/>
      <c r="Q71" s="141">
        <f t="shared" si="42"/>
        <v>51561.83</v>
      </c>
      <c r="R71" s="141">
        <f t="shared" si="6"/>
        <v>0</v>
      </c>
    </row>
    <row r="72" spans="1:18" s="57" customFormat="1" x14ac:dyDescent="0.25">
      <c r="A72" s="121"/>
      <c r="B72" s="100" t="s">
        <v>11</v>
      </c>
      <c r="C72" s="58"/>
      <c r="D72" s="58"/>
      <c r="E72" s="58"/>
      <c r="F72" s="31">
        <f t="shared" si="41"/>
        <v>200890.26</v>
      </c>
      <c r="G72" s="31">
        <f t="shared" si="41"/>
        <v>200835.76</v>
      </c>
      <c r="H72" s="31">
        <f>H78+H84+H90+H102</f>
        <v>146034.49</v>
      </c>
      <c r="I72" s="32">
        <f t="shared" si="37"/>
        <v>0.73</v>
      </c>
      <c r="J72" s="31">
        <f>J78+J84+J90+J102</f>
        <v>146034.49</v>
      </c>
      <c r="K72" s="32">
        <f>J72/G72</f>
        <v>0.73</v>
      </c>
      <c r="L72" s="31">
        <f>L78+L84+L90+L102</f>
        <v>187944.62</v>
      </c>
      <c r="M72" s="31">
        <f>M78+M84+M90+M102</f>
        <v>200835.76</v>
      </c>
      <c r="N72" s="31">
        <f t="shared" si="43"/>
        <v>0</v>
      </c>
      <c r="O72" s="17">
        <f>G72-L72</f>
        <v>12891.14</v>
      </c>
      <c r="P72" s="198"/>
      <c r="Q72" s="141">
        <f t="shared" si="42"/>
        <v>12891.14</v>
      </c>
      <c r="R72" s="141">
        <f t="shared" ref="R72:R135" si="44">O72-Q72</f>
        <v>0</v>
      </c>
    </row>
    <row r="73" spans="1:18" s="57" customFormat="1" x14ac:dyDescent="0.25">
      <c r="A73" s="121"/>
      <c r="B73" s="100" t="s">
        <v>13</v>
      </c>
      <c r="C73" s="58"/>
      <c r="D73" s="58"/>
      <c r="E73" s="58"/>
      <c r="F73" s="31">
        <f t="shared" si="41"/>
        <v>1755.91</v>
      </c>
      <c r="G73" s="31">
        <f t="shared" si="41"/>
        <v>1810.41</v>
      </c>
      <c r="H73" s="31">
        <f>H79+H85+H91+H103</f>
        <v>0</v>
      </c>
      <c r="I73" s="32">
        <f t="shared" si="37"/>
        <v>0</v>
      </c>
      <c r="J73" s="31">
        <f>J79+J85+J91+J103</f>
        <v>0</v>
      </c>
      <c r="K73" s="32">
        <f>J73/G73</f>
        <v>0</v>
      </c>
      <c r="L73" s="31">
        <f t="shared" ref="L73:L74" si="45">L79+L85+L91+L103</f>
        <v>0</v>
      </c>
      <c r="M73" s="31">
        <f>M79+M85+M91+M103</f>
        <v>1810.41</v>
      </c>
      <c r="N73" s="31">
        <f t="shared" si="43"/>
        <v>0</v>
      </c>
      <c r="O73" s="17">
        <v>1810.41</v>
      </c>
      <c r="P73" s="198"/>
      <c r="Q73" s="141">
        <f t="shared" si="42"/>
        <v>1810.41</v>
      </c>
      <c r="R73" s="141">
        <f t="shared" si="44"/>
        <v>0</v>
      </c>
    </row>
    <row r="74" spans="1:18" s="57" customFormat="1" collapsed="1" x14ac:dyDescent="0.25">
      <c r="A74" s="121"/>
      <c r="B74" s="100" t="s">
        <v>5</v>
      </c>
      <c r="C74" s="58"/>
      <c r="D74" s="58"/>
      <c r="E74" s="58"/>
      <c r="F74" s="31">
        <f t="shared" si="41"/>
        <v>0</v>
      </c>
      <c r="G74" s="31">
        <f t="shared" si="41"/>
        <v>0</v>
      </c>
      <c r="H74" s="31">
        <f t="shared" si="41"/>
        <v>0</v>
      </c>
      <c r="I74" s="32"/>
      <c r="J74" s="31"/>
      <c r="K74" s="31"/>
      <c r="L74" s="31">
        <f t="shared" si="45"/>
        <v>0</v>
      </c>
      <c r="M74" s="31"/>
      <c r="N74" s="31"/>
      <c r="O74" s="17"/>
      <c r="P74" s="198"/>
      <c r="Q74" s="141">
        <f t="shared" si="42"/>
        <v>0</v>
      </c>
      <c r="R74" s="141">
        <f t="shared" si="44"/>
        <v>0</v>
      </c>
    </row>
    <row r="75" spans="1:18" s="41" customFormat="1" ht="30.75" customHeight="1" x14ac:dyDescent="0.25">
      <c r="A75" s="122" t="s">
        <v>72</v>
      </c>
      <c r="B75" s="117" t="s">
        <v>61</v>
      </c>
      <c r="C75" s="45"/>
      <c r="D75" s="45"/>
      <c r="E75" s="45"/>
      <c r="F75" s="108">
        <f>SUM(F76:F80)</f>
        <v>375116.43</v>
      </c>
      <c r="G75" s="108">
        <f t="shared" ref="G75:H75" si="46">SUM(G76:G80)</f>
        <v>802151.53</v>
      </c>
      <c r="H75" s="103">
        <f t="shared" si="46"/>
        <v>179849.08</v>
      </c>
      <c r="I75" s="109">
        <f t="shared" si="37"/>
        <v>0.22</v>
      </c>
      <c r="J75" s="108">
        <f>SUM(J76:J80)</f>
        <v>179849.08</v>
      </c>
      <c r="K75" s="109">
        <f t="shared" ref="K75:K114" si="47">J75/G75</f>
        <v>0.22</v>
      </c>
      <c r="L75" s="108">
        <f>SUM(L76:L80)</f>
        <v>802151.53</v>
      </c>
      <c r="M75" s="108">
        <f t="shared" ref="M75" si="48">SUM(M76:M80)</f>
        <v>802151.53</v>
      </c>
      <c r="N75" s="108">
        <f t="shared" ref="N75:N106" si="49">G75-M75</f>
        <v>0</v>
      </c>
      <c r="O75" s="15">
        <f t="shared" ref="O75" si="50">O76+O77+O78+O79+O80</f>
        <v>0</v>
      </c>
      <c r="P75" s="204" t="s">
        <v>112</v>
      </c>
      <c r="Q75" s="141">
        <f t="shared" si="42"/>
        <v>0</v>
      </c>
      <c r="R75" s="141">
        <f t="shared" si="44"/>
        <v>0</v>
      </c>
    </row>
    <row r="76" spans="1:18" s="42" customFormat="1" ht="26.25" customHeight="1" x14ac:dyDescent="0.25">
      <c r="A76" s="122"/>
      <c r="B76" s="118" t="s">
        <v>4</v>
      </c>
      <c r="C76" s="44"/>
      <c r="D76" s="44"/>
      <c r="E76" s="44"/>
      <c r="F76" s="47"/>
      <c r="G76" s="102"/>
      <c r="H76" s="31"/>
      <c r="I76" s="110"/>
      <c r="J76" s="47"/>
      <c r="K76" s="110"/>
      <c r="L76" s="47"/>
      <c r="M76" s="102"/>
      <c r="N76" s="47"/>
      <c r="O76" s="46">
        <f>G76-L76</f>
        <v>0</v>
      </c>
      <c r="P76" s="205"/>
      <c r="Q76" s="141">
        <f t="shared" si="42"/>
        <v>0</v>
      </c>
      <c r="R76" s="141">
        <f t="shared" si="44"/>
        <v>0</v>
      </c>
    </row>
    <row r="77" spans="1:18" s="42" customFormat="1" ht="51.75" customHeight="1" x14ac:dyDescent="0.25">
      <c r="A77" s="122"/>
      <c r="B77" s="118" t="s">
        <v>90</v>
      </c>
      <c r="C77" s="44"/>
      <c r="D77" s="44"/>
      <c r="E77" s="44"/>
      <c r="F77" s="47">
        <v>333853.62</v>
      </c>
      <c r="G77" s="47">
        <v>760888.72</v>
      </c>
      <c r="H77" s="31">
        <v>160065.68</v>
      </c>
      <c r="I77" s="110">
        <f t="shared" si="37"/>
        <v>0.21</v>
      </c>
      <c r="J77" s="47">
        <v>160065.68</v>
      </c>
      <c r="K77" s="110">
        <f t="shared" si="47"/>
        <v>0.21</v>
      </c>
      <c r="L77" s="47">
        <v>760888.72</v>
      </c>
      <c r="M77" s="47">
        <f>G77</f>
        <v>760888.72</v>
      </c>
      <c r="N77" s="47">
        <f t="shared" si="49"/>
        <v>0</v>
      </c>
      <c r="O77" s="17">
        <f t="shared" ref="O77:O78" si="51">G77-L77</f>
        <v>0</v>
      </c>
      <c r="P77" s="205"/>
      <c r="Q77" s="141">
        <f t="shared" si="42"/>
        <v>0</v>
      </c>
      <c r="R77" s="141">
        <f t="shared" si="44"/>
        <v>0</v>
      </c>
    </row>
    <row r="78" spans="1:18" s="42" customFormat="1" ht="44.25" customHeight="1" x14ac:dyDescent="0.25">
      <c r="A78" s="122"/>
      <c r="B78" s="118" t="s">
        <v>62</v>
      </c>
      <c r="C78" s="44"/>
      <c r="D78" s="44"/>
      <c r="E78" s="44"/>
      <c r="F78" s="47">
        <v>41262.81</v>
      </c>
      <c r="G78" s="47">
        <v>41262.81</v>
      </c>
      <c r="H78" s="31">
        <v>19783.400000000001</v>
      </c>
      <c r="I78" s="110">
        <f t="shared" si="37"/>
        <v>0.48</v>
      </c>
      <c r="J78" s="47">
        <v>19783.400000000001</v>
      </c>
      <c r="K78" s="110">
        <f t="shared" si="47"/>
        <v>0.48</v>
      </c>
      <c r="L78" s="47">
        <v>41262.81</v>
      </c>
      <c r="M78" s="47">
        <f>G78</f>
        <v>41262.81</v>
      </c>
      <c r="N78" s="47">
        <f t="shared" si="49"/>
        <v>0</v>
      </c>
      <c r="O78" s="17">
        <f t="shared" si="51"/>
        <v>0</v>
      </c>
      <c r="P78" s="205"/>
      <c r="Q78" s="141">
        <f t="shared" si="42"/>
        <v>0</v>
      </c>
      <c r="R78" s="141">
        <f t="shared" si="44"/>
        <v>0</v>
      </c>
    </row>
    <row r="79" spans="1:18" s="42" customFormat="1" ht="44.25" customHeight="1" x14ac:dyDescent="0.25">
      <c r="A79" s="122"/>
      <c r="B79" s="118" t="s">
        <v>13</v>
      </c>
      <c r="C79" s="44"/>
      <c r="D79" s="44"/>
      <c r="E79" s="44"/>
      <c r="F79" s="47"/>
      <c r="G79" s="47"/>
      <c r="H79" s="31"/>
      <c r="I79" s="110"/>
      <c r="J79" s="47"/>
      <c r="K79" s="110"/>
      <c r="L79" s="47"/>
      <c r="M79" s="102"/>
      <c r="N79" s="47"/>
      <c r="O79" s="46"/>
      <c r="P79" s="205"/>
      <c r="Q79" s="141">
        <f t="shared" si="42"/>
        <v>0</v>
      </c>
      <c r="R79" s="141">
        <f t="shared" si="44"/>
        <v>0</v>
      </c>
    </row>
    <row r="80" spans="1:18" s="42" customFormat="1" ht="44.25" customHeight="1" collapsed="1" x14ac:dyDescent="0.25">
      <c r="A80" s="122"/>
      <c r="B80" s="118" t="s">
        <v>5</v>
      </c>
      <c r="C80" s="44"/>
      <c r="D80" s="44"/>
      <c r="E80" s="44"/>
      <c r="F80" s="47"/>
      <c r="G80" s="102"/>
      <c r="H80" s="31"/>
      <c r="I80" s="110"/>
      <c r="J80" s="47"/>
      <c r="K80" s="110"/>
      <c r="L80" s="47"/>
      <c r="M80" s="102"/>
      <c r="N80" s="47"/>
      <c r="O80" s="46"/>
      <c r="P80" s="206"/>
      <c r="Q80" s="141">
        <f t="shared" si="42"/>
        <v>0</v>
      </c>
      <c r="R80" s="141">
        <f t="shared" si="44"/>
        <v>0</v>
      </c>
    </row>
    <row r="81" spans="1:18" s="41" customFormat="1" ht="81" customHeight="1" x14ac:dyDescent="0.25">
      <c r="A81" s="122" t="s">
        <v>73</v>
      </c>
      <c r="B81" s="117" t="s">
        <v>63</v>
      </c>
      <c r="C81" s="45"/>
      <c r="D81" s="45"/>
      <c r="E81" s="45"/>
      <c r="F81" s="108">
        <f t="shared" ref="F81:H81" si="52">SUM(F82:F86)</f>
        <v>189811.47</v>
      </c>
      <c r="G81" s="108">
        <f t="shared" si="52"/>
        <v>189811.47</v>
      </c>
      <c r="H81" s="103">
        <f t="shared" si="52"/>
        <v>125037.09</v>
      </c>
      <c r="I81" s="109">
        <f t="shared" si="37"/>
        <v>0.66</v>
      </c>
      <c r="J81" s="108">
        <f>SUM(J82:J86)</f>
        <v>102722.89</v>
      </c>
      <c r="K81" s="109">
        <f t="shared" si="47"/>
        <v>0.54</v>
      </c>
      <c r="L81" s="108">
        <f>SUM(L82:L86)</f>
        <v>189811.47</v>
      </c>
      <c r="M81" s="108">
        <f>SUM(M82:M86)</f>
        <v>189811.47</v>
      </c>
      <c r="N81" s="108">
        <f t="shared" si="49"/>
        <v>0</v>
      </c>
      <c r="O81" s="15">
        <f t="shared" ref="O81" si="53">O82+O83+O84+O85+O86</f>
        <v>0</v>
      </c>
      <c r="P81" s="204" t="s">
        <v>104</v>
      </c>
      <c r="Q81" s="141">
        <f t="shared" si="42"/>
        <v>0</v>
      </c>
      <c r="R81" s="141">
        <f t="shared" si="44"/>
        <v>0</v>
      </c>
    </row>
    <row r="82" spans="1:18" s="42" customFormat="1" x14ac:dyDescent="0.25">
      <c r="A82" s="122"/>
      <c r="B82" s="118" t="s">
        <v>4</v>
      </c>
      <c r="C82" s="44"/>
      <c r="D82" s="44"/>
      <c r="E82" s="44"/>
      <c r="F82" s="47"/>
      <c r="G82" s="102"/>
      <c r="H82" s="31"/>
      <c r="I82" s="110"/>
      <c r="J82" s="47"/>
      <c r="K82" s="110"/>
      <c r="L82" s="47"/>
      <c r="M82" s="47"/>
      <c r="N82" s="47"/>
      <c r="O82" s="46">
        <f>G82-L82</f>
        <v>0</v>
      </c>
      <c r="P82" s="205"/>
      <c r="Q82" s="141">
        <f t="shared" si="42"/>
        <v>0</v>
      </c>
      <c r="R82" s="141">
        <f t="shared" si="44"/>
        <v>0</v>
      </c>
    </row>
    <row r="83" spans="1:18" s="42" customFormat="1" x14ac:dyDescent="0.25">
      <c r="A83" s="122"/>
      <c r="B83" s="118" t="s">
        <v>90</v>
      </c>
      <c r="C83" s="44"/>
      <c r="D83" s="44"/>
      <c r="E83" s="44"/>
      <c r="F83" s="47">
        <v>152482.23999999999</v>
      </c>
      <c r="G83" s="47">
        <v>152482.23999999999</v>
      </c>
      <c r="H83" s="31">
        <v>108138.58</v>
      </c>
      <c r="I83" s="110">
        <f t="shared" si="37"/>
        <v>0.71</v>
      </c>
      <c r="J83" s="47">
        <v>85824.38</v>
      </c>
      <c r="K83" s="110">
        <f t="shared" si="47"/>
        <v>0.56000000000000005</v>
      </c>
      <c r="L83" s="47">
        <v>152482.23999999999</v>
      </c>
      <c r="M83" s="47">
        <f>G83</f>
        <v>152482.23999999999</v>
      </c>
      <c r="N83" s="47">
        <f t="shared" si="49"/>
        <v>0</v>
      </c>
      <c r="O83" s="17">
        <f t="shared" ref="O83:O84" si="54">G83-L83</f>
        <v>0</v>
      </c>
      <c r="P83" s="205"/>
      <c r="Q83" s="141">
        <f t="shared" si="42"/>
        <v>0</v>
      </c>
      <c r="R83" s="141">
        <f t="shared" si="44"/>
        <v>0</v>
      </c>
    </row>
    <row r="84" spans="1:18" s="42" customFormat="1" x14ac:dyDescent="0.25">
      <c r="A84" s="122"/>
      <c r="B84" s="118" t="s">
        <v>62</v>
      </c>
      <c r="C84" s="44"/>
      <c r="D84" s="44"/>
      <c r="E84" s="44"/>
      <c r="F84" s="47">
        <v>37329.230000000003</v>
      </c>
      <c r="G84" s="47">
        <v>37329.230000000003</v>
      </c>
      <c r="H84" s="31">
        <v>16898.509999999998</v>
      </c>
      <c r="I84" s="110">
        <f t="shared" si="37"/>
        <v>0.45</v>
      </c>
      <c r="J84" s="47">
        <v>16898.509999999998</v>
      </c>
      <c r="K84" s="110">
        <f t="shared" si="47"/>
        <v>0.45</v>
      </c>
      <c r="L84" s="47">
        <v>37329.230000000003</v>
      </c>
      <c r="M84" s="47">
        <f>G84</f>
        <v>37329.230000000003</v>
      </c>
      <c r="N84" s="47">
        <f t="shared" si="49"/>
        <v>0</v>
      </c>
      <c r="O84" s="17">
        <f t="shared" si="54"/>
        <v>0</v>
      </c>
      <c r="P84" s="205"/>
      <c r="Q84" s="141">
        <f t="shared" si="42"/>
        <v>0</v>
      </c>
      <c r="R84" s="141">
        <f t="shared" si="44"/>
        <v>0</v>
      </c>
    </row>
    <row r="85" spans="1:18" s="42" customFormat="1" x14ac:dyDescent="0.25">
      <c r="A85" s="122"/>
      <c r="B85" s="118" t="s">
        <v>13</v>
      </c>
      <c r="C85" s="44"/>
      <c r="D85" s="44"/>
      <c r="E85" s="44"/>
      <c r="F85" s="47"/>
      <c r="G85" s="102"/>
      <c r="H85" s="31"/>
      <c r="I85" s="110"/>
      <c r="J85" s="47"/>
      <c r="K85" s="110"/>
      <c r="L85" s="47"/>
      <c r="M85" s="47"/>
      <c r="N85" s="47"/>
      <c r="O85" s="46"/>
      <c r="P85" s="205"/>
      <c r="Q85" s="141">
        <f t="shared" si="42"/>
        <v>0</v>
      </c>
      <c r="R85" s="141">
        <f t="shared" si="44"/>
        <v>0</v>
      </c>
    </row>
    <row r="86" spans="1:18" s="42" customFormat="1" collapsed="1" x14ac:dyDescent="0.25">
      <c r="A86" s="122"/>
      <c r="B86" s="118" t="s">
        <v>5</v>
      </c>
      <c r="C86" s="44"/>
      <c r="D86" s="44"/>
      <c r="E86" s="44"/>
      <c r="F86" s="47"/>
      <c r="G86" s="102"/>
      <c r="H86" s="31"/>
      <c r="I86" s="110"/>
      <c r="J86" s="47"/>
      <c r="K86" s="110"/>
      <c r="L86" s="47"/>
      <c r="M86" s="47"/>
      <c r="N86" s="47"/>
      <c r="O86" s="46"/>
      <c r="P86" s="206"/>
      <c r="Q86" s="141">
        <f t="shared" si="42"/>
        <v>0</v>
      </c>
      <c r="R86" s="141">
        <f t="shared" si="44"/>
        <v>0</v>
      </c>
    </row>
    <row r="87" spans="1:18" s="55" customFormat="1" ht="78.75" x14ac:dyDescent="0.25">
      <c r="A87" s="123" t="s">
        <v>74</v>
      </c>
      <c r="B87" s="119" t="s">
        <v>64</v>
      </c>
      <c r="C87" s="60"/>
      <c r="D87" s="60"/>
      <c r="E87" s="60"/>
      <c r="F87" s="103">
        <f t="shared" ref="F87:H87" si="55">SUM(F88:F92)</f>
        <v>143570.91</v>
      </c>
      <c r="G87" s="103">
        <f t="shared" si="55"/>
        <v>143353.01</v>
      </c>
      <c r="H87" s="103">
        <f t="shared" si="55"/>
        <v>64383.49</v>
      </c>
      <c r="I87" s="111">
        <f t="shared" si="37"/>
        <v>0.45</v>
      </c>
      <c r="J87" s="103">
        <f>SUM(J88:J92)</f>
        <v>64383.49</v>
      </c>
      <c r="K87" s="111">
        <f t="shared" si="47"/>
        <v>0.45</v>
      </c>
      <c r="L87" s="103">
        <f>SUM(L88:L92)</f>
        <v>77090.34</v>
      </c>
      <c r="M87" s="103">
        <f>SUM(M88:M92)</f>
        <v>143353.01</v>
      </c>
      <c r="N87" s="103">
        <f t="shared" si="49"/>
        <v>0</v>
      </c>
      <c r="O87" s="105">
        <f t="shared" ref="O87" si="56">O88+O89+O90+O91+O92</f>
        <v>66262.67</v>
      </c>
      <c r="P87" s="78"/>
      <c r="Q87" s="141">
        <f t="shared" si="42"/>
        <v>66262.67</v>
      </c>
      <c r="R87" s="141">
        <f t="shared" si="44"/>
        <v>0</v>
      </c>
    </row>
    <row r="88" spans="1:18" s="57" customFormat="1" x14ac:dyDescent="0.25">
      <c r="A88" s="123"/>
      <c r="B88" s="100" t="s">
        <v>4</v>
      </c>
      <c r="C88" s="58"/>
      <c r="D88" s="58"/>
      <c r="E88" s="58"/>
      <c r="F88" s="31">
        <f>F94</f>
        <v>0</v>
      </c>
      <c r="G88" s="31">
        <f t="shared" ref="G88:H89" si="57">G94</f>
        <v>0</v>
      </c>
      <c r="H88" s="31">
        <f t="shared" si="57"/>
        <v>0</v>
      </c>
      <c r="I88" s="32"/>
      <c r="J88" s="31"/>
      <c r="K88" s="32"/>
      <c r="L88" s="31"/>
      <c r="M88" s="31"/>
      <c r="N88" s="31"/>
      <c r="O88" s="31">
        <f>G88-L88</f>
        <v>0</v>
      </c>
      <c r="P88" s="75"/>
      <c r="Q88" s="141">
        <f t="shared" si="42"/>
        <v>0</v>
      </c>
      <c r="R88" s="141">
        <f t="shared" si="44"/>
        <v>0</v>
      </c>
    </row>
    <row r="89" spans="1:18" s="57" customFormat="1" x14ac:dyDescent="0.25">
      <c r="A89" s="123"/>
      <c r="B89" s="100" t="s">
        <v>90</v>
      </c>
      <c r="C89" s="58"/>
      <c r="D89" s="58"/>
      <c r="E89" s="58"/>
      <c r="F89" s="31">
        <f>F95</f>
        <v>113452</v>
      </c>
      <c r="G89" s="31">
        <f t="shared" si="57"/>
        <v>113234.1</v>
      </c>
      <c r="H89" s="31">
        <f xml:space="preserve"> H95</f>
        <v>48965.42</v>
      </c>
      <c r="I89" s="73">
        <f t="shared" si="37"/>
        <v>0.432</v>
      </c>
      <c r="J89" s="31">
        <f>H89</f>
        <v>48965.42</v>
      </c>
      <c r="K89" s="73">
        <f t="shared" si="47"/>
        <v>0.432</v>
      </c>
      <c r="L89" s="31">
        <f t="shared" ref="J89:L91" si="58">L95</f>
        <v>61672.27</v>
      </c>
      <c r="M89" s="31">
        <f t="shared" ref="M89:M91" si="59">M95</f>
        <v>113234.1</v>
      </c>
      <c r="N89" s="31">
        <f t="shared" si="49"/>
        <v>0</v>
      </c>
      <c r="O89" s="31">
        <f>G89-L89</f>
        <v>51561.83</v>
      </c>
      <c r="P89" s="75"/>
      <c r="Q89" s="141">
        <f t="shared" si="42"/>
        <v>51561.83</v>
      </c>
      <c r="R89" s="141">
        <f t="shared" si="44"/>
        <v>0</v>
      </c>
    </row>
    <row r="90" spans="1:18" s="57" customFormat="1" x14ac:dyDescent="0.25">
      <c r="A90" s="123"/>
      <c r="B90" s="100" t="s">
        <v>62</v>
      </c>
      <c r="C90" s="58"/>
      <c r="D90" s="58"/>
      <c r="E90" s="58"/>
      <c r="F90" s="31">
        <f t="shared" ref="F90:H92" si="60">F96</f>
        <v>28363</v>
      </c>
      <c r="G90" s="31">
        <f t="shared" si="60"/>
        <v>28308.5</v>
      </c>
      <c r="H90" s="31">
        <f t="shared" si="60"/>
        <v>15418.07</v>
      </c>
      <c r="I90" s="32">
        <f t="shared" si="37"/>
        <v>0.54</v>
      </c>
      <c r="J90" s="31">
        <f t="shared" si="58"/>
        <v>15418.07</v>
      </c>
      <c r="K90" s="32">
        <f t="shared" si="47"/>
        <v>0.54</v>
      </c>
      <c r="L90" s="31">
        <f t="shared" si="58"/>
        <v>15418.07</v>
      </c>
      <c r="M90" s="31">
        <f t="shared" si="59"/>
        <v>28308.5</v>
      </c>
      <c r="N90" s="31">
        <f t="shared" si="49"/>
        <v>0</v>
      </c>
      <c r="O90" s="31">
        <f t="shared" ref="O90:O91" si="61">G90-L90</f>
        <v>12890.43</v>
      </c>
      <c r="P90" s="75"/>
      <c r="Q90" s="141">
        <f t="shared" si="42"/>
        <v>12890.43</v>
      </c>
      <c r="R90" s="141">
        <f t="shared" si="44"/>
        <v>0</v>
      </c>
    </row>
    <row r="91" spans="1:18" s="57" customFormat="1" x14ac:dyDescent="0.25">
      <c r="A91" s="123"/>
      <c r="B91" s="100" t="s">
        <v>13</v>
      </c>
      <c r="C91" s="58"/>
      <c r="D91" s="58"/>
      <c r="E91" s="58"/>
      <c r="F91" s="31">
        <f t="shared" si="60"/>
        <v>1755.91</v>
      </c>
      <c r="G91" s="31">
        <f t="shared" si="60"/>
        <v>1810.41</v>
      </c>
      <c r="H91" s="31">
        <f t="shared" si="60"/>
        <v>0</v>
      </c>
      <c r="I91" s="32">
        <f t="shared" si="37"/>
        <v>0</v>
      </c>
      <c r="J91" s="31">
        <f t="shared" si="58"/>
        <v>0</v>
      </c>
      <c r="K91" s="32">
        <f t="shared" si="47"/>
        <v>0</v>
      </c>
      <c r="L91" s="31">
        <f t="shared" si="58"/>
        <v>0</v>
      </c>
      <c r="M91" s="31">
        <f t="shared" si="59"/>
        <v>1810.41</v>
      </c>
      <c r="N91" s="31">
        <f t="shared" si="49"/>
        <v>0</v>
      </c>
      <c r="O91" s="31">
        <f t="shared" si="61"/>
        <v>1810.41</v>
      </c>
      <c r="P91" s="75"/>
      <c r="Q91" s="141">
        <f t="shared" si="42"/>
        <v>1810.41</v>
      </c>
      <c r="R91" s="141">
        <f t="shared" si="44"/>
        <v>0</v>
      </c>
    </row>
    <row r="92" spans="1:18" s="57" customFormat="1" collapsed="1" x14ac:dyDescent="0.25">
      <c r="A92" s="123"/>
      <c r="B92" s="100" t="s">
        <v>5</v>
      </c>
      <c r="C92" s="58"/>
      <c r="D92" s="58"/>
      <c r="E92" s="58"/>
      <c r="F92" s="31">
        <f t="shared" si="60"/>
        <v>0</v>
      </c>
      <c r="G92" s="31">
        <f t="shared" si="60"/>
        <v>0</v>
      </c>
      <c r="H92" s="31">
        <f t="shared" si="60"/>
        <v>0</v>
      </c>
      <c r="I92" s="32"/>
      <c r="J92" s="31"/>
      <c r="K92" s="32"/>
      <c r="L92" s="31"/>
      <c r="M92" s="31"/>
      <c r="N92" s="31"/>
      <c r="O92" s="17"/>
      <c r="P92" s="75"/>
      <c r="Q92" s="141">
        <f t="shared" si="42"/>
        <v>0</v>
      </c>
      <c r="R92" s="141">
        <f t="shared" si="44"/>
        <v>0</v>
      </c>
    </row>
    <row r="93" spans="1:18" s="61" customFormat="1" ht="156" customHeight="1" x14ac:dyDescent="0.25">
      <c r="A93" s="123" t="s">
        <v>75</v>
      </c>
      <c r="B93" s="119" t="s">
        <v>65</v>
      </c>
      <c r="C93" s="60"/>
      <c r="D93" s="60"/>
      <c r="E93" s="60"/>
      <c r="F93" s="103">
        <f t="shared" ref="F93:H93" si="62">SUM(F94:F98)</f>
        <v>143570.91</v>
      </c>
      <c r="G93" s="103">
        <f t="shared" si="62"/>
        <v>143353.01</v>
      </c>
      <c r="H93" s="103">
        <f t="shared" si="62"/>
        <v>64383.49</v>
      </c>
      <c r="I93" s="111">
        <f t="shared" si="37"/>
        <v>0.45</v>
      </c>
      <c r="J93" s="103">
        <f>SUM(J94:J98)</f>
        <v>64383.49</v>
      </c>
      <c r="K93" s="111">
        <f t="shared" si="47"/>
        <v>0.45</v>
      </c>
      <c r="L93" s="103">
        <f>SUM(L94:L98)</f>
        <v>77090.34</v>
      </c>
      <c r="M93" s="103">
        <f>SUM(M94:M98)</f>
        <v>143353.01</v>
      </c>
      <c r="N93" s="103">
        <f t="shared" si="49"/>
        <v>0</v>
      </c>
      <c r="O93" s="105">
        <f t="shared" ref="O93" si="63">O94+O95+O96+O97+O98</f>
        <v>66262.67</v>
      </c>
      <c r="P93" s="154" t="s">
        <v>121</v>
      </c>
      <c r="Q93" s="141">
        <f t="shared" si="42"/>
        <v>66262.67</v>
      </c>
      <c r="R93" s="141">
        <f t="shared" si="44"/>
        <v>0</v>
      </c>
    </row>
    <row r="94" spans="1:18" s="57" customFormat="1" x14ac:dyDescent="0.25">
      <c r="A94" s="123"/>
      <c r="B94" s="100" t="s">
        <v>4</v>
      </c>
      <c r="C94" s="58"/>
      <c r="D94" s="58"/>
      <c r="E94" s="58"/>
      <c r="F94" s="31"/>
      <c r="G94" s="89"/>
      <c r="H94" s="31"/>
      <c r="I94" s="32"/>
      <c r="J94" s="31"/>
      <c r="K94" s="32"/>
      <c r="L94" s="31"/>
      <c r="M94" s="31"/>
      <c r="N94" s="31"/>
      <c r="O94" s="31">
        <f>G94-L94</f>
        <v>0</v>
      </c>
      <c r="P94" s="154"/>
      <c r="Q94" s="141">
        <f t="shared" si="42"/>
        <v>0</v>
      </c>
      <c r="R94" s="141">
        <f t="shared" si="44"/>
        <v>0</v>
      </c>
    </row>
    <row r="95" spans="1:18" s="57" customFormat="1" ht="154.5" customHeight="1" x14ac:dyDescent="0.25">
      <c r="A95" s="123"/>
      <c r="B95" s="119" t="s">
        <v>64</v>
      </c>
      <c r="C95" s="58"/>
      <c r="D95" s="58"/>
      <c r="E95" s="58"/>
      <c r="F95" s="31">
        <v>113452</v>
      </c>
      <c r="G95" s="31">
        <v>113234.1</v>
      </c>
      <c r="H95" s="31">
        <v>48965.42</v>
      </c>
      <c r="I95" s="73">
        <f t="shared" ref="I95:I114" si="64">H95/G95</f>
        <v>0.432</v>
      </c>
      <c r="J95" s="31">
        <v>48965.42</v>
      </c>
      <c r="K95" s="73">
        <f t="shared" si="47"/>
        <v>0.432</v>
      </c>
      <c r="L95" s="31">
        <v>61672.27</v>
      </c>
      <c r="M95" s="31">
        <f>G95</f>
        <v>113234.1</v>
      </c>
      <c r="N95" s="31">
        <f t="shared" si="49"/>
        <v>0</v>
      </c>
      <c r="O95" s="31">
        <f>G95-L95</f>
        <v>51561.83</v>
      </c>
      <c r="P95" s="154"/>
      <c r="Q95" s="141">
        <f t="shared" si="42"/>
        <v>51561.83</v>
      </c>
      <c r="R95" s="141">
        <f t="shared" si="44"/>
        <v>0</v>
      </c>
    </row>
    <row r="96" spans="1:18" s="57" customFormat="1" x14ac:dyDescent="0.25">
      <c r="A96" s="123"/>
      <c r="B96" s="100" t="s">
        <v>62</v>
      </c>
      <c r="C96" s="58"/>
      <c r="D96" s="58"/>
      <c r="E96" s="58"/>
      <c r="F96" s="31">
        <v>28363</v>
      </c>
      <c r="G96" s="31">
        <v>28308.5</v>
      </c>
      <c r="H96" s="31">
        <v>15418.07</v>
      </c>
      <c r="I96" s="32">
        <f t="shared" si="64"/>
        <v>0.54</v>
      </c>
      <c r="J96" s="31">
        <v>15418.07</v>
      </c>
      <c r="K96" s="32">
        <f t="shared" si="47"/>
        <v>0.54</v>
      </c>
      <c r="L96" s="31">
        <v>15418.07</v>
      </c>
      <c r="M96" s="31">
        <f>G96</f>
        <v>28308.5</v>
      </c>
      <c r="N96" s="31">
        <f t="shared" si="49"/>
        <v>0</v>
      </c>
      <c r="O96" s="31">
        <f t="shared" ref="O96" si="65">G96-L96</f>
        <v>12890.43</v>
      </c>
      <c r="P96" s="154"/>
      <c r="Q96" s="141">
        <f t="shared" si="42"/>
        <v>12890.43</v>
      </c>
      <c r="R96" s="141">
        <f t="shared" si="44"/>
        <v>0</v>
      </c>
    </row>
    <row r="97" spans="1:18" s="57" customFormat="1" x14ac:dyDescent="0.25">
      <c r="A97" s="123"/>
      <c r="B97" s="100" t="s">
        <v>13</v>
      </c>
      <c r="C97" s="58"/>
      <c r="D97" s="58"/>
      <c r="E97" s="58"/>
      <c r="F97" s="31">
        <v>1755.91</v>
      </c>
      <c r="G97" s="31">
        <v>1810.41</v>
      </c>
      <c r="H97" s="31"/>
      <c r="I97" s="32">
        <f t="shared" si="64"/>
        <v>0</v>
      </c>
      <c r="J97" s="31"/>
      <c r="K97" s="32">
        <f t="shared" si="47"/>
        <v>0</v>
      </c>
      <c r="L97" s="31"/>
      <c r="M97" s="31">
        <f>G97</f>
        <v>1810.41</v>
      </c>
      <c r="N97" s="31">
        <f t="shared" si="49"/>
        <v>0</v>
      </c>
      <c r="O97" s="17">
        <v>1810.41</v>
      </c>
      <c r="P97" s="154"/>
      <c r="Q97" s="141">
        <f t="shared" si="42"/>
        <v>1810.41</v>
      </c>
      <c r="R97" s="141">
        <f t="shared" si="44"/>
        <v>0</v>
      </c>
    </row>
    <row r="98" spans="1:18" s="57" customFormat="1" collapsed="1" x14ac:dyDescent="0.25">
      <c r="A98" s="123"/>
      <c r="B98" s="100" t="s">
        <v>5</v>
      </c>
      <c r="C98" s="58"/>
      <c r="D98" s="58"/>
      <c r="E98" s="58"/>
      <c r="F98" s="31"/>
      <c r="G98" s="89"/>
      <c r="H98" s="31"/>
      <c r="I98" s="32"/>
      <c r="J98" s="31"/>
      <c r="K98" s="32"/>
      <c r="L98" s="32"/>
      <c r="M98" s="31"/>
      <c r="N98" s="31"/>
      <c r="O98" s="17"/>
      <c r="P98" s="154"/>
      <c r="Q98" s="141">
        <f t="shared" si="42"/>
        <v>0</v>
      </c>
      <c r="R98" s="141">
        <f t="shared" si="44"/>
        <v>0</v>
      </c>
    </row>
    <row r="99" spans="1:18" s="57" customFormat="1" ht="162.75" customHeight="1" x14ac:dyDescent="0.25">
      <c r="A99" s="123" t="s">
        <v>76</v>
      </c>
      <c r="B99" s="119" t="s">
        <v>66</v>
      </c>
      <c r="C99" s="60"/>
      <c r="D99" s="60"/>
      <c r="E99" s="60"/>
      <c r="F99" s="103">
        <f>SUM(F100:F104)</f>
        <v>923935.22</v>
      </c>
      <c r="G99" s="103">
        <f>SUM(G100:G104)</f>
        <v>923935.22</v>
      </c>
      <c r="H99" s="103">
        <f>SUM(H100:H104)</f>
        <v>923934.51</v>
      </c>
      <c r="I99" s="111">
        <f t="shared" si="64"/>
        <v>1</v>
      </c>
      <c r="J99" s="103">
        <f>SUM(J100:J104)</f>
        <v>923934.51</v>
      </c>
      <c r="K99" s="111">
        <f t="shared" si="47"/>
        <v>1</v>
      </c>
      <c r="L99" s="103">
        <f>SUM(L100:L104)</f>
        <v>923934.51</v>
      </c>
      <c r="M99" s="103">
        <f>SUM(M100:M104)</f>
        <v>923935.22</v>
      </c>
      <c r="N99" s="103">
        <f t="shared" si="49"/>
        <v>0</v>
      </c>
      <c r="O99" s="105">
        <f t="shared" ref="O99" si="66">O100+O101+O102+O103+O104</f>
        <v>0.71</v>
      </c>
      <c r="P99" s="154" t="s">
        <v>89</v>
      </c>
      <c r="Q99" s="141">
        <f t="shared" si="42"/>
        <v>0.71</v>
      </c>
      <c r="R99" s="141">
        <f t="shared" si="44"/>
        <v>0</v>
      </c>
    </row>
    <row r="100" spans="1:18" s="57" customFormat="1" ht="32.25" customHeight="1" x14ac:dyDescent="0.25">
      <c r="A100" s="123"/>
      <c r="B100" s="100" t="s">
        <v>4</v>
      </c>
      <c r="C100" s="58"/>
      <c r="D100" s="58"/>
      <c r="E100" s="58"/>
      <c r="F100" s="31"/>
      <c r="G100" s="31"/>
      <c r="H100" s="31"/>
      <c r="I100" s="32"/>
      <c r="J100" s="31"/>
      <c r="K100" s="32"/>
      <c r="L100" s="31"/>
      <c r="M100" s="31"/>
      <c r="N100" s="31"/>
      <c r="O100" s="31">
        <f>G100-L100</f>
        <v>0</v>
      </c>
      <c r="P100" s="154"/>
      <c r="Q100" s="141">
        <f t="shared" si="42"/>
        <v>0</v>
      </c>
      <c r="R100" s="141">
        <f t="shared" si="44"/>
        <v>0</v>
      </c>
    </row>
    <row r="101" spans="1:18" s="57" customFormat="1" ht="36" customHeight="1" x14ac:dyDescent="0.25">
      <c r="A101" s="123"/>
      <c r="B101" s="100" t="s">
        <v>90</v>
      </c>
      <c r="C101" s="58"/>
      <c r="D101" s="58"/>
      <c r="E101" s="58"/>
      <c r="F101" s="31">
        <v>830000</v>
      </c>
      <c r="G101" s="31">
        <v>830000</v>
      </c>
      <c r="H101" s="31">
        <v>830000</v>
      </c>
      <c r="I101" s="32">
        <f t="shared" si="64"/>
        <v>1</v>
      </c>
      <c r="J101" s="31">
        <v>830000</v>
      </c>
      <c r="K101" s="32">
        <f t="shared" si="47"/>
        <v>1</v>
      </c>
      <c r="L101" s="31">
        <v>830000</v>
      </c>
      <c r="M101" s="31">
        <f>G101</f>
        <v>830000</v>
      </c>
      <c r="N101" s="31">
        <f t="shared" si="49"/>
        <v>0</v>
      </c>
      <c r="O101" s="31">
        <f>G101-L101</f>
        <v>0</v>
      </c>
      <c r="P101" s="154"/>
      <c r="Q101" s="141">
        <f t="shared" si="42"/>
        <v>0</v>
      </c>
      <c r="R101" s="141">
        <f t="shared" si="44"/>
        <v>0</v>
      </c>
    </row>
    <row r="102" spans="1:18" s="57" customFormat="1" ht="27.75" customHeight="1" x14ac:dyDescent="0.25">
      <c r="A102" s="123"/>
      <c r="B102" s="100" t="s">
        <v>62</v>
      </c>
      <c r="C102" s="58"/>
      <c r="D102" s="58"/>
      <c r="E102" s="58"/>
      <c r="F102" s="31">
        <v>93935.22</v>
      </c>
      <c r="G102" s="31">
        <v>93935.22</v>
      </c>
      <c r="H102" s="31">
        <v>93934.51</v>
      </c>
      <c r="I102" s="32">
        <f>H102/G102</f>
        <v>1</v>
      </c>
      <c r="J102" s="31">
        <v>93934.51</v>
      </c>
      <c r="K102" s="32">
        <f t="shared" si="47"/>
        <v>1</v>
      </c>
      <c r="L102" s="31">
        <v>93934.51</v>
      </c>
      <c r="M102" s="31">
        <f>G102</f>
        <v>93935.22</v>
      </c>
      <c r="N102" s="31">
        <f t="shared" si="49"/>
        <v>0</v>
      </c>
      <c r="O102" s="31">
        <f>G102-L102</f>
        <v>0.71</v>
      </c>
      <c r="P102" s="154"/>
      <c r="Q102" s="141">
        <f t="shared" ref="Q102:Q133" si="67">G102-L102</f>
        <v>0.71</v>
      </c>
      <c r="R102" s="141">
        <f t="shared" si="44"/>
        <v>0</v>
      </c>
    </row>
    <row r="103" spans="1:18" s="57" customFormat="1" ht="36" customHeight="1" x14ac:dyDescent="0.25">
      <c r="A103" s="123"/>
      <c r="B103" s="100" t="s">
        <v>13</v>
      </c>
      <c r="C103" s="58"/>
      <c r="D103" s="58"/>
      <c r="E103" s="58"/>
      <c r="F103" s="31"/>
      <c r="G103" s="31"/>
      <c r="H103" s="31"/>
      <c r="I103" s="32"/>
      <c r="J103" s="31"/>
      <c r="K103" s="32"/>
      <c r="L103" s="31"/>
      <c r="M103" s="31"/>
      <c r="N103" s="31"/>
      <c r="O103" s="17"/>
      <c r="P103" s="154"/>
      <c r="Q103" s="141">
        <f t="shared" si="67"/>
        <v>0</v>
      </c>
      <c r="R103" s="141">
        <f t="shared" si="44"/>
        <v>0</v>
      </c>
    </row>
    <row r="104" spans="1:18" s="57" customFormat="1" ht="36" customHeight="1" x14ac:dyDescent="0.25">
      <c r="A104" s="123"/>
      <c r="B104" s="100" t="s">
        <v>5</v>
      </c>
      <c r="C104" s="58"/>
      <c r="D104" s="58"/>
      <c r="E104" s="58"/>
      <c r="F104" s="31"/>
      <c r="G104" s="31"/>
      <c r="H104" s="31"/>
      <c r="I104" s="32"/>
      <c r="J104" s="31"/>
      <c r="K104" s="32"/>
      <c r="L104" s="31"/>
      <c r="M104" s="31"/>
      <c r="N104" s="31"/>
      <c r="O104" s="17"/>
      <c r="P104" s="154"/>
      <c r="Q104" s="141">
        <f t="shared" si="67"/>
        <v>0</v>
      </c>
      <c r="R104" s="141">
        <f t="shared" si="44"/>
        <v>0</v>
      </c>
    </row>
    <row r="105" spans="1:18" s="55" customFormat="1" ht="98.25" customHeight="1" x14ac:dyDescent="0.25">
      <c r="A105" s="120" t="s">
        <v>77</v>
      </c>
      <c r="B105" s="116" t="s">
        <v>85</v>
      </c>
      <c r="C105" s="59"/>
      <c r="D105" s="59"/>
      <c r="E105" s="59"/>
      <c r="F105" s="105">
        <f>SUM(F106:F110)</f>
        <v>25102.98</v>
      </c>
      <c r="G105" s="105">
        <f t="shared" ref="G105" si="68">SUM(G106:G110)</f>
        <v>26369.74</v>
      </c>
      <c r="H105" s="105">
        <f>SUM(H106:H110)</f>
        <v>23760.99</v>
      </c>
      <c r="I105" s="107">
        <f t="shared" si="64"/>
        <v>0.90100000000000002</v>
      </c>
      <c r="J105" s="105">
        <f>SUM(J106:J110)</f>
        <v>17530.740000000002</v>
      </c>
      <c r="K105" s="107">
        <f t="shared" si="47"/>
        <v>0.66500000000000004</v>
      </c>
      <c r="L105" s="105">
        <f>SUM(L106:L110)</f>
        <v>23775.49</v>
      </c>
      <c r="M105" s="105">
        <f t="shared" ref="M105" si="69">SUM(M106:M110)</f>
        <v>26369.74</v>
      </c>
      <c r="N105" s="112">
        <f t="shared" si="49"/>
        <v>0</v>
      </c>
      <c r="O105" s="105">
        <f t="shared" ref="O105" si="70">O106+O107+O108+O109+O110</f>
        <v>2594.25</v>
      </c>
      <c r="P105" s="79"/>
      <c r="Q105" s="141">
        <f t="shared" si="67"/>
        <v>2594.25</v>
      </c>
      <c r="R105" s="141">
        <f t="shared" si="44"/>
        <v>0</v>
      </c>
    </row>
    <row r="106" spans="1:18" s="57" customFormat="1" x14ac:dyDescent="0.25">
      <c r="A106" s="121"/>
      <c r="B106" s="100" t="s">
        <v>4</v>
      </c>
      <c r="C106" s="58"/>
      <c r="D106" s="58"/>
      <c r="E106" s="58"/>
      <c r="F106" s="31">
        <f>F130+F112+F118+F124+F136</f>
        <v>17057.03</v>
      </c>
      <c r="G106" s="31">
        <f t="shared" ref="G106" si="71">G130+G112+G118+G124+G136</f>
        <v>18542.34</v>
      </c>
      <c r="H106" s="31">
        <f>H112+H118+H124+H130+H136</f>
        <v>16104.24</v>
      </c>
      <c r="I106" s="32">
        <f t="shared" si="64"/>
        <v>0.87</v>
      </c>
      <c r="J106" s="31">
        <f>J130+J112+J118+J124+J136</f>
        <v>11341.94</v>
      </c>
      <c r="K106" s="32">
        <f t="shared" si="47"/>
        <v>0.61</v>
      </c>
      <c r="L106" s="31">
        <f>L112+L118+L124+L130+L136</f>
        <v>16104.24</v>
      </c>
      <c r="M106" s="31">
        <f t="shared" ref="M106:M108" si="72">M130+M112+M118+M124+M136</f>
        <v>18542.34</v>
      </c>
      <c r="N106" s="31">
        <f t="shared" si="49"/>
        <v>0</v>
      </c>
      <c r="O106" s="31">
        <f>G106-L106</f>
        <v>2438.1</v>
      </c>
      <c r="P106" s="75"/>
      <c r="Q106" s="141">
        <f t="shared" si="67"/>
        <v>2438.1</v>
      </c>
      <c r="R106" s="141">
        <f t="shared" si="44"/>
        <v>0</v>
      </c>
    </row>
    <row r="107" spans="1:18" s="57" customFormat="1" x14ac:dyDescent="0.25">
      <c r="A107" s="121"/>
      <c r="B107" s="134" t="s">
        <v>60</v>
      </c>
      <c r="C107" s="58"/>
      <c r="D107" s="58"/>
      <c r="E107" s="58"/>
      <c r="F107" s="31">
        <f t="shared" ref="F107:H110" si="73">F131+F113+F119+F125+F137</f>
        <v>7592.45</v>
      </c>
      <c r="G107" s="31">
        <f t="shared" si="73"/>
        <v>7373.9</v>
      </c>
      <c r="H107" s="31">
        <f>H113++H119+H125+H131+H137</f>
        <v>7373.9</v>
      </c>
      <c r="I107" s="32">
        <f t="shared" si="64"/>
        <v>1</v>
      </c>
      <c r="J107" s="31">
        <f t="shared" ref="J107:J108" si="74">J131+J113+J119+J125+J137</f>
        <v>5905.95</v>
      </c>
      <c r="K107" s="32">
        <f t="shared" si="47"/>
        <v>0.8</v>
      </c>
      <c r="L107" s="31">
        <f>L113+L119+L125+L131+L137</f>
        <v>7217.75</v>
      </c>
      <c r="M107" s="31">
        <f t="shared" si="72"/>
        <v>7373.9</v>
      </c>
      <c r="N107" s="31">
        <f t="shared" ref="N107:N136" si="75">G107-M107</f>
        <v>0</v>
      </c>
      <c r="O107" s="31">
        <f>G107-L107</f>
        <v>156.15</v>
      </c>
      <c r="P107" s="75"/>
      <c r="Q107" s="141">
        <f t="shared" si="67"/>
        <v>156.15</v>
      </c>
      <c r="R107" s="141">
        <f t="shared" si="44"/>
        <v>0</v>
      </c>
    </row>
    <row r="108" spans="1:18" s="57" customFormat="1" x14ac:dyDescent="0.25">
      <c r="A108" s="121"/>
      <c r="B108" s="134" t="s">
        <v>62</v>
      </c>
      <c r="C108" s="58"/>
      <c r="D108" s="58"/>
      <c r="E108" s="58"/>
      <c r="F108" s="31">
        <f t="shared" si="73"/>
        <v>453.5</v>
      </c>
      <c r="G108" s="31">
        <f t="shared" si="73"/>
        <v>453.5</v>
      </c>
      <c r="H108" s="31">
        <f t="shared" si="73"/>
        <v>282.85000000000002</v>
      </c>
      <c r="I108" s="32">
        <f t="shared" si="64"/>
        <v>0.62</v>
      </c>
      <c r="J108" s="31">
        <f t="shared" si="74"/>
        <v>282.85000000000002</v>
      </c>
      <c r="K108" s="32">
        <f t="shared" si="47"/>
        <v>0.62</v>
      </c>
      <c r="L108" s="31">
        <f>L114+L120+L126+L132+L138</f>
        <v>453.5</v>
      </c>
      <c r="M108" s="31">
        <f t="shared" si="72"/>
        <v>453.5</v>
      </c>
      <c r="N108" s="31">
        <f t="shared" si="75"/>
        <v>0</v>
      </c>
      <c r="O108" s="31">
        <f t="shared" ref="O108" si="76">G108-L108</f>
        <v>0</v>
      </c>
      <c r="P108" s="75"/>
      <c r="Q108" s="141">
        <f t="shared" si="67"/>
        <v>0</v>
      </c>
      <c r="R108" s="141">
        <f t="shared" si="44"/>
        <v>0</v>
      </c>
    </row>
    <row r="109" spans="1:18" s="57" customFormat="1" ht="51" customHeight="1" x14ac:dyDescent="0.25">
      <c r="A109" s="121"/>
      <c r="B109" s="134" t="s">
        <v>13</v>
      </c>
      <c r="C109" s="58"/>
      <c r="D109" s="58"/>
      <c r="E109" s="58"/>
      <c r="F109" s="31">
        <f t="shared" si="73"/>
        <v>0</v>
      </c>
      <c r="G109" s="31">
        <f t="shared" si="73"/>
        <v>0</v>
      </c>
      <c r="H109" s="31">
        <f t="shared" si="73"/>
        <v>0</v>
      </c>
      <c r="I109" s="32"/>
      <c r="J109" s="31"/>
      <c r="K109" s="32"/>
      <c r="L109" s="31"/>
      <c r="M109" s="31"/>
      <c r="N109" s="31"/>
      <c r="O109" s="17"/>
      <c r="P109" s="75"/>
      <c r="Q109" s="141">
        <f t="shared" si="67"/>
        <v>0</v>
      </c>
      <c r="R109" s="141">
        <f t="shared" si="44"/>
        <v>0</v>
      </c>
    </row>
    <row r="110" spans="1:18" s="57" customFormat="1" ht="52.5" customHeight="1" collapsed="1" x14ac:dyDescent="0.25">
      <c r="A110" s="121"/>
      <c r="B110" s="134" t="s">
        <v>5</v>
      </c>
      <c r="C110" s="58"/>
      <c r="D110" s="58"/>
      <c r="E110" s="58"/>
      <c r="F110" s="31">
        <f t="shared" si="73"/>
        <v>0</v>
      </c>
      <c r="G110" s="31">
        <f t="shared" si="73"/>
        <v>0</v>
      </c>
      <c r="H110" s="31">
        <f t="shared" si="73"/>
        <v>0</v>
      </c>
      <c r="I110" s="32"/>
      <c r="J110" s="31"/>
      <c r="K110" s="32"/>
      <c r="L110" s="31"/>
      <c r="M110" s="31"/>
      <c r="N110" s="31"/>
      <c r="O110" s="17"/>
      <c r="P110" s="75"/>
      <c r="Q110" s="141">
        <f t="shared" si="67"/>
        <v>0</v>
      </c>
      <c r="R110" s="141">
        <f t="shared" si="44"/>
        <v>0</v>
      </c>
    </row>
    <row r="111" spans="1:18" s="127" customFormat="1" ht="132" customHeight="1" x14ac:dyDescent="0.25">
      <c r="A111" s="123" t="s">
        <v>78</v>
      </c>
      <c r="B111" s="119" t="s">
        <v>67</v>
      </c>
      <c r="C111" s="60"/>
      <c r="D111" s="60"/>
      <c r="E111" s="60"/>
      <c r="F111" s="103">
        <f t="shared" ref="F111:H111" si="77">SUM(F112:F116)</f>
        <v>7596.36</v>
      </c>
      <c r="G111" s="103">
        <f t="shared" si="77"/>
        <v>7343.78</v>
      </c>
      <c r="H111" s="103">
        <f t="shared" si="77"/>
        <v>7173.13</v>
      </c>
      <c r="I111" s="111">
        <f>H111/G111</f>
        <v>0.98</v>
      </c>
      <c r="J111" s="103">
        <f>SUM(J112:J116)</f>
        <v>5657.06</v>
      </c>
      <c r="K111" s="111">
        <f t="shared" si="47"/>
        <v>0.77</v>
      </c>
      <c r="L111" s="103">
        <f>L112+L113+L114</f>
        <v>7343.78</v>
      </c>
      <c r="M111" s="111">
        <f>M112+M113+M114</f>
        <v>7343.78</v>
      </c>
      <c r="N111" s="111">
        <f>N112+N113+N114</f>
        <v>0</v>
      </c>
      <c r="O111" s="16">
        <f t="shared" ref="O111" si="78">O112+O113+O114+O115+O116</f>
        <v>0</v>
      </c>
      <c r="P111" s="155" t="s">
        <v>123</v>
      </c>
      <c r="Q111" s="141">
        <f t="shared" si="67"/>
        <v>0</v>
      </c>
      <c r="R111" s="141">
        <f t="shared" si="44"/>
        <v>0</v>
      </c>
    </row>
    <row r="112" spans="1:18" s="62" customFormat="1" ht="49.5" customHeight="1" x14ac:dyDescent="0.25">
      <c r="A112" s="123"/>
      <c r="B112" s="134" t="s">
        <v>92</v>
      </c>
      <c r="C112" s="58"/>
      <c r="D112" s="58"/>
      <c r="E112" s="58"/>
      <c r="F112" s="31">
        <v>944.84</v>
      </c>
      <c r="G112" s="31">
        <v>910.81</v>
      </c>
      <c r="H112" s="31">
        <v>910.81</v>
      </c>
      <c r="I112" s="32">
        <f t="shared" si="64"/>
        <v>1</v>
      </c>
      <c r="J112" s="31">
        <f>646.56+59.98</f>
        <v>706.54</v>
      </c>
      <c r="K112" s="32">
        <f t="shared" si="47"/>
        <v>0.78</v>
      </c>
      <c r="L112" s="113">
        <v>910.81</v>
      </c>
      <c r="M112" s="31">
        <f>G112</f>
        <v>910.81</v>
      </c>
      <c r="N112" s="31">
        <f t="shared" si="75"/>
        <v>0</v>
      </c>
      <c r="O112" s="17">
        <f>G112-L112</f>
        <v>0</v>
      </c>
      <c r="P112" s="155"/>
      <c r="Q112" s="141">
        <f t="shared" si="67"/>
        <v>0</v>
      </c>
      <c r="R112" s="141">
        <f t="shared" si="44"/>
        <v>0</v>
      </c>
    </row>
    <row r="113" spans="1:18" s="62" customFormat="1" ht="49.5" customHeight="1" x14ac:dyDescent="0.25">
      <c r="A113" s="123"/>
      <c r="B113" s="134" t="s">
        <v>90</v>
      </c>
      <c r="C113" s="58"/>
      <c r="D113" s="58"/>
      <c r="E113" s="58"/>
      <c r="F113" s="31">
        <v>6198.02</v>
      </c>
      <c r="G113" s="31">
        <v>5979.47</v>
      </c>
      <c r="H113" s="31">
        <v>5979.47</v>
      </c>
      <c r="I113" s="32">
        <f t="shared" si="64"/>
        <v>1</v>
      </c>
      <c r="J113" s="31">
        <v>4667.67</v>
      </c>
      <c r="K113" s="32">
        <f t="shared" si="47"/>
        <v>0.78</v>
      </c>
      <c r="L113" s="113">
        <v>5979.47</v>
      </c>
      <c r="M113" s="31">
        <f>G113</f>
        <v>5979.47</v>
      </c>
      <c r="N113" s="31">
        <f t="shared" si="75"/>
        <v>0</v>
      </c>
      <c r="O113" s="17">
        <f>G113-L113</f>
        <v>0</v>
      </c>
      <c r="P113" s="155"/>
      <c r="Q113" s="141">
        <f t="shared" si="67"/>
        <v>0</v>
      </c>
      <c r="R113" s="141">
        <f t="shared" si="44"/>
        <v>0</v>
      </c>
    </row>
    <row r="114" spans="1:18" s="62" customFormat="1" ht="49.5" customHeight="1" x14ac:dyDescent="0.25">
      <c r="A114" s="123"/>
      <c r="B114" s="134" t="s">
        <v>62</v>
      </c>
      <c r="C114" s="58"/>
      <c r="D114" s="58"/>
      <c r="E114" s="58"/>
      <c r="F114" s="31">
        <v>453.5</v>
      </c>
      <c r="G114" s="31">
        <v>453.5</v>
      </c>
      <c r="H114" s="31">
        <f>J114</f>
        <v>282.85000000000002</v>
      </c>
      <c r="I114" s="32">
        <f t="shared" si="64"/>
        <v>0.62</v>
      </c>
      <c r="J114" s="31">
        <v>282.85000000000002</v>
      </c>
      <c r="K114" s="32">
        <f t="shared" si="47"/>
        <v>0.62</v>
      </c>
      <c r="L114" s="113">
        <v>453.5</v>
      </c>
      <c r="M114" s="31">
        <f>G114</f>
        <v>453.5</v>
      </c>
      <c r="N114" s="31">
        <f t="shared" si="75"/>
        <v>0</v>
      </c>
      <c r="O114" s="17">
        <f>G114-L114</f>
        <v>0</v>
      </c>
      <c r="P114" s="155"/>
      <c r="Q114" s="141">
        <f t="shared" si="67"/>
        <v>0</v>
      </c>
      <c r="R114" s="141">
        <f t="shared" si="44"/>
        <v>0</v>
      </c>
    </row>
    <row r="115" spans="1:18" s="62" customFormat="1" ht="49.5" customHeight="1" x14ac:dyDescent="0.25">
      <c r="A115" s="123"/>
      <c r="B115" s="134" t="s">
        <v>13</v>
      </c>
      <c r="C115" s="58"/>
      <c r="D115" s="58"/>
      <c r="E115" s="58"/>
      <c r="F115" s="31"/>
      <c r="G115" s="89"/>
      <c r="H115" s="31"/>
      <c r="I115" s="32"/>
      <c r="J115" s="31"/>
      <c r="K115" s="32"/>
      <c r="L115" s="32"/>
      <c r="M115" s="31"/>
      <c r="N115" s="31">
        <f t="shared" si="75"/>
        <v>0</v>
      </c>
      <c r="O115" s="17"/>
      <c r="P115" s="155"/>
      <c r="Q115" s="141">
        <f t="shared" si="67"/>
        <v>0</v>
      </c>
      <c r="R115" s="141">
        <f t="shared" si="44"/>
        <v>0</v>
      </c>
    </row>
    <row r="116" spans="1:18" s="62" customFormat="1" ht="49.5" customHeight="1" collapsed="1" x14ac:dyDescent="0.25">
      <c r="A116" s="123"/>
      <c r="B116" s="134" t="s">
        <v>5</v>
      </c>
      <c r="C116" s="58"/>
      <c r="D116" s="58"/>
      <c r="E116" s="58"/>
      <c r="F116" s="31"/>
      <c r="G116" s="89"/>
      <c r="H116" s="31"/>
      <c r="I116" s="32"/>
      <c r="J116" s="31"/>
      <c r="K116" s="32"/>
      <c r="L116" s="32"/>
      <c r="M116" s="31"/>
      <c r="N116" s="31">
        <f t="shared" si="75"/>
        <v>0</v>
      </c>
      <c r="O116" s="17"/>
      <c r="P116" s="155"/>
      <c r="Q116" s="141">
        <f t="shared" si="67"/>
        <v>0</v>
      </c>
      <c r="R116" s="141">
        <f t="shared" si="44"/>
        <v>0</v>
      </c>
    </row>
    <row r="117" spans="1:18" s="127" customFormat="1" ht="180" customHeight="1" x14ac:dyDescent="0.25">
      <c r="A117" s="123" t="s">
        <v>79</v>
      </c>
      <c r="B117" s="119" t="s">
        <v>68</v>
      </c>
      <c r="C117" s="136"/>
      <c r="D117" s="136"/>
      <c r="E117" s="136"/>
      <c r="F117" s="103">
        <f t="shared" ref="F117:H117" si="79">SUM(F118:F122)</f>
        <v>1.7</v>
      </c>
      <c r="G117" s="103">
        <f t="shared" si="79"/>
        <v>1.7</v>
      </c>
      <c r="H117" s="103">
        <f t="shared" si="79"/>
        <v>1.7</v>
      </c>
      <c r="I117" s="111">
        <f t="shared" ref="I117:I141" si="80">H117/G117</f>
        <v>1</v>
      </c>
      <c r="J117" s="103">
        <f>SUM(J118:J122)</f>
        <v>1.7</v>
      </c>
      <c r="K117" s="137">
        <f t="shared" ref="K117:K141" si="81">J117/G117</f>
        <v>1</v>
      </c>
      <c r="L117" s="113">
        <f>L119</f>
        <v>1.7</v>
      </c>
      <c r="M117" s="103">
        <f>SUM(M118:M122)</f>
        <v>1.7</v>
      </c>
      <c r="N117" s="103">
        <f t="shared" si="75"/>
        <v>0</v>
      </c>
      <c r="O117" s="16">
        <f t="shared" ref="O117" si="82">O118+O119+O120+O121+O122</f>
        <v>0</v>
      </c>
      <c r="P117" s="156" t="s">
        <v>103</v>
      </c>
      <c r="Q117" s="141">
        <f t="shared" si="67"/>
        <v>0</v>
      </c>
      <c r="R117" s="141">
        <f t="shared" si="44"/>
        <v>0</v>
      </c>
    </row>
    <row r="118" spans="1:18" s="62" customFormat="1" x14ac:dyDescent="0.25">
      <c r="A118" s="123"/>
      <c r="B118" s="134" t="s">
        <v>4</v>
      </c>
      <c r="C118" s="80"/>
      <c r="D118" s="80"/>
      <c r="E118" s="80"/>
      <c r="F118" s="31"/>
      <c r="G118" s="31"/>
      <c r="H118" s="31"/>
      <c r="I118" s="32"/>
      <c r="J118" s="31"/>
      <c r="K118" s="32"/>
      <c r="L118" s="32"/>
      <c r="M118" s="31"/>
      <c r="N118" s="31"/>
      <c r="O118" s="17">
        <f>G118-L118</f>
        <v>0</v>
      </c>
      <c r="P118" s="156"/>
      <c r="Q118" s="141">
        <f t="shared" si="67"/>
        <v>0</v>
      </c>
      <c r="R118" s="141">
        <f t="shared" si="44"/>
        <v>0</v>
      </c>
    </row>
    <row r="119" spans="1:18" s="62" customFormat="1" x14ac:dyDescent="0.25">
      <c r="A119" s="123"/>
      <c r="B119" s="134" t="s">
        <v>60</v>
      </c>
      <c r="C119" s="80"/>
      <c r="D119" s="80"/>
      <c r="E119" s="80"/>
      <c r="F119" s="31">
        <v>1.7</v>
      </c>
      <c r="G119" s="31">
        <v>1.7</v>
      </c>
      <c r="H119" s="31">
        <v>1.7</v>
      </c>
      <c r="I119" s="32">
        <f t="shared" si="80"/>
        <v>1</v>
      </c>
      <c r="J119" s="31">
        <v>1.7</v>
      </c>
      <c r="K119" s="73">
        <f t="shared" si="81"/>
        <v>1</v>
      </c>
      <c r="L119" s="113">
        <v>1.7</v>
      </c>
      <c r="M119" s="31">
        <f>G119</f>
        <v>1.7</v>
      </c>
      <c r="N119" s="31">
        <f t="shared" si="75"/>
        <v>0</v>
      </c>
      <c r="O119" s="17">
        <f>G119-L119</f>
        <v>0</v>
      </c>
      <c r="P119" s="156"/>
      <c r="Q119" s="141">
        <f t="shared" si="67"/>
        <v>0</v>
      </c>
      <c r="R119" s="141">
        <f t="shared" si="44"/>
        <v>0</v>
      </c>
    </row>
    <row r="120" spans="1:18" s="62" customFormat="1" x14ac:dyDescent="0.25">
      <c r="A120" s="123"/>
      <c r="B120" s="134" t="s">
        <v>62</v>
      </c>
      <c r="C120" s="80"/>
      <c r="D120" s="80"/>
      <c r="E120" s="80"/>
      <c r="F120" s="31"/>
      <c r="G120" s="31"/>
      <c r="H120" s="31"/>
      <c r="I120" s="32"/>
      <c r="J120" s="31"/>
      <c r="K120" s="32"/>
      <c r="L120" s="32"/>
      <c r="M120" s="31"/>
      <c r="N120" s="31"/>
      <c r="O120" s="17">
        <f t="shared" ref="O120" si="83">G120-L120</f>
        <v>0</v>
      </c>
      <c r="P120" s="156"/>
      <c r="Q120" s="141">
        <f t="shared" si="67"/>
        <v>0</v>
      </c>
      <c r="R120" s="141">
        <f t="shared" si="44"/>
        <v>0</v>
      </c>
    </row>
    <row r="121" spans="1:18" s="62" customFormat="1" x14ac:dyDescent="0.25">
      <c r="A121" s="123"/>
      <c r="B121" s="134" t="s">
        <v>13</v>
      </c>
      <c r="C121" s="80"/>
      <c r="D121" s="80"/>
      <c r="E121" s="80"/>
      <c r="F121" s="31"/>
      <c r="G121" s="31"/>
      <c r="H121" s="31"/>
      <c r="I121" s="32"/>
      <c r="J121" s="31"/>
      <c r="K121" s="32"/>
      <c r="L121" s="32"/>
      <c r="M121" s="31"/>
      <c r="N121" s="31"/>
      <c r="O121" s="17"/>
      <c r="P121" s="156"/>
      <c r="Q121" s="141">
        <f t="shared" si="67"/>
        <v>0</v>
      </c>
      <c r="R121" s="141">
        <f t="shared" si="44"/>
        <v>0</v>
      </c>
    </row>
    <row r="122" spans="1:18" s="62" customFormat="1" collapsed="1" x14ac:dyDescent="0.25">
      <c r="A122" s="123"/>
      <c r="B122" s="134" t="s">
        <v>5</v>
      </c>
      <c r="C122" s="80"/>
      <c r="D122" s="80"/>
      <c r="E122" s="80"/>
      <c r="F122" s="31"/>
      <c r="G122" s="31"/>
      <c r="H122" s="31"/>
      <c r="I122" s="32"/>
      <c r="J122" s="31"/>
      <c r="K122" s="32"/>
      <c r="L122" s="32"/>
      <c r="M122" s="31"/>
      <c r="N122" s="31"/>
      <c r="O122" s="17"/>
      <c r="P122" s="156"/>
      <c r="Q122" s="141">
        <f t="shared" si="67"/>
        <v>0</v>
      </c>
      <c r="R122" s="141">
        <f t="shared" si="44"/>
        <v>0</v>
      </c>
    </row>
    <row r="123" spans="1:18" s="128" customFormat="1" ht="177" customHeight="1" outlineLevel="1" x14ac:dyDescent="0.25">
      <c r="A123" s="123" t="s">
        <v>80</v>
      </c>
      <c r="B123" s="119" t="s">
        <v>69</v>
      </c>
      <c r="C123" s="136"/>
      <c r="D123" s="136"/>
      <c r="E123" s="136"/>
      <c r="F123" s="103">
        <f t="shared" ref="F123:H123" si="84">SUM(F124:F128)</f>
        <v>9116.06</v>
      </c>
      <c r="G123" s="103">
        <f t="shared" si="84"/>
        <v>10635.4</v>
      </c>
      <c r="H123" s="103">
        <f t="shared" si="84"/>
        <v>10635.4</v>
      </c>
      <c r="I123" s="111">
        <f t="shared" si="80"/>
        <v>1</v>
      </c>
      <c r="J123" s="103">
        <f>SUM(J124:J128)</f>
        <v>6077.37</v>
      </c>
      <c r="K123" s="111">
        <f t="shared" si="81"/>
        <v>0.56999999999999995</v>
      </c>
      <c r="L123" s="31">
        <f>L124</f>
        <v>10635.4</v>
      </c>
      <c r="M123" s="103">
        <f>SUM(M124:M128)</f>
        <v>10635.4</v>
      </c>
      <c r="N123" s="103">
        <f t="shared" si="75"/>
        <v>0</v>
      </c>
      <c r="O123" s="16">
        <f t="shared" ref="O123" si="85">O124+O125+O126+O127+O128</f>
        <v>0</v>
      </c>
      <c r="P123" s="156" t="s">
        <v>111</v>
      </c>
      <c r="Q123" s="141">
        <f t="shared" si="67"/>
        <v>0</v>
      </c>
      <c r="R123" s="141">
        <f t="shared" si="44"/>
        <v>0</v>
      </c>
    </row>
    <row r="124" spans="1:18" s="62" customFormat="1" outlineLevel="1" x14ac:dyDescent="0.25">
      <c r="A124" s="123"/>
      <c r="B124" s="134" t="s">
        <v>4</v>
      </c>
      <c r="C124" s="80"/>
      <c r="D124" s="80"/>
      <c r="E124" s="80"/>
      <c r="F124" s="31">
        <v>9116.06</v>
      </c>
      <c r="G124" s="31">
        <v>10635.4</v>
      </c>
      <c r="H124" s="31">
        <v>10635.4</v>
      </c>
      <c r="I124" s="32">
        <f t="shared" si="80"/>
        <v>1</v>
      </c>
      <c r="J124" s="31">
        <v>6077.37</v>
      </c>
      <c r="K124" s="32">
        <f t="shared" si="81"/>
        <v>0.56999999999999995</v>
      </c>
      <c r="L124" s="114">
        <v>10635.4</v>
      </c>
      <c r="M124" s="31">
        <f>G124</f>
        <v>10635.4</v>
      </c>
      <c r="N124" s="31">
        <f t="shared" si="75"/>
        <v>0</v>
      </c>
      <c r="O124" s="17">
        <f>G124-L124</f>
        <v>0</v>
      </c>
      <c r="P124" s="156"/>
      <c r="Q124" s="141">
        <f t="shared" si="67"/>
        <v>0</v>
      </c>
      <c r="R124" s="141">
        <f t="shared" si="44"/>
        <v>0</v>
      </c>
    </row>
    <row r="125" spans="1:18" s="62" customFormat="1" outlineLevel="1" x14ac:dyDescent="0.25">
      <c r="A125" s="123"/>
      <c r="B125" s="134" t="s">
        <v>60</v>
      </c>
      <c r="C125" s="80"/>
      <c r="D125" s="80"/>
      <c r="E125" s="80"/>
      <c r="F125" s="31"/>
      <c r="G125" s="31"/>
      <c r="H125" s="31"/>
      <c r="I125" s="32"/>
      <c r="J125" s="31"/>
      <c r="K125" s="32"/>
      <c r="L125" s="32"/>
      <c r="M125" s="31"/>
      <c r="N125" s="31"/>
      <c r="O125" s="17">
        <f>G125-L125</f>
        <v>0</v>
      </c>
      <c r="P125" s="156"/>
      <c r="Q125" s="141">
        <f t="shared" si="67"/>
        <v>0</v>
      </c>
      <c r="R125" s="141">
        <f t="shared" si="44"/>
        <v>0</v>
      </c>
    </row>
    <row r="126" spans="1:18" s="62" customFormat="1" outlineLevel="1" x14ac:dyDescent="0.25">
      <c r="A126" s="123"/>
      <c r="B126" s="134" t="s">
        <v>62</v>
      </c>
      <c r="C126" s="80"/>
      <c r="D126" s="80"/>
      <c r="E126" s="80"/>
      <c r="F126" s="31"/>
      <c r="G126" s="31"/>
      <c r="H126" s="31"/>
      <c r="I126" s="32"/>
      <c r="J126" s="31"/>
      <c r="K126" s="32"/>
      <c r="L126" s="32"/>
      <c r="M126" s="31"/>
      <c r="N126" s="31"/>
      <c r="O126" s="17">
        <f t="shared" ref="O126" si="86">G126-L126</f>
        <v>0</v>
      </c>
      <c r="P126" s="156"/>
      <c r="Q126" s="141">
        <f t="shared" si="67"/>
        <v>0</v>
      </c>
      <c r="R126" s="141">
        <f t="shared" si="44"/>
        <v>0</v>
      </c>
    </row>
    <row r="127" spans="1:18" s="62" customFormat="1" outlineLevel="1" x14ac:dyDescent="0.25">
      <c r="A127" s="123"/>
      <c r="B127" s="134" t="s">
        <v>13</v>
      </c>
      <c r="C127" s="80"/>
      <c r="D127" s="80"/>
      <c r="E127" s="80"/>
      <c r="F127" s="31"/>
      <c r="G127" s="89"/>
      <c r="H127" s="31"/>
      <c r="I127" s="32"/>
      <c r="J127" s="31"/>
      <c r="K127" s="32"/>
      <c r="L127" s="32"/>
      <c r="M127" s="31"/>
      <c r="N127" s="31"/>
      <c r="O127" s="17"/>
      <c r="P127" s="156"/>
      <c r="Q127" s="141">
        <f t="shared" si="67"/>
        <v>0</v>
      </c>
      <c r="R127" s="141">
        <f t="shared" si="44"/>
        <v>0</v>
      </c>
    </row>
    <row r="128" spans="1:18" s="62" customFormat="1" outlineLevel="1" collapsed="1" x14ac:dyDescent="0.25">
      <c r="A128" s="123"/>
      <c r="B128" s="134" t="s">
        <v>5</v>
      </c>
      <c r="C128" s="80"/>
      <c r="D128" s="80"/>
      <c r="E128" s="80"/>
      <c r="F128" s="31"/>
      <c r="G128" s="89"/>
      <c r="H128" s="31"/>
      <c r="I128" s="32"/>
      <c r="J128" s="31"/>
      <c r="K128" s="32"/>
      <c r="L128" s="32"/>
      <c r="M128" s="31"/>
      <c r="N128" s="31"/>
      <c r="O128" s="17"/>
      <c r="P128" s="156"/>
      <c r="Q128" s="141">
        <f t="shared" si="67"/>
        <v>0</v>
      </c>
      <c r="R128" s="141">
        <f t="shared" si="44"/>
        <v>0</v>
      </c>
    </row>
    <row r="129" spans="1:18" s="61" customFormat="1" ht="125.25" customHeight="1" x14ac:dyDescent="0.25">
      <c r="A129" s="123" t="s">
        <v>81</v>
      </c>
      <c r="B129" s="119" t="s">
        <v>70</v>
      </c>
      <c r="C129" s="60"/>
      <c r="D129" s="60"/>
      <c r="E129" s="60"/>
      <c r="F129" s="103">
        <f t="shared" ref="F129:H129" si="87">SUM(F130:F134)</f>
        <v>5950.76</v>
      </c>
      <c r="G129" s="103">
        <f t="shared" si="87"/>
        <v>5950.76</v>
      </c>
      <c r="H129" s="103">
        <f t="shared" si="87"/>
        <v>5950.76</v>
      </c>
      <c r="I129" s="111">
        <f t="shared" si="80"/>
        <v>1</v>
      </c>
      <c r="J129" s="103">
        <f>SUM(J130:J134)</f>
        <v>5794.61</v>
      </c>
      <c r="K129" s="111">
        <f t="shared" si="81"/>
        <v>0.97</v>
      </c>
      <c r="L129" s="103">
        <f>SUM(L130:L134)</f>
        <v>5794.61</v>
      </c>
      <c r="M129" s="103">
        <f>SUM(M130:M134)</f>
        <v>5950.76</v>
      </c>
      <c r="N129" s="103">
        <f t="shared" si="75"/>
        <v>0</v>
      </c>
      <c r="O129" s="103">
        <f t="shared" ref="O129" si="88">O130+O131+O132+O133+O134</f>
        <v>156.15</v>
      </c>
      <c r="P129" s="153" t="s">
        <v>83</v>
      </c>
      <c r="Q129" s="141">
        <f t="shared" si="67"/>
        <v>156.15</v>
      </c>
      <c r="R129" s="141">
        <f t="shared" si="44"/>
        <v>0</v>
      </c>
    </row>
    <row r="130" spans="1:18" s="57" customFormat="1" ht="25.5" customHeight="1" x14ac:dyDescent="0.25">
      <c r="A130" s="123"/>
      <c r="B130" s="134" t="s">
        <v>4</v>
      </c>
      <c r="C130" s="58"/>
      <c r="D130" s="58"/>
      <c r="E130" s="58"/>
      <c r="F130" s="31">
        <v>4558.03</v>
      </c>
      <c r="G130" s="31">
        <v>4558.03</v>
      </c>
      <c r="H130" s="31">
        <f>G130</f>
        <v>4558.03</v>
      </c>
      <c r="I130" s="32">
        <f t="shared" si="80"/>
        <v>1</v>
      </c>
      <c r="J130" s="31">
        <v>4558.03</v>
      </c>
      <c r="K130" s="32">
        <f t="shared" si="81"/>
        <v>1</v>
      </c>
      <c r="L130" s="115">
        <v>4558.0320000000002</v>
      </c>
      <c r="M130" s="31">
        <f>G130</f>
        <v>4558.03</v>
      </c>
      <c r="N130" s="31">
        <f t="shared" si="75"/>
        <v>0</v>
      </c>
      <c r="O130" s="31">
        <f>G130-L130</f>
        <v>0</v>
      </c>
      <c r="P130" s="153"/>
      <c r="Q130" s="141">
        <f t="shared" si="67"/>
        <v>0</v>
      </c>
      <c r="R130" s="141">
        <f t="shared" si="44"/>
        <v>0</v>
      </c>
    </row>
    <row r="131" spans="1:18" s="57" customFormat="1" ht="25.5" customHeight="1" x14ac:dyDescent="0.25">
      <c r="A131" s="123"/>
      <c r="B131" s="134" t="s">
        <v>60</v>
      </c>
      <c r="C131" s="58"/>
      <c r="D131" s="58"/>
      <c r="E131" s="58"/>
      <c r="F131" s="31">
        <v>1392.73</v>
      </c>
      <c r="G131" s="31">
        <v>1392.73</v>
      </c>
      <c r="H131" s="31">
        <f>G131</f>
        <v>1392.73</v>
      </c>
      <c r="I131" s="32">
        <f t="shared" si="80"/>
        <v>1</v>
      </c>
      <c r="J131" s="31">
        <v>1236.58</v>
      </c>
      <c r="K131" s="32">
        <f t="shared" si="81"/>
        <v>0.89</v>
      </c>
      <c r="L131" s="31">
        <v>1236.58</v>
      </c>
      <c r="M131" s="31">
        <f>G131</f>
        <v>1392.73</v>
      </c>
      <c r="N131" s="31">
        <f t="shared" si="75"/>
        <v>0</v>
      </c>
      <c r="O131" s="31">
        <f>G131-L131</f>
        <v>156.15</v>
      </c>
      <c r="P131" s="153"/>
      <c r="Q131" s="141">
        <f t="shared" si="67"/>
        <v>156.15</v>
      </c>
      <c r="R131" s="141">
        <f t="shared" si="44"/>
        <v>0</v>
      </c>
    </row>
    <row r="132" spans="1:18" s="57" customFormat="1" ht="25.5" customHeight="1" x14ac:dyDescent="0.25">
      <c r="A132" s="123"/>
      <c r="B132" s="134" t="s">
        <v>62</v>
      </c>
      <c r="C132" s="58"/>
      <c r="D132" s="58"/>
      <c r="E132" s="58"/>
      <c r="F132" s="31"/>
      <c r="G132" s="31"/>
      <c r="H132" s="31"/>
      <c r="I132" s="32"/>
      <c r="J132" s="31"/>
      <c r="K132" s="32"/>
      <c r="L132" s="32"/>
      <c r="M132" s="31"/>
      <c r="N132" s="31"/>
      <c r="O132" s="31">
        <f t="shared" ref="O132" si="89">G132-L132</f>
        <v>0</v>
      </c>
      <c r="P132" s="153"/>
      <c r="Q132" s="141">
        <f t="shared" si="67"/>
        <v>0</v>
      </c>
      <c r="R132" s="141">
        <f t="shared" si="44"/>
        <v>0</v>
      </c>
    </row>
    <row r="133" spans="1:18" s="57" customFormat="1" ht="25.5" customHeight="1" x14ac:dyDescent="0.25">
      <c r="A133" s="123"/>
      <c r="B133" s="134" t="s">
        <v>13</v>
      </c>
      <c r="C133" s="58"/>
      <c r="D133" s="58"/>
      <c r="E133" s="58"/>
      <c r="F133" s="31"/>
      <c r="G133" s="89"/>
      <c r="H133" s="31"/>
      <c r="I133" s="32"/>
      <c r="J133" s="31"/>
      <c r="K133" s="32"/>
      <c r="L133" s="32"/>
      <c r="M133" s="31"/>
      <c r="N133" s="31"/>
      <c r="O133" s="31"/>
      <c r="P133" s="153"/>
      <c r="Q133" s="141">
        <f t="shared" si="67"/>
        <v>0</v>
      </c>
      <c r="R133" s="141">
        <f t="shared" si="44"/>
        <v>0</v>
      </c>
    </row>
    <row r="134" spans="1:18" s="57" customFormat="1" ht="25.5" customHeight="1" x14ac:dyDescent="0.25">
      <c r="A134" s="123"/>
      <c r="B134" s="134" t="s">
        <v>5</v>
      </c>
      <c r="C134" s="58"/>
      <c r="D134" s="58"/>
      <c r="E134" s="58"/>
      <c r="F134" s="31"/>
      <c r="G134" s="89"/>
      <c r="H134" s="31"/>
      <c r="I134" s="32"/>
      <c r="J134" s="31"/>
      <c r="K134" s="32"/>
      <c r="L134" s="32"/>
      <c r="M134" s="31"/>
      <c r="N134" s="31"/>
      <c r="O134" s="31"/>
      <c r="P134" s="153"/>
      <c r="Q134" s="141">
        <f t="shared" ref="Q134:Q165" si="90">G134-L134</f>
        <v>0</v>
      </c>
      <c r="R134" s="141">
        <f t="shared" si="44"/>
        <v>0</v>
      </c>
    </row>
    <row r="135" spans="1:18" s="61" customFormat="1" ht="80.25" customHeight="1" x14ac:dyDescent="0.25">
      <c r="A135" s="123" t="s">
        <v>82</v>
      </c>
      <c r="B135" s="119" t="s">
        <v>101</v>
      </c>
      <c r="C135" s="60"/>
      <c r="D135" s="60"/>
      <c r="E135" s="60"/>
      <c r="F135" s="103">
        <f t="shared" ref="F135:H135" si="91">SUM(F136:F140)</f>
        <v>2438.1</v>
      </c>
      <c r="G135" s="103">
        <f t="shared" si="91"/>
        <v>2438.1</v>
      </c>
      <c r="H135" s="103">
        <f t="shared" si="91"/>
        <v>0</v>
      </c>
      <c r="I135" s="111">
        <f t="shared" si="80"/>
        <v>0</v>
      </c>
      <c r="J135" s="103">
        <f>SUM(J136:J140)</f>
        <v>0</v>
      </c>
      <c r="K135" s="111">
        <f t="shared" si="81"/>
        <v>0</v>
      </c>
      <c r="L135" s="111"/>
      <c r="M135" s="103">
        <f>SUM(M136:M140)</f>
        <v>2438.1</v>
      </c>
      <c r="N135" s="103">
        <f t="shared" si="75"/>
        <v>0</v>
      </c>
      <c r="O135" s="103">
        <f t="shared" ref="O135" si="92">O136+O137+O138+O139+O140</f>
        <v>2438.1</v>
      </c>
      <c r="P135" s="88" t="s">
        <v>102</v>
      </c>
      <c r="Q135" s="141">
        <f t="shared" si="90"/>
        <v>2438.1</v>
      </c>
      <c r="R135" s="141">
        <f t="shared" si="44"/>
        <v>0</v>
      </c>
    </row>
    <row r="136" spans="1:18" s="57" customFormat="1" x14ac:dyDescent="0.25">
      <c r="A136" s="124"/>
      <c r="B136" s="100" t="s">
        <v>4</v>
      </c>
      <c r="C136" s="58"/>
      <c r="D136" s="58"/>
      <c r="E136" s="58"/>
      <c r="F136" s="31">
        <v>2438.1</v>
      </c>
      <c r="G136" s="31">
        <v>2438.1</v>
      </c>
      <c r="H136" s="31"/>
      <c r="I136" s="32">
        <f t="shared" si="80"/>
        <v>0</v>
      </c>
      <c r="J136" s="31"/>
      <c r="K136" s="32">
        <f t="shared" si="81"/>
        <v>0</v>
      </c>
      <c r="L136" s="32">
        <v>0</v>
      </c>
      <c r="M136" s="31">
        <f>G136</f>
        <v>2438.1</v>
      </c>
      <c r="N136" s="31">
        <f t="shared" si="75"/>
        <v>0</v>
      </c>
      <c r="O136" s="31">
        <f>G136-L136</f>
        <v>2438.1</v>
      </c>
      <c r="P136" s="75"/>
      <c r="Q136" s="141">
        <f t="shared" si="90"/>
        <v>2438.1</v>
      </c>
      <c r="R136" s="141">
        <f t="shared" ref="R136:R191" si="93">O136-Q136</f>
        <v>0</v>
      </c>
    </row>
    <row r="137" spans="1:18" s="57" customFormat="1" x14ac:dyDescent="0.25">
      <c r="A137" s="124"/>
      <c r="B137" s="100" t="s">
        <v>60</v>
      </c>
      <c r="C137" s="58"/>
      <c r="D137" s="58"/>
      <c r="E137" s="58"/>
      <c r="F137" s="31"/>
      <c r="G137" s="31"/>
      <c r="H137" s="31"/>
      <c r="I137" s="32"/>
      <c r="J137" s="31"/>
      <c r="K137" s="32"/>
      <c r="L137" s="32"/>
      <c r="M137" s="31"/>
      <c r="N137" s="31"/>
      <c r="O137" s="31">
        <f>G137-L137</f>
        <v>0</v>
      </c>
      <c r="P137" s="75"/>
      <c r="Q137" s="141">
        <f t="shared" si="90"/>
        <v>0</v>
      </c>
      <c r="R137" s="141">
        <f t="shared" si="93"/>
        <v>0</v>
      </c>
    </row>
    <row r="138" spans="1:18" s="57" customFormat="1" x14ac:dyDescent="0.25">
      <c r="A138" s="124"/>
      <c r="B138" s="100" t="s">
        <v>62</v>
      </c>
      <c r="C138" s="58"/>
      <c r="D138" s="58"/>
      <c r="E138" s="58"/>
      <c r="F138" s="31"/>
      <c r="G138" s="31"/>
      <c r="H138" s="31"/>
      <c r="I138" s="32"/>
      <c r="J138" s="31"/>
      <c r="K138" s="32"/>
      <c r="L138" s="32"/>
      <c r="M138" s="31"/>
      <c r="N138" s="31"/>
      <c r="O138" s="31">
        <f t="shared" ref="O138" si="94">G138-L138</f>
        <v>0</v>
      </c>
      <c r="P138" s="75"/>
      <c r="Q138" s="141">
        <f t="shared" si="90"/>
        <v>0</v>
      </c>
      <c r="R138" s="141">
        <f t="shared" si="93"/>
        <v>0</v>
      </c>
    </row>
    <row r="139" spans="1:18" s="57" customFormat="1" x14ac:dyDescent="0.25">
      <c r="A139" s="124"/>
      <c r="B139" s="100" t="s">
        <v>13</v>
      </c>
      <c r="C139" s="58"/>
      <c r="D139" s="58"/>
      <c r="E139" s="58"/>
      <c r="F139" s="31"/>
      <c r="G139" s="89"/>
      <c r="H139" s="31"/>
      <c r="I139" s="32"/>
      <c r="J139" s="31"/>
      <c r="K139" s="32"/>
      <c r="L139" s="32"/>
      <c r="M139" s="31"/>
      <c r="N139" s="31"/>
      <c r="O139" s="31"/>
      <c r="P139" s="75"/>
      <c r="Q139" s="141">
        <f t="shared" si="90"/>
        <v>0</v>
      </c>
      <c r="R139" s="141">
        <f t="shared" si="93"/>
        <v>0</v>
      </c>
    </row>
    <row r="140" spans="1:18" s="57" customFormat="1" x14ac:dyDescent="0.25">
      <c r="A140" s="124"/>
      <c r="B140" s="100" t="s">
        <v>5</v>
      </c>
      <c r="C140" s="58"/>
      <c r="D140" s="58"/>
      <c r="E140" s="58"/>
      <c r="F140" s="31"/>
      <c r="G140" s="89"/>
      <c r="H140" s="31"/>
      <c r="I140" s="32"/>
      <c r="J140" s="31"/>
      <c r="K140" s="32"/>
      <c r="L140" s="32"/>
      <c r="M140" s="31"/>
      <c r="N140" s="31"/>
      <c r="O140" s="31"/>
      <c r="P140" s="75"/>
      <c r="Q140" s="141">
        <f t="shared" si="90"/>
        <v>0</v>
      </c>
      <c r="R140" s="141">
        <f t="shared" si="93"/>
        <v>0</v>
      </c>
    </row>
    <row r="141" spans="1:18" s="52" customFormat="1" ht="364.5" customHeight="1" x14ac:dyDescent="0.25">
      <c r="A141" s="157" t="s">
        <v>24</v>
      </c>
      <c r="B141" s="173" t="s">
        <v>94</v>
      </c>
      <c r="C141" s="16">
        <f>SUM(C143:C147)</f>
        <v>0</v>
      </c>
      <c r="D141" s="16">
        <f>SUM(D143:D147)</f>
        <v>0</v>
      </c>
      <c r="E141" s="16">
        <f>SUM(E143:E147)</f>
        <v>0</v>
      </c>
      <c r="F141" s="162">
        <f>SUM(F143:F147)</f>
        <v>195514.7</v>
      </c>
      <c r="G141" s="162">
        <f>SUM(G143:G147)</f>
        <v>311116.45</v>
      </c>
      <c r="H141" s="168">
        <f t="shared" ref="H141:J141" si="95">SUM(H143:H147)</f>
        <v>175477.41</v>
      </c>
      <c r="I141" s="195">
        <f t="shared" si="80"/>
        <v>0.56000000000000005</v>
      </c>
      <c r="J141" s="168">
        <f t="shared" si="95"/>
        <v>164538.37</v>
      </c>
      <c r="K141" s="195">
        <f t="shared" si="81"/>
        <v>0.53</v>
      </c>
      <c r="L141" s="166">
        <f>L143+L144+L145+L146+L147</f>
        <v>302569.21000000002</v>
      </c>
      <c r="M141" s="97"/>
      <c r="N141" s="97"/>
      <c r="O141" s="166">
        <f>SUM(O143:O147)</f>
        <v>8547.24</v>
      </c>
      <c r="P141" s="158" t="s">
        <v>124</v>
      </c>
      <c r="Q141" s="141">
        <f t="shared" si="90"/>
        <v>8547.24</v>
      </c>
      <c r="R141" s="141">
        <f t="shared" si="93"/>
        <v>0</v>
      </c>
    </row>
    <row r="142" spans="1:18" s="52" customFormat="1" ht="83.25" customHeight="1" x14ac:dyDescent="0.25">
      <c r="A142" s="157"/>
      <c r="B142" s="175"/>
      <c r="C142" s="16"/>
      <c r="D142" s="16"/>
      <c r="E142" s="16"/>
      <c r="F142" s="163"/>
      <c r="G142" s="163"/>
      <c r="H142" s="169"/>
      <c r="I142" s="196"/>
      <c r="J142" s="169"/>
      <c r="K142" s="196"/>
      <c r="L142" s="167"/>
      <c r="M142" s="97"/>
      <c r="N142" s="97"/>
      <c r="O142" s="167"/>
      <c r="P142" s="158"/>
      <c r="Q142" s="141">
        <f t="shared" si="90"/>
        <v>0</v>
      </c>
      <c r="R142" s="141">
        <f t="shared" si="93"/>
        <v>0</v>
      </c>
    </row>
    <row r="143" spans="1:18" s="49" customFormat="1" ht="27" customHeight="1" x14ac:dyDescent="0.25">
      <c r="A143" s="157"/>
      <c r="B143" s="91" t="s">
        <v>4</v>
      </c>
      <c r="C143" s="17"/>
      <c r="D143" s="17"/>
      <c r="E143" s="16"/>
      <c r="F143" s="31"/>
      <c r="G143" s="31"/>
      <c r="H143" s="17"/>
      <c r="I143" s="19"/>
      <c r="J143" s="17"/>
      <c r="K143" s="19"/>
      <c r="L143" s="98"/>
      <c r="M143" s="46"/>
      <c r="N143" s="46"/>
      <c r="O143" s="98">
        <f>G143-L143</f>
        <v>0</v>
      </c>
      <c r="P143" s="159"/>
      <c r="Q143" s="141">
        <f t="shared" si="90"/>
        <v>0</v>
      </c>
      <c r="R143" s="141">
        <f t="shared" si="93"/>
        <v>0</v>
      </c>
    </row>
    <row r="144" spans="1:18" s="49" customFormat="1" ht="27" customHeight="1" x14ac:dyDescent="0.25">
      <c r="A144" s="157"/>
      <c r="B144" s="91" t="s">
        <v>16</v>
      </c>
      <c r="C144" s="17"/>
      <c r="D144" s="17"/>
      <c r="E144" s="16"/>
      <c r="F144" s="31">
        <v>82288.800000000003</v>
      </c>
      <c r="G144" s="31">
        <v>128596.7</v>
      </c>
      <c r="H144" s="46">
        <v>59320.69</v>
      </c>
      <c r="I144" s="19">
        <f>H144/G144</f>
        <v>0.46</v>
      </c>
      <c r="J144" s="17">
        <v>48381.65</v>
      </c>
      <c r="K144" s="19">
        <f>J144/G144</f>
        <v>0.38</v>
      </c>
      <c r="L144" s="46">
        <f>106239.65+19263.3</f>
        <v>125502.95</v>
      </c>
      <c r="M144" s="46"/>
      <c r="N144" s="46"/>
      <c r="O144" s="47">
        <f>G144-L144</f>
        <v>3093.75</v>
      </c>
      <c r="P144" s="159"/>
      <c r="Q144" s="141">
        <f t="shared" si="90"/>
        <v>3093.75</v>
      </c>
      <c r="R144" s="141">
        <f t="shared" si="93"/>
        <v>0</v>
      </c>
    </row>
    <row r="145" spans="1:18" s="49" customFormat="1" ht="27" customHeight="1" x14ac:dyDescent="0.25">
      <c r="A145" s="157"/>
      <c r="B145" s="91" t="s">
        <v>11</v>
      </c>
      <c r="C145" s="17"/>
      <c r="D145" s="17"/>
      <c r="E145" s="16"/>
      <c r="F145" s="31">
        <v>1501.81</v>
      </c>
      <c r="G145" s="31">
        <v>70795.66</v>
      </c>
      <c r="H145" s="17">
        <f>J145</f>
        <v>39693.74</v>
      </c>
      <c r="I145" s="19">
        <f>H145/G145</f>
        <v>0.56000000000000005</v>
      </c>
      <c r="J145" s="17">
        <v>39693.74</v>
      </c>
      <c r="K145" s="19">
        <f>J145/G145</f>
        <v>0.56000000000000005</v>
      </c>
      <c r="L145" s="17">
        <v>68733.63</v>
      </c>
      <c r="M145" s="46"/>
      <c r="N145" s="46"/>
      <c r="O145" s="47">
        <f>G145-L145</f>
        <v>2062.0300000000002</v>
      </c>
      <c r="P145" s="159"/>
      <c r="Q145" s="141">
        <f t="shared" si="90"/>
        <v>2062.0300000000002</v>
      </c>
      <c r="R145" s="141">
        <f t="shared" si="93"/>
        <v>0</v>
      </c>
    </row>
    <row r="146" spans="1:18" s="49" customFormat="1" ht="27" customHeight="1" x14ac:dyDescent="0.25">
      <c r="A146" s="157"/>
      <c r="B146" s="91" t="s">
        <v>13</v>
      </c>
      <c r="C146" s="17"/>
      <c r="D146" s="17"/>
      <c r="E146" s="17"/>
      <c r="F146" s="31"/>
      <c r="G146" s="31"/>
      <c r="H146" s="81"/>
      <c r="I146" s="19"/>
      <c r="J146" s="81"/>
      <c r="K146" s="19"/>
      <c r="L146" s="46"/>
      <c r="M146" s="46"/>
      <c r="N146" s="46"/>
      <c r="O146" s="46">
        <f>G146-L146</f>
        <v>0</v>
      </c>
      <c r="P146" s="159"/>
      <c r="Q146" s="141">
        <f t="shared" si="90"/>
        <v>0</v>
      </c>
      <c r="R146" s="141">
        <f t="shared" si="93"/>
        <v>0</v>
      </c>
    </row>
    <row r="147" spans="1:18" s="49" customFormat="1" ht="27" customHeight="1" x14ac:dyDescent="0.25">
      <c r="A147" s="157"/>
      <c r="B147" s="91" t="s">
        <v>5</v>
      </c>
      <c r="C147" s="17"/>
      <c r="D147" s="17"/>
      <c r="E147" s="17"/>
      <c r="F147" s="17">
        <v>111724.09</v>
      </c>
      <c r="G147" s="17">
        <v>111724.09</v>
      </c>
      <c r="H147" s="17">
        <v>76462.98</v>
      </c>
      <c r="I147" s="19">
        <f t="shared" ref="I147:I153" si="96">H147/G147</f>
        <v>0.68</v>
      </c>
      <c r="J147" s="17">
        <v>76462.98</v>
      </c>
      <c r="K147" s="19">
        <f t="shared" ref="K147:K153" si="97">J147/G147</f>
        <v>0.68</v>
      </c>
      <c r="L147" s="46">
        <v>108332.63</v>
      </c>
      <c r="M147" s="46"/>
      <c r="N147" s="46"/>
      <c r="O147" s="46">
        <f>G147-L147</f>
        <v>3391.46</v>
      </c>
      <c r="P147" s="159"/>
      <c r="Q147" s="141">
        <f t="shared" si="90"/>
        <v>3391.46</v>
      </c>
      <c r="R147" s="141">
        <f t="shared" si="93"/>
        <v>0</v>
      </c>
    </row>
    <row r="148" spans="1:18" s="52" customFormat="1" ht="409.5" customHeight="1" x14ac:dyDescent="0.25">
      <c r="A148" s="151" t="s">
        <v>25</v>
      </c>
      <c r="B148" s="160" t="s">
        <v>105</v>
      </c>
      <c r="C148" s="29"/>
      <c r="D148" s="29"/>
      <c r="E148" s="29"/>
      <c r="F148" s="162">
        <f>F150+F151+F152+F153+F154</f>
        <v>60370.879999999997</v>
      </c>
      <c r="G148" s="162">
        <f>G150+G151+G152+G153+G154</f>
        <v>66456.41</v>
      </c>
      <c r="H148" s="162">
        <f>H150+H151+H152+H153+H154</f>
        <v>52543.33</v>
      </c>
      <c r="I148" s="164">
        <f t="shared" si="96"/>
        <v>0.79</v>
      </c>
      <c r="J148" s="162">
        <f>J150+J151+J152+J153+J154</f>
        <v>49694.84</v>
      </c>
      <c r="K148" s="164">
        <f t="shared" si="97"/>
        <v>0.75</v>
      </c>
      <c r="L148" s="197">
        <f>L150+L151+L152+L153+L154</f>
        <v>66456.41</v>
      </c>
      <c r="M148" s="89">
        <f>M150+M151+M152+M153+M154</f>
        <v>0</v>
      </c>
      <c r="N148" s="89">
        <f>N150+N151+N152+N153+N154</f>
        <v>0</v>
      </c>
      <c r="O148" s="197">
        <f>O151+O150+O152+O153+O154</f>
        <v>0</v>
      </c>
      <c r="P148" s="202" t="s">
        <v>108</v>
      </c>
      <c r="Q148" s="141">
        <f t="shared" si="90"/>
        <v>0</v>
      </c>
      <c r="R148" s="141">
        <f t="shared" si="93"/>
        <v>0</v>
      </c>
    </row>
    <row r="149" spans="1:18" s="52" customFormat="1" ht="190.5" customHeight="1" x14ac:dyDescent="0.25">
      <c r="A149" s="152"/>
      <c r="B149" s="161"/>
      <c r="C149" s="89"/>
      <c r="D149" s="89"/>
      <c r="E149" s="89"/>
      <c r="F149" s="163"/>
      <c r="G149" s="163"/>
      <c r="H149" s="163"/>
      <c r="I149" s="165"/>
      <c r="J149" s="163"/>
      <c r="K149" s="165"/>
      <c r="L149" s="197"/>
      <c r="M149" s="89"/>
      <c r="N149" s="89"/>
      <c r="O149" s="197"/>
      <c r="P149" s="155"/>
      <c r="Q149" s="141">
        <f t="shared" si="90"/>
        <v>0</v>
      </c>
      <c r="R149" s="141">
        <f t="shared" si="93"/>
        <v>0</v>
      </c>
    </row>
    <row r="150" spans="1:18" s="49" customFormat="1" ht="39.75" customHeight="1" x14ac:dyDescent="0.25">
      <c r="A150" s="66"/>
      <c r="B150" s="133" t="s">
        <v>4</v>
      </c>
      <c r="C150" s="89"/>
      <c r="D150" s="89"/>
      <c r="E150" s="89"/>
      <c r="F150" s="31">
        <v>19563.2</v>
      </c>
      <c r="G150" s="31">
        <v>19563.2</v>
      </c>
      <c r="H150" s="31">
        <v>16388</v>
      </c>
      <c r="I150" s="32">
        <f>H150/G150</f>
        <v>0.84</v>
      </c>
      <c r="J150" s="31">
        <v>16134.27</v>
      </c>
      <c r="K150" s="32">
        <f t="shared" si="97"/>
        <v>0.82</v>
      </c>
      <c r="L150" s="31">
        <v>19563.2</v>
      </c>
      <c r="M150" s="17"/>
      <c r="N150" s="17"/>
      <c r="O150" s="143"/>
      <c r="P150" s="155"/>
      <c r="Q150" s="141">
        <f t="shared" si="90"/>
        <v>0</v>
      </c>
      <c r="R150" s="141">
        <f t="shared" si="93"/>
        <v>0</v>
      </c>
    </row>
    <row r="151" spans="1:18" s="49" customFormat="1" ht="39.75" customHeight="1" x14ac:dyDescent="0.25">
      <c r="A151" s="67"/>
      <c r="B151" s="133" t="s">
        <v>16</v>
      </c>
      <c r="C151" s="89"/>
      <c r="D151" s="89"/>
      <c r="E151" s="89"/>
      <c r="F151" s="31">
        <v>19941.2</v>
      </c>
      <c r="G151" s="31">
        <v>22241.200000000001</v>
      </c>
      <c r="H151" s="31">
        <v>18475.45</v>
      </c>
      <c r="I151" s="32">
        <f t="shared" si="96"/>
        <v>0.83</v>
      </c>
      <c r="J151" s="31">
        <v>15880.69</v>
      </c>
      <c r="K151" s="32">
        <f t="shared" si="97"/>
        <v>0.71</v>
      </c>
      <c r="L151" s="31">
        <f>14432.29+4756.8+1100+1952.11</f>
        <v>22241.200000000001</v>
      </c>
      <c r="M151" s="17"/>
      <c r="N151" s="17"/>
      <c r="O151" s="143"/>
      <c r="P151" s="155"/>
      <c r="Q151" s="141">
        <f t="shared" si="90"/>
        <v>0</v>
      </c>
      <c r="R151" s="141">
        <f t="shared" si="93"/>
        <v>0</v>
      </c>
    </row>
    <row r="152" spans="1:18" s="49" customFormat="1" ht="39.75" customHeight="1" x14ac:dyDescent="0.25">
      <c r="A152" s="67"/>
      <c r="B152" s="133" t="s">
        <v>11</v>
      </c>
      <c r="C152" s="89"/>
      <c r="D152" s="89"/>
      <c r="E152" s="89"/>
      <c r="F152" s="31">
        <v>1102.2</v>
      </c>
      <c r="G152" s="31">
        <v>1102.2</v>
      </c>
      <c r="H152" s="31">
        <f>J152</f>
        <v>855.4</v>
      </c>
      <c r="I152" s="32">
        <f t="shared" si="96"/>
        <v>0.78</v>
      </c>
      <c r="J152" s="31">
        <v>855.4</v>
      </c>
      <c r="K152" s="32">
        <f t="shared" si="97"/>
        <v>0.78</v>
      </c>
      <c r="L152" s="31">
        <v>1102.2</v>
      </c>
      <c r="M152" s="17"/>
      <c r="N152" s="17"/>
      <c r="O152" s="143"/>
      <c r="P152" s="155"/>
      <c r="Q152" s="141">
        <f t="shared" si="90"/>
        <v>0</v>
      </c>
      <c r="R152" s="141">
        <f t="shared" si="93"/>
        <v>0</v>
      </c>
    </row>
    <row r="153" spans="1:18" s="49" customFormat="1" ht="39.75" customHeight="1" x14ac:dyDescent="0.25">
      <c r="A153" s="67"/>
      <c r="B153" s="133" t="s">
        <v>13</v>
      </c>
      <c r="C153" s="89"/>
      <c r="D153" s="89"/>
      <c r="E153" s="89"/>
      <c r="F153" s="31">
        <v>19764.28</v>
      </c>
      <c r="G153" s="31">
        <f>24652.01-G152</f>
        <v>23549.81</v>
      </c>
      <c r="H153" s="31">
        <v>16824.48</v>
      </c>
      <c r="I153" s="32">
        <f t="shared" si="96"/>
        <v>0.71</v>
      </c>
      <c r="J153" s="31">
        <f>H153</f>
        <v>16824.48</v>
      </c>
      <c r="K153" s="32">
        <f t="shared" si="97"/>
        <v>0.71</v>
      </c>
      <c r="L153" s="31">
        <f>G153</f>
        <v>23549.81</v>
      </c>
      <c r="M153" s="17"/>
      <c r="N153" s="17"/>
      <c r="O153" s="143"/>
      <c r="P153" s="155"/>
      <c r="Q153" s="141">
        <f t="shared" si="90"/>
        <v>0</v>
      </c>
      <c r="R153" s="141">
        <f t="shared" si="93"/>
        <v>0</v>
      </c>
    </row>
    <row r="154" spans="1:18" s="49" customFormat="1" ht="39.75" customHeight="1" x14ac:dyDescent="0.25">
      <c r="A154" s="67"/>
      <c r="B154" s="133" t="s">
        <v>5</v>
      </c>
      <c r="C154" s="31"/>
      <c r="D154" s="31"/>
      <c r="E154" s="31"/>
      <c r="F154" s="31"/>
      <c r="G154" s="31"/>
      <c r="H154" s="31"/>
      <c r="I154" s="32"/>
      <c r="J154" s="31"/>
      <c r="K154" s="32"/>
      <c r="L154" s="31"/>
      <c r="M154" s="17"/>
      <c r="N154" s="17"/>
      <c r="O154" s="143"/>
      <c r="P154" s="155"/>
      <c r="Q154" s="141">
        <f t="shared" si="90"/>
        <v>0</v>
      </c>
      <c r="R154" s="141">
        <f t="shared" si="93"/>
        <v>0</v>
      </c>
    </row>
    <row r="155" spans="1:18" s="52" customFormat="1" ht="111" customHeight="1" x14ac:dyDescent="0.25">
      <c r="A155" s="101" t="s">
        <v>26</v>
      </c>
      <c r="B155" s="94" t="s">
        <v>48</v>
      </c>
      <c r="C155" s="16"/>
      <c r="D155" s="16"/>
      <c r="E155" s="16"/>
      <c r="F155" s="25"/>
      <c r="G155" s="25"/>
      <c r="H155" s="25"/>
      <c r="I155" s="26"/>
      <c r="J155" s="25"/>
      <c r="K155" s="26"/>
      <c r="L155" s="26"/>
      <c r="M155" s="18"/>
      <c r="N155" s="18"/>
      <c r="O155" s="18"/>
      <c r="P155" s="82" t="s">
        <v>59</v>
      </c>
      <c r="Q155" s="141">
        <f t="shared" si="90"/>
        <v>0</v>
      </c>
      <c r="R155" s="141">
        <f t="shared" si="93"/>
        <v>0</v>
      </c>
    </row>
    <row r="156" spans="1:18" s="52" customFormat="1" x14ac:dyDescent="0.25">
      <c r="A156" s="101"/>
      <c r="B156" s="91" t="s">
        <v>4</v>
      </c>
      <c r="C156" s="16"/>
      <c r="D156" s="16"/>
      <c r="E156" s="16"/>
      <c r="F156" s="25"/>
      <c r="G156" s="25"/>
      <c r="H156" s="25"/>
      <c r="I156" s="26"/>
      <c r="J156" s="25"/>
      <c r="K156" s="26"/>
      <c r="L156" s="26"/>
      <c r="M156" s="18"/>
      <c r="N156" s="18"/>
      <c r="O156" s="18"/>
      <c r="P156" s="82"/>
      <c r="Q156" s="141">
        <f t="shared" si="90"/>
        <v>0</v>
      </c>
      <c r="R156" s="141">
        <f t="shared" si="93"/>
        <v>0</v>
      </c>
    </row>
    <row r="157" spans="1:18" s="52" customFormat="1" x14ac:dyDescent="0.25">
      <c r="A157" s="101"/>
      <c r="B157" s="91" t="s">
        <v>16</v>
      </c>
      <c r="C157" s="16"/>
      <c r="D157" s="16"/>
      <c r="E157" s="16"/>
      <c r="F157" s="25"/>
      <c r="G157" s="25"/>
      <c r="H157" s="25"/>
      <c r="I157" s="26"/>
      <c r="J157" s="25"/>
      <c r="K157" s="26"/>
      <c r="L157" s="26"/>
      <c r="M157" s="18"/>
      <c r="N157" s="18"/>
      <c r="O157" s="18"/>
      <c r="P157" s="82"/>
      <c r="Q157" s="141">
        <f t="shared" si="90"/>
        <v>0</v>
      </c>
      <c r="R157" s="141">
        <f t="shared" si="93"/>
        <v>0</v>
      </c>
    </row>
    <row r="158" spans="1:18" s="52" customFormat="1" x14ac:dyDescent="0.25">
      <c r="A158" s="101"/>
      <c r="B158" s="91" t="s">
        <v>11</v>
      </c>
      <c r="C158" s="16"/>
      <c r="D158" s="16"/>
      <c r="E158" s="16"/>
      <c r="F158" s="25"/>
      <c r="G158" s="25"/>
      <c r="H158" s="25"/>
      <c r="I158" s="26"/>
      <c r="J158" s="25"/>
      <c r="K158" s="26"/>
      <c r="L158" s="26"/>
      <c r="M158" s="18"/>
      <c r="N158" s="18"/>
      <c r="O158" s="18"/>
      <c r="P158" s="82"/>
      <c r="Q158" s="141">
        <f t="shared" si="90"/>
        <v>0</v>
      </c>
      <c r="R158" s="141">
        <f t="shared" si="93"/>
        <v>0</v>
      </c>
    </row>
    <row r="159" spans="1:18" s="52" customFormat="1" x14ac:dyDescent="0.25">
      <c r="A159" s="101"/>
      <c r="B159" s="91" t="s">
        <v>13</v>
      </c>
      <c r="C159" s="16"/>
      <c r="D159" s="16"/>
      <c r="E159" s="16"/>
      <c r="F159" s="25"/>
      <c r="G159" s="25"/>
      <c r="H159" s="25"/>
      <c r="I159" s="26"/>
      <c r="J159" s="25"/>
      <c r="K159" s="26"/>
      <c r="L159" s="26"/>
      <c r="M159" s="18"/>
      <c r="N159" s="18"/>
      <c r="O159" s="18"/>
      <c r="P159" s="82"/>
      <c r="Q159" s="141">
        <f t="shared" si="90"/>
        <v>0</v>
      </c>
      <c r="R159" s="141">
        <f t="shared" si="93"/>
        <v>0</v>
      </c>
    </row>
    <row r="160" spans="1:18" s="52" customFormat="1" x14ac:dyDescent="0.25">
      <c r="A160" s="101"/>
      <c r="B160" s="91" t="s">
        <v>5</v>
      </c>
      <c r="C160" s="16"/>
      <c r="D160" s="16"/>
      <c r="E160" s="16"/>
      <c r="F160" s="25"/>
      <c r="G160" s="25"/>
      <c r="H160" s="25"/>
      <c r="I160" s="26"/>
      <c r="J160" s="25"/>
      <c r="K160" s="26"/>
      <c r="L160" s="26"/>
      <c r="M160" s="18"/>
      <c r="N160" s="18"/>
      <c r="O160" s="18"/>
      <c r="P160" s="82"/>
      <c r="Q160" s="141">
        <f t="shared" si="90"/>
        <v>0</v>
      </c>
      <c r="R160" s="141">
        <f t="shared" si="93"/>
        <v>0</v>
      </c>
    </row>
    <row r="161" spans="1:18" s="53" customFormat="1" ht="117" customHeight="1" x14ac:dyDescent="0.25">
      <c r="A161" s="101" t="s">
        <v>27</v>
      </c>
      <c r="B161" s="94" t="s">
        <v>49</v>
      </c>
      <c r="C161" s="16"/>
      <c r="D161" s="16"/>
      <c r="E161" s="16"/>
      <c r="F161" s="25"/>
      <c r="G161" s="25"/>
      <c r="H161" s="25"/>
      <c r="I161" s="26"/>
      <c r="J161" s="25"/>
      <c r="K161" s="26"/>
      <c r="L161" s="26"/>
      <c r="M161" s="18"/>
      <c r="N161" s="18"/>
      <c r="O161" s="18"/>
      <c r="P161" s="82" t="s">
        <v>59</v>
      </c>
      <c r="Q161" s="141">
        <f t="shared" si="90"/>
        <v>0</v>
      </c>
      <c r="R161" s="141">
        <f t="shared" si="93"/>
        <v>0</v>
      </c>
    </row>
    <row r="162" spans="1:18" s="53" customFormat="1" ht="35.25" customHeight="1" x14ac:dyDescent="0.25">
      <c r="A162" s="101"/>
      <c r="B162" s="91" t="s">
        <v>4</v>
      </c>
      <c r="C162" s="16"/>
      <c r="D162" s="16"/>
      <c r="E162" s="16"/>
      <c r="F162" s="25"/>
      <c r="G162" s="25"/>
      <c r="H162" s="25"/>
      <c r="I162" s="26"/>
      <c r="J162" s="25"/>
      <c r="K162" s="26"/>
      <c r="L162" s="26"/>
      <c r="M162" s="18"/>
      <c r="N162" s="18"/>
      <c r="O162" s="18"/>
      <c r="P162" s="82"/>
      <c r="Q162" s="141">
        <f t="shared" si="90"/>
        <v>0</v>
      </c>
      <c r="R162" s="141">
        <f t="shared" si="93"/>
        <v>0</v>
      </c>
    </row>
    <row r="163" spans="1:18" s="53" customFormat="1" ht="35.25" customHeight="1" x14ac:dyDescent="0.25">
      <c r="A163" s="101"/>
      <c r="B163" s="91" t="s">
        <v>16</v>
      </c>
      <c r="C163" s="16"/>
      <c r="D163" s="16"/>
      <c r="E163" s="16"/>
      <c r="F163" s="25"/>
      <c r="G163" s="25"/>
      <c r="H163" s="25"/>
      <c r="I163" s="26"/>
      <c r="J163" s="25"/>
      <c r="K163" s="26"/>
      <c r="L163" s="26"/>
      <c r="M163" s="18"/>
      <c r="N163" s="18"/>
      <c r="O163" s="18"/>
      <c r="P163" s="82"/>
      <c r="Q163" s="141">
        <f t="shared" si="90"/>
        <v>0</v>
      </c>
      <c r="R163" s="141">
        <f t="shared" si="93"/>
        <v>0</v>
      </c>
    </row>
    <row r="164" spans="1:18" s="53" customFormat="1" ht="35.25" customHeight="1" x14ac:dyDescent="0.25">
      <c r="A164" s="101"/>
      <c r="B164" s="91" t="s">
        <v>11</v>
      </c>
      <c r="C164" s="16"/>
      <c r="D164" s="16"/>
      <c r="E164" s="16"/>
      <c r="F164" s="25"/>
      <c r="G164" s="25"/>
      <c r="H164" s="25"/>
      <c r="I164" s="26"/>
      <c r="J164" s="25"/>
      <c r="K164" s="26"/>
      <c r="L164" s="26"/>
      <c r="M164" s="18"/>
      <c r="N164" s="18"/>
      <c r="O164" s="18"/>
      <c r="P164" s="82"/>
      <c r="Q164" s="141">
        <f t="shared" si="90"/>
        <v>0</v>
      </c>
      <c r="R164" s="141">
        <f t="shared" si="93"/>
        <v>0</v>
      </c>
    </row>
    <row r="165" spans="1:18" s="53" customFormat="1" ht="35.25" customHeight="1" x14ac:dyDescent="0.25">
      <c r="A165" s="101"/>
      <c r="B165" s="91" t="s">
        <v>13</v>
      </c>
      <c r="C165" s="16"/>
      <c r="D165" s="16"/>
      <c r="E165" s="16"/>
      <c r="F165" s="25"/>
      <c r="G165" s="25"/>
      <c r="H165" s="25"/>
      <c r="I165" s="26"/>
      <c r="J165" s="25"/>
      <c r="K165" s="26"/>
      <c r="L165" s="26"/>
      <c r="M165" s="18"/>
      <c r="N165" s="18"/>
      <c r="O165" s="18"/>
      <c r="P165" s="82"/>
      <c r="Q165" s="141">
        <f t="shared" si="90"/>
        <v>0</v>
      </c>
      <c r="R165" s="141">
        <f t="shared" si="93"/>
        <v>0</v>
      </c>
    </row>
    <row r="166" spans="1:18" s="53" customFormat="1" ht="35.25" customHeight="1" x14ac:dyDescent="0.25">
      <c r="A166" s="101"/>
      <c r="B166" s="91" t="s">
        <v>5</v>
      </c>
      <c r="C166" s="16"/>
      <c r="D166" s="16"/>
      <c r="E166" s="16"/>
      <c r="F166" s="25"/>
      <c r="G166" s="25"/>
      <c r="H166" s="25"/>
      <c r="I166" s="26"/>
      <c r="J166" s="25"/>
      <c r="K166" s="26"/>
      <c r="L166" s="26"/>
      <c r="M166" s="18"/>
      <c r="N166" s="18"/>
      <c r="O166" s="18"/>
      <c r="P166" s="82"/>
      <c r="Q166" s="141">
        <f t="shared" ref="Q166:Q191" si="98">G166-L166</f>
        <v>0</v>
      </c>
      <c r="R166" s="141">
        <f t="shared" si="93"/>
        <v>0</v>
      </c>
    </row>
    <row r="167" spans="1:18" s="129" customFormat="1" ht="352.5" customHeight="1" x14ac:dyDescent="0.25">
      <c r="A167" s="135" t="s">
        <v>28</v>
      </c>
      <c r="B167" s="150" t="s">
        <v>107</v>
      </c>
      <c r="C167" s="16" t="e">
        <f>SUM(C168:C172)</f>
        <v>#REF!</v>
      </c>
      <c r="D167" s="16" t="e">
        <f>SUM(D168:D172)</f>
        <v>#REF!</v>
      </c>
      <c r="E167" s="16">
        <v>0</v>
      </c>
      <c r="F167" s="16">
        <f>F169+F168+F170+F171+F172</f>
        <v>142882.93</v>
      </c>
      <c r="G167" s="16">
        <f t="shared" ref="G167:O167" si="99">G169+G168+G170+G171+G172</f>
        <v>198232.72</v>
      </c>
      <c r="H167" s="16">
        <f t="shared" si="99"/>
        <v>185327.56</v>
      </c>
      <c r="I167" s="19">
        <f>H167/G167</f>
        <v>0.93</v>
      </c>
      <c r="J167" s="16">
        <f>J169+J168+J170+J171+J172</f>
        <v>137683.51999999999</v>
      </c>
      <c r="K167" s="19">
        <f t="shared" ref="K167" si="100">J167/G167</f>
        <v>0.69</v>
      </c>
      <c r="L167" s="16">
        <f>L169+L168+L170+L171+L172</f>
        <v>198223.46</v>
      </c>
      <c r="M167" s="16">
        <f t="shared" si="99"/>
        <v>0</v>
      </c>
      <c r="N167" s="16">
        <f t="shared" si="99"/>
        <v>0</v>
      </c>
      <c r="O167" s="16">
        <f t="shared" si="99"/>
        <v>9.26</v>
      </c>
      <c r="P167" s="203" t="s">
        <v>127</v>
      </c>
      <c r="Q167" s="141">
        <f t="shared" si="98"/>
        <v>9.26</v>
      </c>
      <c r="R167" s="141">
        <f t="shared" si="93"/>
        <v>0</v>
      </c>
    </row>
    <row r="168" spans="1:18" s="49" customFormat="1" ht="151.5" customHeight="1" x14ac:dyDescent="0.25">
      <c r="A168" s="68"/>
      <c r="B168" s="91" t="s">
        <v>4</v>
      </c>
      <c r="C168" s="17"/>
      <c r="D168" s="17"/>
      <c r="E168" s="17"/>
      <c r="F168" s="21"/>
      <c r="G168" s="21"/>
      <c r="H168" s="21"/>
      <c r="I168" s="22"/>
      <c r="J168" s="21"/>
      <c r="K168" s="22"/>
      <c r="L168" s="21"/>
      <c r="M168" s="17"/>
      <c r="N168" s="17"/>
      <c r="O168" s="17"/>
      <c r="P168" s="200"/>
      <c r="Q168" s="141">
        <f t="shared" si="98"/>
        <v>0</v>
      </c>
      <c r="R168" s="141">
        <f t="shared" si="93"/>
        <v>0</v>
      </c>
    </row>
    <row r="169" spans="1:18" s="49" customFormat="1" ht="139.5" customHeight="1" x14ac:dyDescent="0.25">
      <c r="A169" s="68"/>
      <c r="B169" s="91" t="s">
        <v>16</v>
      </c>
      <c r="C169" s="17"/>
      <c r="D169" s="17"/>
      <c r="E169" s="17"/>
      <c r="F169" s="31">
        <v>128460.67</v>
      </c>
      <c r="G169" s="31">
        <v>181429.17</v>
      </c>
      <c r="H169" s="31">
        <v>175863.5</v>
      </c>
      <c r="I169" s="19">
        <f>H169/G169</f>
        <v>0.97</v>
      </c>
      <c r="J169" s="31">
        <v>128219.46</v>
      </c>
      <c r="K169" s="19">
        <f>J169/G169</f>
        <v>0.71</v>
      </c>
      <c r="L169" s="31">
        <v>181419.91</v>
      </c>
      <c r="M169" s="17"/>
      <c r="N169" s="17"/>
      <c r="O169" s="39">
        <f>G169-L169</f>
        <v>9.26</v>
      </c>
      <c r="P169" s="200" t="s">
        <v>128</v>
      </c>
      <c r="Q169" s="141">
        <f t="shared" si="98"/>
        <v>9.26</v>
      </c>
      <c r="R169" s="141">
        <f t="shared" si="93"/>
        <v>0</v>
      </c>
    </row>
    <row r="170" spans="1:18" s="49" customFormat="1" ht="134.25" customHeight="1" x14ac:dyDescent="0.25">
      <c r="A170" s="68"/>
      <c r="B170" s="91" t="s">
        <v>11</v>
      </c>
      <c r="C170" s="17" t="e">
        <f>#REF!</f>
        <v>#REF!</v>
      </c>
      <c r="D170" s="17" t="e">
        <f>#REF!</f>
        <v>#REF!</v>
      </c>
      <c r="E170" s="17" t="e">
        <f>#REF!</f>
        <v>#REF!</v>
      </c>
      <c r="F170" s="17">
        <v>10550.48</v>
      </c>
      <c r="G170" s="17">
        <v>12931.77</v>
      </c>
      <c r="H170" s="17">
        <f>J170</f>
        <v>6778.53</v>
      </c>
      <c r="I170" s="32">
        <f>H170/G170</f>
        <v>0.52</v>
      </c>
      <c r="J170" s="17">
        <v>6778.53</v>
      </c>
      <c r="K170" s="19">
        <f>J170/G170</f>
        <v>0.52</v>
      </c>
      <c r="L170" s="31">
        <f>G170</f>
        <v>12931.77</v>
      </c>
      <c r="M170" s="17"/>
      <c r="N170" s="17"/>
      <c r="O170" s="39">
        <f>G170-L170</f>
        <v>0</v>
      </c>
      <c r="P170" s="200"/>
      <c r="Q170" s="141">
        <f t="shared" si="98"/>
        <v>0</v>
      </c>
      <c r="R170" s="141">
        <f t="shared" si="93"/>
        <v>0</v>
      </c>
    </row>
    <row r="171" spans="1:18" s="49" customFormat="1" ht="126.75" customHeight="1" x14ac:dyDescent="0.25">
      <c r="A171" s="68"/>
      <c r="B171" s="91" t="s">
        <v>13</v>
      </c>
      <c r="C171" s="17"/>
      <c r="D171" s="17"/>
      <c r="E171" s="17"/>
      <c r="F171" s="17">
        <v>3871.78</v>
      </c>
      <c r="G171" s="17">
        <f>F171</f>
        <v>3871.78</v>
      </c>
      <c r="H171" s="17">
        <f>J171</f>
        <v>2685.53</v>
      </c>
      <c r="I171" s="32">
        <f>H171/G171</f>
        <v>0.69</v>
      </c>
      <c r="J171" s="17">
        <v>2685.53</v>
      </c>
      <c r="K171" s="19">
        <f>J171/G171</f>
        <v>0.69</v>
      </c>
      <c r="L171" s="31">
        <f>G171</f>
        <v>3871.78</v>
      </c>
      <c r="M171" s="17"/>
      <c r="N171" s="17"/>
      <c r="O171" s="39">
        <f>G171-L171</f>
        <v>0</v>
      </c>
      <c r="P171" s="200"/>
      <c r="Q171" s="141">
        <f t="shared" si="98"/>
        <v>0</v>
      </c>
      <c r="R171" s="141">
        <f t="shared" si="93"/>
        <v>0</v>
      </c>
    </row>
    <row r="172" spans="1:18" s="49" customFormat="1" ht="119.25" customHeight="1" x14ac:dyDescent="0.25">
      <c r="A172" s="68"/>
      <c r="B172" s="91" t="s">
        <v>5</v>
      </c>
      <c r="C172" s="17"/>
      <c r="D172" s="17"/>
      <c r="E172" s="17"/>
      <c r="F172" s="17"/>
      <c r="G172" s="17"/>
      <c r="H172" s="17"/>
      <c r="I172" s="19"/>
      <c r="J172" s="17"/>
      <c r="K172" s="19"/>
      <c r="L172" s="17"/>
      <c r="M172" s="17"/>
      <c r="N172" s="17"/>
      <c r="O172" s="17"/>
      <c r="P172" s="201"/>
      <c r="Q172" s="141">
        <f t="shared" si="98"/>
        <v>0</v>
      </c>
      <c r="R172" s="141">
        <f t="shared" si="93"/>
        <v>0</v>
      </c>
    </row>
    <row r="173" spans="1:18" s="14" customFormat="1" ht="93.75" customHeight="1" x14ac:dyDescent="0.25">
      <c r="A173" s="101" t="s">
        <v>29</v>
      </c>
      <c r="B173" s="94" t="s">
        <v>50</v>
      </c>
      <c r="C173" s="16" t="e">
        <f>#REF!+#REF!+#REF!+#REF!+#REF!</f>
        <v>#REF!</v>
      </c>
      <c r="D173" s="16" t="e">
        <f>#REF!+#REF!+#REF!+#REF!+#REF!</f>
        <v>#REF!</v>
      </c>
      <c r="E173" s="16" t="e">
        <f>#REF!+#REF!+#REF!+#REF!+#REF!</f>
        <v>#REF!</v>
      </c>
      <c r="F173" s="25"/>
      <c r="G173" s="25"/>
      <c r="H173" s="28"/>
      <c r="I173" s="33"/>
      <c r="J173" s="34"/>
      <c r="K173" s="33"/>
      <c r="L173" s="33"/>
      <c r="M173" s="18"/>
      <c r="N173" s="18"/>
      <c r="O173" s="18"/>
      <c r="P173" s="72" t="s">
        <v>59</v>
      </c>
      <c r="Q173" s="141">
        <f t="shared" si="98"/>
        <v>0</v>
      </c>
      <c r="R173" s="141">
        <f t="shared" si="93"/>
        <v>0</v>
      </c>
    </row>
    <row r="174" spans="1:18" ht="261.75" customHeight="1" x14ac:dyDescent="0.4">
      <c r="A174" s="101" t="s">
        <v>30</v>
      </c>
      <c r="B174" s="94" t="s">
        <v>99</v>
      </c>
      <c r="C174" s="16" t="e">
        <f>SUM(C175:C179)</f>
        <v>#REF!</v>
      </c>
      <c r="D174" s="16" t="e">
        <f>SUM(D175:D179)</f>
        <v>#REF!</v>
      </c>
      <c r="E174" s="16" t="e">
        <f>SUM(E175:E179)</f>
        <v>#REF!</v>
      </c>
      <c r="F174" s="16">
        <f>SUM(F175:F179)</f>
        <v>617623.30000000005</v>
      </c>
      <c r="G174" s="16">
        <f t="shared" ref="G174:N174" si="101">SUM(G175:G179)</f>
        <v>678129.8</v>
      </c>
      <c r="H174" s="16">
        <f t="shared" si="101"/>
        <v>507867.35</v>
      </c>
      <c r="I174" s="43">
        <f>H174/G174</f>
        <v>0.75</v>
      </c>
      <c r="J174" s="16">
        <f t="shared" si="101"/>
        <v>507867.35</v>
      </c>
      <c r="K174" s="43">
        <f>J174/G174</f>
        <v>0.75</v>
      </c>
      <c r="L174" s="16">
        <f>SUM(L175:L179)</f>
        <v>658056.49</v>
      </c>
      <c r="M174" s="16">
        <f t="shared" si="101"/>
        <v>0</v>
      </c>
      <c r="N174" s="16">
        <f t="shared" si="101"/>
        <v>0</v>
      </c>
      <c r="O174" s="16">
        <f>G174-L174</f>
        <v>20073.310000000001</v>
      </c>
      <c r="P174" s="189" t="s">
        <v>125</v>
      </c>
      <c r="Q174" s="141">
        <f t="shared" si="98"/>
        <v>20073.310000000001</v>
      </c>
      <c r="R174" s="141">
        <f t="shared" si="93"/>
        <v>0</v>
      </c>
    </row>
    <row r="175" spans="1:18" ht="78.75" customHeight="1" x14ac:dyDescent="0.4">
      <c r="A175" s="101"/>
      <c r="B175" s="91" t="s">
        <v>4</v>
      </c>
      <c r="C175" s="17" t="e">
        <f>#REF!</f>
        <v>#REF!</v>
      </c>
      <c r="D175" s="17" t="e">
        <f>#REF!</f>
        <v>#REF!</v>
      </c>
      <c r="E175" s="17" t="e">
        <f>#REF!</f>
        <v>#REF!</v>
      </c>
      <c r="F175" s="17"/>
      <c r="G175" s="17"/>
      <c r="H175" s="17"/>
      <c r="I175" s="19"/>
      <c r="J175" s="17"/>
      <c r="K175" s="19"/>
      <c r="L175" s="17"/>
      <c r="M175" s="19"/>
      <c r="N175" s="19"/>
      <c r="O175" s="16">
        <f t="shared" ref="O175" si="102">G175-J175</f>
        <v>0</v>
      </c>
      <c r="P175" s="189"/>
      <c r="Q175" s="141">
        <f t="shared" si="98"/>
        <v>0</v>
      </c>
      <c r="R175" s="141">
        <f t="shared" si="93"/>
        <v>0</v>
      </c>
    </row>
    <row r="176" spans="1:18" ht="58.5" customHeight="1" x14ac:dyDescent="0.4">
      <c r="A176" s="101"/>
      <c r="B176" s="91" t="s">
        <v>16</v>
      </c>
      <c r="C176" s="17"/>
      <c r="D176" s="17"/>
      <c r="E176" s="17"/>
      <c r="F176" s="17">
        <v>583483.6</v>
      </c>
      <c r="G176" s="17">
        <v>640963.30000000005</v>
      </c>
      <c r="H176" s="17">
        <v>478387.37</v>
      </c>
      <c r="I176" s="19">
        <f>H176/G176</f>
        <v>0.75</v>
      </c>
      <c r="J176" s="17">
        <v>478387.37</v>
      </c>
      <c r="K176" s="19">
        <f>J176/G176</f>
        <v>0.75</v>
      </c>
      <c r="L176" s="17">
        <f>300872.2+321021.45</f>
        <v>621893.65</v>
      </c>
      <c r="M176" s="19"/>
      <c r="N176" s="19"/>
      <c r="O176" s="46">
        <f>G176-L176</f>
        <v>19069.650000000001</v>
      </c>
      <c r="P176" s="189"/>
      <c r="Q176" s="141">
        <f t="shared" si="98"/>
        <v>19069.650000000001</v>
      </c>
      <c r="R176" s="141">
        <f t="shared" si="93"/>
        <v>0</v>
      </c>
    </row>
    <row r="177" spans="1:18" ht="62.25" customHeight="1" x14ac:dyDescent="0.4">
      <c r="A177" s="101"/>
      <c r="B177" s="91" t="s">
        <v>11</v>
      </c>
      <c r="C177" s="17"/>
      <c r="D177" s="17"/>
      <c r="E177" s="17"/>
      <c r="F177" s="17">
        <f>34139.7-F178</f>
        <v>34136.92</v>
      </c>
      <c r="G177" s="17">
        <f>37166.5-G178</f>
        <v>37163.72</v>
      </c>
      <c r="H177" s="17">
        <f>J177</f>
        <v>29479.98</v>
      </c>
      <c r="I177" s="19">
        <f>H177/G177</f>
        <v>0.79</v>
      </c>
      <c r="J177" s="17">
        <v>29479.98</v>
      </c>
      <c r="K177" s="19">
        <f>J177/G177</f>
        <v>0.79</v>
      </c>
      <c r="L177" s="17">
        <f>19264.22+16895.87</f>
        <v>36160.089999999997</v>
      </c>
      <c r="M177" s="19"/>
      <c r="N177" s="19"/>
      <c r="O177" s="46">
        <f>G177-L177</f>
        <v>1003.63</v>
      </c>
      <c r="P177" s="189"/>
      <c r="Q177" s="141">
        <f t="shared" si="98"/>
        <v>1003.63</v>
      </c>
      <c r="R177" s="141">
        <f t="shared" si="93"/>
        <v>0</v>
      </c>
    </row>
    <row r="178" spans="1:18" ht="64.5" customHeight="1" x14ac:dyDescent="0.4">
      <c r="A178" s="101"/>
      <c r="B178" s="91" t="s">
        <v>13</v>
      </c>
      <c r="C178" s="17"/>
      <c r="D178" s="17"/>
      <c r="E178" s="17"/>
      <c r="F178" s="17">
        <v>2.78</v>
      </c>
      <c r="G178" s="17">
        <v>2.78</v>
      </c>
      <c r="H178" s="17"/>
      <c r="I178" s="19"/>
      <c r="J178" s="17"/>
      <c r="K178" s="19"/>
      <c r="L178" s="17">
        <v>2.75</v>
      </c>
      <c r="M178" s="19"/>
      <c r="N178" s="19"/>
      <c r="O178" s="126">
        <f t="shared" ref="O178" si="103">G178-L178</f>
        <v>0.03</v>
      </c>
      <c r="P178" s="189"/>
      <c r="Q178" s="141">
        <f t="shared" si="98"/>
        <v>0.03</v>
      </c>
      <c r="R178" s="141">
        <f t="shared" si="93"/>
        <v>0</v>
      </c>
    </row>
    <row r="179" spans="1:18" ht="75" customHeight="1" x14ac:dyDescent="0.4">
      <c r="A179" s="101"/>
      <c r="B179" s="91" t="s">
        <v>5</v>
      </c>
      <c r="C179" s="17" t="e">
        <f>#REF!</f>
        <v>#REF!</v>
      </c>
      <c r="D179" s="17" t="e">
        <f>#REF!</f>
        <v>#REF!</v>
      </c>
      <c r="E179" s="17" t="e">
        <f>#REF!</f>
        <v>#REF!</v>
      </c>
      <c r="F179" s="17"/>
      <c r="G179" s="17"/>
      <c r="H179" s="17"/>
      <c r="I179" s="19"/>
      <c r="J179" s="17"/>
      <c r="K179" s="19"/>
      <c r="L179" s="17"/>
      <c r="M179" s="19"/>
      <c r="N179" s="19"/>
      <c r="O179" s="17"/>
      <c r="P179" s="189"/>
      <c r="Q179" s="141">
        <f t="shared" si="98"/>
        <v>0</v>
      </c>
      <c r="R179" s="141">
        <f t="shared" si="93"/>
        <v>0</v>
      </c>
    </row>
    <row r="180" spans="1:18" s="63" customFormat="1" ht="90.75" customHeight="1" x14ac:dyDescent="0.25">
      <c r="A180" s="101" t="s">
        <v>31</v>
      </c>
      <c r="B180" s="94" t="s">
        <v>51</v>
      </c>
      <c r="C180" s="16" t="e">
        <f>#REF!+#REF!+#REF!+#REF!+#REF!</f>
        <v>#REF!</v>
      </c>
      <c r="D180" s="16" t="e">
        <f>#REF!+#REF!+#REF!+#REF!+#REF!</f>
        <v>#REF!</v>
      </c>
      <c r="E180" s="16" t="e">
        <f>#REF!+#REF!+#REF!+#REF!+#REF!</f>
        <v>#REF!</v>
      </c>
      <c r="F180" s="25"/>
      <c r="G180" s="25"/>
      <c r="H180" s="28"/>
      <c r="I180" s="33"/>
      <c r="J180" s="34"/>
      <c r="K180" s="33"/>
      <c r="L180" s="33"/>
      <c r="M180" s="18"/>
      <c r="N180" s="18"/>
      <c r="O180" s="18"/>
      <c r="P180" s="72" t="s">
        <v>59</v>
      </c>
      <c r="Q180" s="141">
        <f t="shared" si="98"/>
        <v>0</v>
      </c>
      <c r="R180" s="141">
        <f t="shared" si="93"/>
        <v>0</v>
      </c>
    </row>
    <row r="181" spans="1:18" s="14" customFormat="1" ht="325.5" customHeight="1" x14ac:dyDescent="0.25">
      <c r="A181" s="101" t="s">
        <v>34</v>
      </c>
      <c r="B181" s="94" t="s">
        <v>100</v>
      </c>
      <c r="C181" s="16" t="e">
        <f>C182+C186+#REF!+#REF!+#REF!</f>
        <v>#REF!</v>
      </c>
      <c r="D181" s="16" t="e">
        <f>D182+D186+#REF!+#REF!+#REF!</f>
        <v>#REF!</v>
      </c>
      <c r="E181" s="16" t="e">
        <f>E182+E186+#REF!+#REF!+#REF!</f>
        <v>#REF!</v>
      </c>
      <c r="F181" s="16">
        <f>F182+F183+F184</f>
        <v>58377.41</v>
      </c>
      <c r="G181" s="16">
        <f t="shared" ref="G181:H181" si="104">G182+G183+G184</f>
        <v>132213.9</v>
      </c>
      <c r="H181" s="16">
        <f t="shared" si="104"/>
        <v>100823.64</v>
      </c>
      <c r="I181" s="16">
        <f t="shared" ref="I181" si="105">H181/G181*100</f>
        <v>76.260000000000005</v>
      </c>
      <c r="J181" s="16">
        <f>J182+J183+J184</f>
        <v>90936.67</v>
      </c>
      <c r="K181" s="16">
        <f t="shared" ref="K181" si="106">J181/G181*100</f>
        <v>68.78</v>
      </c>
      <c r="L181" s="16">
        <f>L182+L183+L184</f>
        <v>131763.82</v>
      </c>
      <c r="M181" s="16">
        <f t="shared" ref="M181:N181" si="107">M182+M183+M184</f>
        <v>0</v>
      </c>
      <c r="N181" s="16">
        <f t="shared" si="107"/>
        <v>0</v>
      </c>
      <c r="O181" s="16">
        <f>O182+O183+O184</f>
        <v>450.08</v>
      </c>
      <c r="P181" s="199" t="s">
        <v>126</v>
      </c>
      <c r="Q181" s="141">
        <f t="shared" si="98"/>
        <v>450.08</v>
      </c>
      <c r="R181" s="141">
        <f t="shared" si="93"/>
        <v>0</v>
      </c>
    </row>
    <row r="182" spans="1:18" s="49" customFormat="1" ht="34.5" customHeight="1" x14ac:dyDescent="0.25">
      <c r="A182" s="74"/>
      <c r="B182" s="91" t="s">
        <v>4</v>
      </c>
      <c r="C182" s="17" t="e">
        <f>#REF!+#REF!</f>
        <v>#REF!</v>
      </c>
      <c r="D182" s="17" t="e">
        <f>#REF!+#REF!</f>
        <v>#REF!</v>
      </c>
      <c r="E182" s="17" t="e">
        <f>#REF!+#REF!</f>
        <v>#REF!</v>
      </c>
      <c r="F182" s="17"/>
      <c r="G182" s="17"/>
      <c r="H182" s="17"/>
      <c r="I182" s="19"/>
      <c r="J182" s="17"/>
      <c r="K182" s="19"/>
      <c r="L182" s="17"/>
      <c r="M182" s="17"/>
      <c r="N182" s="17"/>
      <c r="O182" s="17">
        <f>H182-L182</f>
        <v>0</v>
      </c>
      <c r="P182" s="200"/>
      <c r="Q182" s="141">
        <f t="shared" si="98"/>
        <v>0</v>
      </c>
      <c r="R182" s="141">
        <f t="shared" si="93"/>
        <v>0</v>
      </c>
    </row>
    <row r="183" spans="1:18" s="49" customFormat="1" ht="34.5" customHeight="1" x14ac:dyDescent="0.25">
      <c r="A183" s="74"/>
      <c r="B183" s="91" t="s">
        <v>16</v>
      </c>
      <c r="C183" s="17"/>
      <c r="D183" s="17"/>
      <c r="E183" s="17"/>
      <c r="F183" s="17">
        <v>57382.9</v>
      </c>
      <c r="G183" s="17">
        <v>127527.6</v>
      </c>
      <c r="H183" s="17">
        <v>98110.07</v>
      </c>
      <c r="I183" s="19">
        <f>H183/G183</f>
        <v>0.77</v>
      </c>
      <c r="J183" s="17">
        <v>88223.1</v>
      </c>
      <c r="K183" s="19">
        <f>J183/G183</f>
        <v>0.69</v>
      </c>
      <c r="L183" s="17">
        <f>26909.12+6902.57+23906.4+46238.3+23571.21</f>
        <v>127527.6</v>
      </c>
      <c r="M183" s="17"/>
      <c r="N183" s="17"/>
      <c r="O183" s="46">
        <f>G183-L183</f>
        <v>0</v>
      </c>
      <c r="P183" s="200"/>
      <c r="Q183" s="141">
        <f t="shared" si="98"/>
        <v>0</v>
      </c>
      <c r="R183" s="141">
        <f t="shared" si="93"/>
        <v>0</v>
      </c>
    </row>
    <row r="184" spans="1:18" s="49" customFormat="1" ht="34.5" customHeight="1" x14ac:dyDescent="0.25">
      <c r="A184" s="74"/>
      <c r="B184" s="91" t="s">
        <v>11</v>
      </c>
      <c r="C184" s="17"/>
      <c r="D184" s="17"/>
      <c r="E184" s="17"/>
      <c r="F184" s="17">
        <v>994.51</v>
      </c>
      <c r="G184" s="17">
        <v>4686.3</v>
      </c>
      <c r="H184" s="17">
        <f>J184</f>
        <v>2713.57</v>
      </c>
      <c r="I184" s="19">
        <f>H184/G184</f>
        <v>0.57999999999999996</v>
      </c>
      <c r="J184" s="17">
        <v>2713.57</v>
      </c>
      <c r="K184" s="19">
        <f>J184/G184</f>
        <v>0.57999999999999996</v>
      </c>
      <c r="L184" s="17">
        <f>318.65+225.78+1258.23+2433.56</f>
        <v>4236.22</v>
      </c>
      <c r="M184" s="17"/>
      <c r="N184" s="17"/>
      <c r="O184" s="46">
        <f>G184-L184</f>
        <v>450.08</v>
      </c>
      <c r="P184" s="200"/>
      <c r="Q184" s="141">
        <f t="shared" si="98"/>
        <v>450.08</v>
      </c>
      <c r="R184" s="141">
        <f t="shared" si="93"/>
        <v>0</v>
      </c>
    </row>
    <row r="185" spans="1:18" s="49" customFormat="1" ht="32.25" customHeight="1" x14ac:dyDescent="0.25">
      <c r="A185" s="74"/>
      <c r="B185" s="91" t="s">
        <v>13</v>
      </c>
      <c r="C185" s="17"/>
      <c r="D185" s="17"/>
      <c r="E185" s="17"/>
      <c r="F185" s="17"/>
      <c r="G185" s="17"/>
      <c r="H185" s="17"/>
      <c r="I185" s="19"/>
      <c r="J185" s="17"/>
      <c r="K185" s="19"/>
      <c r="L185" s="17"/>
      <c r="M185" s="17"/>
      <c r="N185" s="17"/>
      <c r="O185" s="17">
        <f>H185-L185</f>
        <v>0</v>
      </c>
      <c r="P185" s="200"/>
      <c r="Q185" s="141">
        <f t="shared" si="98"/>
        <v>0</v>
      </c>
      <c r="R185" s="141">
        <f t="shared" si="93"/>
        <v>0</v>
      </c>
    </row>
    <row r="186" spans="1:18" s="49" customFormat="1" ht="37.5" customHeight="1" x14ac:dyDescent="0.25">
      <c r="A186" s="74"/>
      <c r="B186" s="91" t="s">
        <v>5</v>
      </c>
      <c r="C186" s="17"/>
      <c r="D186" s="17"/>
      <c r="E186" s="17"/>
      <c r="F186" s="17"/>
      <c r="G186" s="17"/>
      <c r="H186" s="17"/>
      <c r="I186" s="19"/>
      <c r="J186" s="17"/>
      <c r="K186" s="19"/>
      <c r="L186" s="17"/>
      <c r="M186" s="17"/>
      <c r="N186" s="17"/>
      <c r="O186" s="17">
        <f>H186-L186</f>
        <v>0</v>
      </c>
      <c r="P186" s="201"/>
      <c r="Q186" s="141">
        <f t="shared" si="98"/>
        <v>0</v>
      </c>
      <c r="R186" s="141">
        <f t="shared" si="93"/>
        <v>0</v>
      </c>
    </row>
    <row r="187" spans="1:18" s="51" customFormat="1" ht="101.25" customHeight="1" x14ac:dyDescent="0.25">
      <c r="A187" s="101" t="s">
        <v>33</v>
      </c>
      <c r="B187" s="94" t="s">
        <v>52</v>
      </c>
      <c r="C187" s="16"/>
      <c r="D187" s="16"/>
      <c r="E187" s="16"/>
      <c r="F187" s="25"/>
      <c r="G187" s="25"/>
      <c r="H187" s="25"/>
      <c r="I187" s="26"/>
      <c r="J187" s="25"/>
      <c r="K187" s="26"/>
      <c r="L187" s="26"/>
      <c r="M187" s="18"/>
      <c r="N187" s="18"/>
      <c r="O187" s="18"/>
      <c r="P187" s="72" t="s">
        <v>59</v>
      </c>
      <c r="Q187" s="141">
        <f t="shared" si="98"/>
        <v>0</v>
      </c>
      <c r="R187" s="141">
        <f t="shared" si="93"/>
        <v>0</v>
      </c>
    </row>
    <row r="188" spans="1:18" s="51" customFormat="1" ht="108.75" customHeight="1" x14ac:dyDescent="0.25">
      <c r="A188" s="101" t="s">
        <v>32</v>
      </c>
      <c r="B188" s="94" t="s">
        <v>53</v>
      </c>
      <c r="C188" s="16"/>
      <c r="D188" s="16"/>
      <c r="E188" s="16"/>
      <c r="F188" s="25"/>
      <c r="G188" s="25"/>
      <c r="H188" s="25"/>
      <c r="I188" s="26"/>
      <c r="J188" s="25"/>
      <c r="K188" s="26"/>
      <c r="L188" s="26"/>
      <c r="M188" s="18"/>
      <c r="N188" s="18"/>
      <c r="O188" s="18"/>
      <c r="P188" s="72" t="s">
        <v>59</v>
      </c>
      <c r="Q188" s="141">
        <f t="shared" si="98"/>
        <v>0</v>
      </c>
      <c r="R188" s="141">
        <f t="shared" si="93"/>
        <v>0</v>
      </c>
    </row>
    <row r="189" spans="1:18" s="51" customFormat="1" ht="102" customHeight="1" x14ac:dyDescent="0.25">
      <c r="A189" s="101" t="s">
        <v>57</v>
      </c>
      <c r="B189" s="94" t="s">
        <v>54</v>
      </c>
      <c r="C189" s="16" t="e">
        <f>#REF!+#REF!+#REF!+#REF!+#REF!</f>
        <v>#REF!</v>
      </c>
      <c r="D189" s="16" t="e">
        <f>#REF!+#REF!+#REF!+#REF!+#REF!</f>
        <v>#REF!</v>
      </c>
      <c r="E189" s="16" t="e">
        <f>#REF!+#REF!+#REF!+#REF!+#REF!</f>
        <v>#REF!</v>
      </c>
      <c r="F189" s="25"/>
      <c r="G189" s="25"/>
      <c r="H189" s="28"/>
      <c r="I189" s="26"/>
      <c r="J189" s="25"/>
      <c r="K189" s="26"/>
      <c r="L189" s="26"/>
      <c r="M189" s="18"/>
      <c r="N189" s="18"/>
      <c r="O189" s="18"/>
      <c r="P189" s="72" t="s">
        <v>59</v>
      </c>
      <c r="Q189" s="141">
        <f t="shared" si="98"/>
        <v>0</v>
      </c>
      <c r="R189" s="141">
        <f t="shared" si="93"/>
        <v>0</v>
      </c>
    </row>
    <row r="190" spans="1:18" ht="105.75" customHeight="1" x14ac:dyDescent="0.4">
      <c r="A190" s="101" t="s">
        <v>40</v>
      </c>
      <c r="B190" s="94" t="s">
        <v>55</v>
      </c>
      <c r="C190" s="16" t="e">
        <f>#REF!+#REF!+#REF!+#REF!+#REF!</f>
        <v>#REF!</v>
      </c>
      <c r="D190" s="16" t="e">
        <f>#REF!+#REF!+#REF!+#REF!+#REF!</f>
        <v>#REF!</v>
      </c>
      <c r="E190" s="16" t="e">
        <f>#REF!+#REF!+#REF!+#REF!+#REF!</f>
        <v>#REF!</v>
      </c>
      <c r="F190" s="25"/>
      <c r="G190" s="25"/>
      <c r="H190" s="28"/>
      <c r="I190" s="26"/>
      <c r="J190" s="25"/>
      <c r="K190" s="26"/>
      <c r="L190" s="26"/>
      <c r="M190" s="18"/>
      <c r="N190" s="18"/>
      <c r="O190" s="18"/>
      <c r="P190" s="72" t="s">
        <v>59</v>
      </c>
      <c r="Q190" s="141">
        <f t="shared" si="98"/>
        <v>0</v>
      </c>
      <c r="R190" s="141">
        <f t="shared" si="93"/>
        <v>0</v>
      </c>
    </row>
    <row r="191" spans="1:18" ht="130.5" customHeight="1" x14ac:dyDescent="0.4">
      <c r="A191" s="101" t="s">
        <v>41</v>
      </c>
      <c r="B191" s="94" t="s">
        <v>56</v>
      </c>
      <c r="C191" s="16" t="e">
        <f>#REF!+#REF!+#REF!+#REF!+#REF!</f>
        <v>#REF!</v>
      </c>
      <c r="D191" s="16" t="e">
        <f>#REF!+#REF!+#REF!+#REF!+#REF!</f>
        <v>#REF!</v>
      </c>
      <c r="E191" s="16" t="e">
        <f>#REF!+#REF!+#REF!+#REF!+#REF!</f>
        <v>#REF!</v>
      </c>
      <c r="F191" s="25"/>
      <c r="G191" s="25"/>
      <c r="H191" s="28"/>
      <c r="I191" s="26"/>
      <c r="J191" s="25"/>
      <c r="K191" s="26"/>
      <c r="L191" s="26"/>
      <c r="M191" s="18"/>
      <c r="N191" s="18"/>
      <c r="O191" s="18"/>
      <c r="P191" s="72" t="s">
        <v>59</v>
      </c>
      <c r="Q191" s="141">
        <f t="shared" si="98"/>
        <v>0</v>
      </c>
      <c r="R191" s="141">
        <f t="shared" si="93"/>
        <v>0</v>
      </c>
    </row>
    <row r="411" spans="12:15" x14ac:dyDescent="0.4">
      <c r="L411" s="6"/>
      <c r="M411" s="6"/>
      <c r="N411" s="6"/>
      <c r="O411" s="6"/>
    </row>
    <row r="412" spans="12:15" x14ac:dyDescent="0.4">
      <c r="L412" s="6"/>
      <c r="M412" s="6"/>
      <c r="N412" s="6"/>
      <c r="O412" s="6"/>
    </row>
    <row r="413" spans="12:15" x14ac:dyDescent="0.4">
      <c r="L413" s="6"/>
      <c r="M413" s="6"/>
      <c r="N413" s="6"/>
      <c r="O413" s="6"/>
    </row>
  </sheetData>
  <autoFilter ref="A7:P398"/>
  <customSheetViews>
    <customSheetView guid="{A0A3CD9B-2436-40D7-91DB-589A95FBBF00}" scale="40" showPageBreaks="1" outlineSymbols="0" zeroValues="0" fitToPage="1" printArea="1" showAutoFilter="1" hiddenColumns="1" view="pageBreakPreview">
      <selection activeCell="K9" sqref="K9"/>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7" fitToHeight="0" orientation="landscape" r:id="rId1"/>
      <autoFilter ref="A7:P398"/>
    </customSheetView>
    <customSheetView guid="{67ADFAE6-A9AF-44D7-8539-93CD0F6B7849}" scale="40" showPageBreaks="1" outlineSymbols="0" zeroValues="0" fitToPage="1" printArea="1" showAutoFilter="1" hiddenColumns="1" view="pageBreakPreview" topLeftCell="A4">
      <pane xSplit="4" ySplit="7" topLeftCell="K65" activePane="bottomRight" state="frozen"/>
      <selection pane="bottomRight" activeCell="P81" sqref="P81:P86"/>
      <rowBreaks count="31" manualBreakCount="31">
        <brk id="41" max="15" man="1"/>
        <brk id="109" max="15" man="1"/>
        <brk id="146"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7" fitToHeight="0" orientation="landscape" horizontalDpi="4294967293" r:id="rId2"/>
      <autoFilter ref="A7:P398"/>
    </customSheetView>
    <customSheetView guid="{649E5CE3-4976-49D9-83DA-4E57FFC714BF}" scale="20" showPageBreaks="1" outlineSymbols="0" zeroValues="0" fitToPage="1" printArea="1" showAutoFilter="1" hiddenRows="1" hiddenColumns="1" view="pageBreakPreview" topLeftCell="A150">
      <selection activeCell="P174" sqref="P174:P179"/>
      <rowBreaks count="30" manualBreakCount="30">
        <brk id="28" max="15" man="1"/>
        <brk id="40"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7" bottom="0" header="0" footer="0"/>
      <printOptions horizontalCentered="1"/>
      <pageSetup paperSize="8" scale="39" fitToHeight="0" orientation="landscape" horizontalDpi="4294967293" r:id="rId3"/>
      <autoFilter ref="A7:P398"/>
    </customSheetView>
    <customSheetView guid="{45DE1976-7F07-4EB4-8A9C-FB72D060BEFA}" scale="40" showPageBreaks="1" outlineSymbols="0" zeroValues="0" fitToPage="1" printArea="1" showAutoFilter="1" hiddenRows="1" hiddenColumns="1" view="pageBreakPreview" topLeftCell="F176">
      <selection activeCell="P181" sqref="P181:P186"/>
      <rowBreaks count="30" manualBreakCount="30">
        <brk id="147" max="15" man="1"/>
        <brk id="171" max="18"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8" fitToHeight="0" orientation="landscape" r:id="rId4"/>
      <autoFilter ref="A7:P398"/>
    </customSheetView>
    <customSheetView guid="{7B245AB0-C2AF-4822-BFC4-2399F85856C1}" scale="40" showPageBreaks="1" outlineSymbols="0" zeroValues="0" fitToPage="1" printArea="1" showAutoFilter="1" hiddenColumns="1" view="pageBreakPreview" topLeftCell="A4">
      <pane xSplit="4" ySplit="7" topLeftCell="O30" activePane="bottomRight" state="frozen"/>
      <selection pane="bottomRight" activeCell="P36" sqref="P36"/>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5"/>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6"/>
      <autoFilter ref="A7:P401"/>
    </customSheetView>
    <customSheetView guid="{5FB953A5-71FF-4056-AF98-C9D06FF0EDF3}" scale="46" showPageBreaks="1" outlineSymbols="0" zeroValues="0" fitToPage="1" printArea="1" showAutoFilter="1" hiddenColumns="1" view="pageBreakPreview" topLeftCell="K24">
      <selection activeCell="P29" sqref="P29:P35"/>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7"/>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8"/>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9"/>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0"/>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1"/>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2"/>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9"/>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0"/>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1"/>
      <autoFilter ref="A9:S1185"/>
    </customSheetView>
    <customSheetView guid="{D95852A1-B0FC-4AC5-B62B-5CCBE05B0D15}" scale="40" showPageBreaks="1" outlineSymbols="0" zeroValues="0" fitToPage="1" printArea="1" showAutoFilter="1" hiddenColumns="1" view="pageBreakPreview" topLeftCell="A5">
      <pane xSplit="4" ySplit="4" topLeftCell="F21" activePane="bottomRight" state="frozen"/>
      <selection pane="bottomRight" activeCell="K23" sqref="K23"/>
      <rowBreaks count="28" manualBreakCount="28">
        <brk id="30" max="15" man="1"/>
        <brk id="216" max="18" man="1"/>
        <brk id="266" max="18" man="1"/>
        <brk id="323" max="18" man="1"/>
        <brk id="394" max="18" man="1"/>
        <brk id="449" max="14" man="1"/>
        <brk id="464" max="10" man="1"/>
        <brk id="500" max="10" man="1"/>
        <brk id="540" max="10" man="1"/>
        <brk id="579" max="10" man="1"/>
        <brk id="617" max="10" man="1"/>
        <brk id="653" max="10" man="1"/>
        <brk id="690" max="10" man="1"/>
        <brk id="728" max="10" man="1"/>
        <brk id="763" max="10" man="1"/>
        <brk id="799" max="10" man="1"/>
        <brk id="839" max="10" man="1"/>
        <brk id="878" max="10" man="1"/>
        <brk id="917" max="10" man="1"/>
        <brk id="957" max="10" man="1"/>
        <brk id="995" max="10" man="1"/>
        <brk id="1030" max="10" man="1"/>
        <brk id="1060" max="10" man="1"/>
        <brk id="1097" max="10" man="1"/>
        <brk id="1134" max="10" man="1"/>
        <brk id="1169" max="10" man="1"/>
        <brk id="1211" max="10" man="1"/>
        <brk id="1265" max="10" man="1"/>
      </rowBreaks>
      <pageMargins left="0" right="0" top="0.9055118110236221" bottom="0" header="0" footer="0"/>
      <printOptions horizontalCentered="1"/>
      <pageSetup paperSize="8" scale="39" fitToHeight="0" orientation="landscape" r:id="rId22"/>
      <autoFilter ref="A7:P398"/>
    </customSheetView>
    <customSheetView guid="{BEA0FDBA-BB07-4C19-8BBD-5E57EE395C09}" scale="40" showPageBreaks="1" outlineSymbols="0" zeroValues="0" printArea="1" showAutoFilter="1" hiddenColumns="1" view="pageBreakPreview" topLeftCell="A4">
      <pane xSplit="4" ySplit="5" topLeftCell="F30" activePane="bottomRight" state="frozen"/>
      <selection pane="bottomRight" activeCell="O33" sqref="O33"/>
      <rowBreaks count="31" manualBreakCount="31">
        <brk id="120" max="17" man="1"/>
        <brk id="144" max="17" man="1"/>
        <brk id="165" max="17"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40" fitToHeight="0" orientation="landscape" r:id="rId23"/>
      <autoFilter ref="A7:P401"/>
    </customSheetView>
  </customSheetViews>
  <mergeCells count="81">
    <mergeCell ref="J148:J149"/>
    <mergeCell ref="J141:J142"/>
    <mergeCell ref="K141:K142"/>
    <mergeCell ref="L141:L142"/>
    <mergeCell ref="L148:L149"/>
    <mergeCell ref="O148:O149"/>
    <mergeCell ref="P69:P74"/>
    <mergeCell ref="P181:P186"/>
    <mergeCell ref="P148:P154"/>
    <mergeCell ref="P167:P168"/>
    <mergeCell ref="P169:P172"/>
    <mergeCell ref="P174:P179"/>
    <mergeCell ref="P75:P80"/>
    <mergeCell ref="P81:P86"/>
    <mergeCell ref="B141:B142"/>
    <mergeCell ref="F141:F142"/>
    <mergeCell ref="G141:G142"/>
    <mergeCell ref="H141:H142"/>
    <mergeCell ref="I141:I142"/>
    <mergeCell ref="P55:P60"/>
    <mergeCell ref="I21:I23"/>
    <mergeCell ref="J21:J23"/>
    <mergeCell ref="K21:K23"/>
    <mergeCell ref="L21:L23"/>
    <mergeCell ref="M21:M23"/>
    <mergeCell ref="O29:O30"/>
    <mergeCell ref="J29:J30"/>
    <mergeCell ref="K29:K30"/>
    <mergeCell ref="L29:L30"/>
    <mergeCell ref="N21:N23"/>
    <mergeCell ref="O21:O23"/>
    <mergeCell ref="I29:I30"/>
    <mergeCell ref="P15:P20"/>
    <mergeCell ref="P37:P42"/>
    <mergeCell ref="P49:P54"/>
    <mergeCell ref="P21:P28"/>
    <mergeCell ref="P29:P35"/>
    <mergeCell ref="P43:P48"/>
    <mergeCell ref="A3:P3"/>
    <mergeCell ref="J6:K6"/>
    <mergeCell ref="A9:A14"/>
    <mergeCell ref="A5:A7"/>
    <mergeCell ref="H6:I6"/>
    <mergeCell ref="C5:C7"/>
    <mergeCell ref="G6:G7"/>
    <mergeCell ref="F5:G5"/>
    <mergeCell ref="E5:E7"/>
    <mergeCell ref="F6:F7"/>
    <mergeCell ref="B5:B7"/>
    <mergeCell ref="L5:L7"/>
    <mergeCell ref="O5:O7"/>
    <mergeCell ref="D5:D7"/>
    <mergeCell ref="P5:P7"/>
    <mergeCell ref="H5:K5"/>
    <mergeCell ref="H29:H30"/>
    <mergeCell ref="A15:A20"/>
    <mergeCell ref="B21:B23"/>
    <mergeCell ref="F21:F23"/>
    <mergeCell ref="G21:G23"/>
    <mergeCell ref="H21:H23"/>
    <mergeCell ref="A21:A22"/>
    <mergeCell ref="B29:B30"/>
    <mergeCell ref="A29:A30"/>
    <mergeCell ref="F29:F30"/>
    <mergeCell ref="G29:G30"/>
    <mergeCell ref="A148:A149"/>
    <mergeCell ref="P129:P134"/>
    <mergeCell ref="P93:P98"/>
    <mergeCell ref="P99:P104"/>
    <mergeCell ref="P111:P116"/>
    <mergeCell ref="P117:P122"/>
    <mergeCell ref="P123:P128"/>
    <mergeCell ref="A141:A147"/>
    <mergeCell ref="P141:P147"/>
    <mergeCell ref="B148:B149"/>
    <mergeCell ref="F148:F149"/>
    <mergeCell ref="G148:G149"/>
    <mergeCell ref="H148:H149"/>
    <mergeCell ref="I148:I149"/>
    <mergeCell ref="O141:O142"/>
    <mergeCell ref="K148:K149"/>
  </mergeCells>
  <phoneticPr fontId="4" type="noConversion"/>
  <printOptions horizontalCentered="1"/>
  <pageMargins left="0" right="0" top="0.9055118110236221" bottom="0" header="0" footer="0"/>
  <pageSetup paperSize="9" scale="27" fitToHeight="0" orientation="landscape" r:id="rId2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01.11.2016</vt:lpstr>
      <vt:lpstr>'на 01.11.2016'!Заголовки_для_печати</vt:lpstr>
      <vt:lpstr>'на 01.11.2016'!Область_печати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2016-11-07T10:56:32Z</cp:lastPrinted>
  <dcterms:created xsi:type="dcterms:W3CDTF">2011-12-13T05:34:09Z</dcterms:created>
  <dcterms:modified xsi:type="dcterms:W3CDTF">2016-11-14T09:51:33Z</dcterms:modified>
</cp:coreProperties>
</file>