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8190" windowHeight="10790" activeTab="0"/>
  </bookViews>
  <sheets>
    <sheet name="Итог 15.07.2015" sheetId="1" r:id="rId1"/>
  </sheets>
  <definedNames>
    <definedName name="_xlnm.Print_Area" localSheetId="0">'Итог 15.07.2015'!$A$1:$L$345</definedName>
  </definedNames>
  <calcPr fullCalcOnLoad="1"/>
</workbook>
</file>

<file path=xl/sharedStrings.xml><?xml version="1.0" encoding="utf-8"?>
<sst xmlns="http://schemas.openxmlformats.org/spreadsheetml/2006/main" count="1642" uniqueCount="563">
  <si>
    <t>№ п/п</t>
  </si>
  <si>
    <t>1.1.</t>
  </si>
  <si>
    <t>+</t>
  </si>
  <si>
    <t>Инвестиционный проект «Модернизация производства ОАО «Сургутнефтегаз»</t>
  </si>
  <si>
    <t>инвестиции</t>
  </si>
  <si>
    <t>Инвестиционный проект «Модернизация ОАО «Завод стабилизации конденсата имени В.С. Черномырдина»</t>
  </si>
  <si>
    <t>Инвестиционный проект «Модернизация ОАО «ОГК-2 «Сургутская ГРЭС-1»</t>
  </si>
  <si>
    <t>Инвестиционный проект «Создание судостроительного производства»</t>
  </si>
  <si>
    <t>Планируются к реализации</t>
  </si>
  <si>
    <t xml:space="preserve">инвестиции </t>
  </si>
  <si>
    <t>Инвестиционный проект фирменного производства «KOMANDOR» (мебельная фабрика)</t>
  </si>
  <si>
    <t xml:space="preserve">Инвестиционный проект по созданию высокотехнологичного производства строительных стеновых материалов по технологии немецкой фирмы «MASA» </t>
  </si>
  <si>
    <t xml:space="preserve"> инвестиции</t>
  </si>
  <si>
    <t>Инвестиционный проект «Создание завода по производству труб из композитных материалов»</t>
  </si>
  <si>
    <t xml:space="preserve">    инвестиции</t>
  </si>
  <si>
    <t>Инвестиционный проект «Создание предприятия деревянного каркасного домостроения по технологии NASCOR»</t>
  </si>
  <si>
    <t>Инвестиционный проект «Создание завода по производству базальтового волокна и продукции из базальтового волокна»</t>
  </si>
  <si>
    <t>Инвестиционный проект «Создание завода по производству жидкого азота и промышленных газов»</t>
  </si>
  <si>
    <t>Инвестиционный проект «Создание Югорского сорбентного завода (продукция из торфа)»</t>
  </si>
  <si>
    <t>1.2.</t>
  </si>
  <si>
    <t>Проект «Сделано в Сургуте» (расширение бренда)</t>
  </si>
  <si>
    <t>1.3.</t>
  </si>
  <si>
    <t>Проект «Инженеры XXI века»</t>
  </si>
  <si>
    <t>Проект «Развитие Политехнического института Сургутского государственного университета»</t>
  </si>
  <si>
    <t>Проект «Развитие ресурсного центра «Политехнический колледж»</t>
  </si>
  <si>
    <t>Проект «Системное развитие научно-инновационной среды на основе организации сотрудничества с Всероссийским НИИ экспериментальной физики, Научно-исследовательским институтом системных исследований Российской академии наук и другими структурами.</t>
  </si>
  <si>
    <t>Инвестиционный проект «Филиал окружного Технопарка высоких технологий»</t>
  </si>
  <si>
    <t>Государственная  программа Ханты-Мансийского автономного округа - Югры «Социально-экономическое развитие, инвестиции и инновации Ханты-Мансийского автономного округа - Югры на 2014 - 2020 годы»</t>
  </si>
  <si>
    <t>Инвестиционный проект «Строительство Центра спортивной науки и инновационных технологий в составе проекта «Кампус» (в том числе, научно-методический консультативный центр спорта)»</t>
  </si>
  <si>
    <t>Инвестиционный проект «Создание Дата-центра направленного на создание, поддержание и развитие информационных технологий в городе»</t>
  </si>
  <si>
    <t xml:space="preserve">Инвестиционный проект «Полигон испытания конструкций и материалов» </t>
  </si>
  <si>
    <t>Инвестиционный проект «Полигон испытания технологий по добыче трудноизвлекаемых запасов нефти и газа»</t>
  </si>
  <si>
    <t>Инвестиционный проект «Создание центра сертификации продукции инновационных предприятий и промышленных образцов»</t>
  </si>
  <si>
    <t>Инвестиционный проект «Опытно-производственный центр по разработке, производству и сервису колтюбинговых установок на базе модифицированных шасси MAN – «Титан»</t>
  </si>
  <si>
    <t>2. Направление «Человеческий потенциал»</t>
  </si>
  <si>
    <t>2.1.</t>
  </si>
  <si>
    <t>Инвестиционный проект «Билдинг-сад»:</t>
  </si>
  <si>
    <t xml:space="preserve">Предложены для включения в государственную  программу Ханты-Мансийского автономного округа - Югры «Развитие образования в Ханты-Мансийском автономном округе – Югре на 2014-2020 годы» </t>
  </si>
  <si>
    <t>Проект развития платных образовательных услуг</t>
  </si>
  <si>
    <t>Инвестиционный проект «Строительство детского сада №1 в микрорайоне №24»</t>
  </si>
  <si>
    <t xml:space="preserve">Государственная  программа Ханты-Мансийского автономного округа - Югры «Развитие образования в Ханты-Мансийском автономном округе – Югре на 2014-2020 годы» </t>
  </si>
  <si>
    <t>Инвестиционный проект «Строительство детского сада в микрорайоне ПИКС»</t>
  </si>
  <si>
    <t>Инвестиционный проект «Строительство детского сада в микрорайоне № 37»</t>
  </si>
  <si>
    <t>Инвестиционный проект «Строительство детского сада в микрорайоне № 40»</t>
  </si>
  <si>
    <t>Государственная  программа Ханты-Мансийского автономного округа - Югры «Развитие образования в Ханты-Мансийском автономном округе – Югре на 2014-2020 годы</t>
  </si>
  <si>
    <t>Инвестиционный проект «Строительство детского сада № 2 в микрорайоне № 38»</t>
  </si>
  <si>
    <t>Инвестиционный проект «Строительство детского сада в микрорайоне № 5А»</t>
  </si>
  <si>
    <t>Инвестиционный проект «Строительство детского сада в микрорайоне № 30»</t>
  </si>
  <si>
    <t>Инвестиционный проект «Строительство детского сада в микрорайоне № 20А»</t>
  </si>
  <si>
    <t>Инвестиционный проект «Строительство школы-детского сада №1 (трансформера) в микрорайоне № 38»</t>
  </si>
  <si>
    <t>Инвестиционный проект «Реконструкция детского сада «Золотой Ключик» ул. Энтузиастов, 51/1»</t>
  </si>
  <si>
    <t>Инвестиционный проект «Строительство средней школы в микрорайоне № 40»</t>
  </si>
  <si>
    <t xml:space="preserve">Инвестиционный проект «Строительство средней школы в микрорайоне №16А» </t>
  </si>
  <si>
    <t xml:space="preserve">Инвестиционный проект «Строительство средней школы в микрорайоне №20А»  </t>
  </si>
  <si>
    <t xml:space="preserve">Инвестиционный проект «Строительство средней школы в микрорайоне №42»   </t>
  </si>
  <si>
    <t xml:space="preserve">Предложено для включения в государственную программу Ханты-Мансийского автономного округа - Югры «Развитие образования в Ханты-Мансийском автономном округе – Югре на 2014-2020 годы» </t>
  </si>
  <si>
    <t xml:space="preserve">Инвестиционный проект «Строительство средней школы в микрорайоне №38»   </t>
  </si>
  <si>
    <t xml:space="preserve"> Государственная  программа Ханты-Мансийского автономного округа - Югры «Развитие образования в Ханты-Мансийском автономном округе – Югре на 2014-2020 годы» </t>
  </si>
  <si>
    <t xml:space="preserve">Инвестиционный проект «Строительство средней школы в микрорайоне №44»  </t>
  </si>
  <si>
    <t xml:space="preserve">Инвестиционный проект «Строительство средней школы в микрорайоне №32» </t>
  </si>
  <si>
    <t xml:space="preserve">Инвестиционный проект «Строительство средней школы в микрорайоне №33»   </t>
  </si>
  <si>
    <t xml:space="preserve">Инвестиционный проект «Строительство средней школы в микрорайоне №35»   </t>
  </si>
  <si>
    <t xml:space="preserve">Инвестиционный проект «Строительство средней школы в микрорайоне №34» </t>
  </si>
  <si>
    <t xml:space="preserve">Инвестиционный проект «Строительство средней школы в микрорайоне №5А»  </t>
  </si>
  <si>
    <t xml:space="preserve">Инвестиционный проект «Строительство средней школы в микрорайоне №27А»   </t>
  </si>
  <si>
    <t>Инвестиционный проект «Станция юных натуралистов в лесопарковой зоне»</t>
  </si>
  <si>
    <t>Инвестиционный проект «Реконструкция и расширение здания Сургутского медицинского училища и строительство общежития»</t>
  </si>
  <si>
    <t>Планируется к реализации</t>
  </si>
  <si>
    <t>Отдельное здание для Медицинского института ГБОУ ВПО «Сургутский государственный университет»</t>
  </si>
  <si>
    <t>Будет определена после завершения ПИР</t>
  </si>
  <si>
    <t>Инвестиционный проект «Реконструкция здания ГБОУ ВПО «Сургутский государственный университет» под биологическую лабораторию»</t>
  </si>
  <si>
    <t>Инвестиционный проект «Строительство центра технического творчества»</t>
  </si>
  <si>
    <t xml:space="preserve">Инвестиционный проект «Строительство планетария»  </t>
  </si>
  <si>
    <t>2.2.</t>
  </si>
  <si>
    <t>Инвестиционный проект «Поликлиника «Нефтяник» на 700 посещений в смену в 37 микрорайоне»</t>
  </si>
  <si>
    <t>Инвестиционный проект «Реконструкция консультативно-диагностической поликлиники на 425 посещений в смену Сургутской окружной клинической больницы»</t>
  </si>
  <si>
    <t>Инвестиционный проект «Психо-наркологический диспансер на 350 коек»</t>
  </si>
  <si>
    <t>Государственная программа Ханты-Мансийского автономного округа – Югры «Развитие здравоохранения на 2014-2020 гг.»</t>
  </si>
  <si>
    <t xml:space="preserve">Инвестиционный проект «Реконструкция старого здания БУ ХМАО – Югры «Окружной кардиологический диспансер «Центр диагностики и сердечно-сосудистой хирургии» для открытия Кардиореабилитационного центра» </t>
  </si>
  <si>
    <t>Инвестиционный проект «Хоспис (Центр паллиативной медицины на 100 коек)»</t>
  </si>
  <si>
    <t>Инвестиционный проект «Территориальные подстанции скорой медицинской помощи в 31А микрорайоне»</t>
  </si>
  <si>
    <t>Инвестиционный проект «Сургутская окружная клиническая детская больница на 500 коек»</t>
  </si>
  <si>
    <t>Инвестиционный проект «Больница на 1000 коек (западнее мкр. 35А)»</t>
  </si>
  <si>
    <t>– перинатальный центр на 315 коек, 165 посещений в смену;</t>
  </si>
  <si>
    <t xml:space="preserve">Инвестиционный проект «Поликлиника на 1000 посещений в смену в 27 микрорайоне» </t>
  </si>
  <si>
    <t>Инвестиционный проект «Поликлиника на 100 посещение/смену (мкр. 44)»</t>
  </si>
  <si>
    <t>2.3.</t>
  </si>
  <si>
    <t>Инвестиционный проект «Строительство Хореографической школы в мкр. 20»</t>
  </si>
  <si>
    <t>Инвестиционные проекты «Строительство культурно-досуговых комплексов в 15-ти микрорайонах города (19, 20А, 31А, 42, ж/д, ул. Нагорная, п. Черный мыс, 4, 13А, кв. А, 5А, пр. Набережный, п.Снежный, п.Таежный, п. Кедровый)»</t>
  </si>
  <si>
    <t>Инвестиционный проект «Реконструкция ДК Строитель»</t>
  </si>
  <si>
    <t>Инвестиционный проект «Реконструкция Городского парка культуры и отдыха, с присоединением к существующей площади дополнительных 5 га»</t>
  </si>
  <si>
    <t>Инвестиционный проект «Сургутский кремль», мкр. 9-10</t>
  </si>
  <si>
    <r>
      <t xml:space="preserve">Инвестиционный проект </t>
    </r>
    <r>
      <rPr>
        <sz val="10"/>
        <color indexed="36"/>
        <rFont val="Times New Roman"/>
        <family val="1"/>
      </rPr>
      <t>«</t>
    </r>
    <r>
      <rPr>
        <sz val="10"/>
        <color indexed="8"/>
        <rFont val="Times New Roman"/>
        <family val="1"/>
      </rPr>
      <t xml:space="preserve">Реконструкция надворного комплекса «Купеческая усадьба» – мкр. 9-10» </t>
    </r>
  </si>
  <si>
    <t>Инвестиционный проект «Сургутский острог», 7 мкр.</t>
  </si>
  <si>
    <t>Инвестиционный проект «Пассаж искусств в ядре центра города (детская библиотека, художественный музей с выставочными площадями)»</t>
  </si>
  <si>
    <t>Инвестиционный проект «Молодежные центры в территориальных зонах, объединенных несколькими микрорайонами города 33, 34, 37, 38, ПИКС, 30, 31, 32, 17, 18, 19 (район «Строитель»)»</t>
  </si>
  <si>
    <t>Инвестиционный проект «Загородный специализированный (профильный) военно-спортивный лагерь «Барсова гора» на базе центра военно-прикладных видов спорта муниципального бюджетного учреждения «Центр специальной подготовки "Сибирский легион»</t>
  </si>
  <si>
    <t>Инвестиционный проект «Городской многофункциональный молодёжный центр площадью 35000 кв.м. (с наличием концертного зала, помещений для студий, кружков и т.д.)»</t>
  </si>
  <si>
    <t>Инвестиционный проект «Строительство плавательных бассейнов общей площадью зеркала воды – 5 500 м2»</t>
  </si>
  <si>
    <t>Инвестиционный проект «Региональный центр спорта инвалидов, г. Сургут»</t>
  </si>
  <si>
    <t>Инвестиционный проект «Строительство спортивного комплекса с плавательным бассейном на 50 метров в г. Сургуте»</t>
  </si>
  <si>
    <t>Инвестиционный проект «Волейбольная арена на 5000 посадочных мест для проведения соревнований мирового уровня»</t>
  </si>
  <si>
    <t>Планируются к реализации. Источник финансирования не определен.</t>
  </si>
  <si>
    <t xml:space="preserve">Инвестиционный проект по строительству спортивных площадок в каждом микрорайоне города </t>
  </si>
  <si>
    <t>Государственная программа Ханты-Мансийского автономного округа – Югры «Социальная поддержка жителей Ханты-Мансийского автономного округа – Югры на 2014-2020 годы»</t>
  </si>
  <si>
    <t>Инвестиционный проект «Строительство крытых ледовых кортов»</t>
  </si>
  <si>
    <t>Инвестиционный проект «Строительство аквапарка»</t>
  </si>
  <si>
    <t>Инвестиционный проект «Строительство спортивного центра с универсальным игровым залом (№1) в мкр. 44 г. Сургута»</t>
  </si>
  <si>
    <t>Инвестиционный проект «Строительство спортивного ядра в мкр. 35-А г. Сургута (2-й пусковой комплекс)»</t>
  </si>
  <si>
    <t>Инвестиционный проект «Керлинг центр в г. Сургуте»</t>
  </si>
  <si>
    <t>Инвестиционный проект «Строительство спортивного центра с универсальным игровым залом (№1) в мкр. (Хоззона) г. Сургута»</t>
  </si>
  <si>
    <t>Инвестиционный проект «Строительство спортивного центра с универсальным игровым залом и плавательным бассейном на 25 м в 21-22 мкр.»</t>
  </si>
  <si>
    <t>Инвестиционный проект «Возведение плоскостных спортивных сооружений»</t>
  </si>
  <si>
    <t>Инвестиционный проект «Строительство центра единоборств»</t>
  </si>
  <si>
    <t>Инвестиционный проект «Строительство легкоатлетического манежа»</t>
  </si>
  <si>
    <t>Инвестиционный проект «Строительство гимнастического центра»</t>
  </si>
  <si>
    <t>Инвестиционный проект «Строительство Многофункционального комплекса «Югра» (спортивно-досуговый  центр в северо-восточном районе города)»</t>
  </si>
  <si>
    <t>Инвестиционный проект «Строительство спортивной гостиницы»</t>
  </si>
  <si>
    <t>Инвестиционный проект «Строительство спортивной школы-интерната»</t>
  </si>
  <si>
    <t>Инвестиционный проект «Строительство 14 спортивных комплексов с игровыми залами, 2 спортивных комплексов, 5 спортивных центров»</t>
  </si>
  <si>
    <t>3. Направление «Гражданское общество»</t>
  </si>
  <si>
    <t>3.1.</t>
  </si>
  <si>
    <t xml:space="preserve">Проект «Дружба народов» по озеленению города </t>
  </si>
  <si>
    <t>Проект «Растем вместе» (формирование у учащихся культуры толерантности и этнокультурной компетентности)</t>
  </si>
  <si>
    <t>Проект «Организация мероприятий, приуроченных к международному дню толерантности, в муниципальных общеобразовательных организациях»</t>
  </si>
  <si>
    <t>Проект «Поддержка социально ориентированных некоммерческих организаций»</t>
  </si>
  <si>
    <t>Проект «Реализация мероприятий в рамках муниципальной программы «Доступная среда города Сургута на 2014-2020 годы»</t>
  </si>
  <si>
    <t xml:space="preserve">Проект «Социальная поддержка отдельных категорий граждан» </t>
  </si>
  <si>
    <t>Проект «Информационное обслуживание органов местного самоуправления в городском печатном издании в виде опубликования информации, направленной на профилактику экстремизма, гармонизацию межэтнических и межкультурных отношений, укрепление толерантности»</t>
  </si>
  <si>
    <t>Проекты и мероприятия (конференции, круглые столы, встречи, заседания совещательных органов), направленные на гармонизацию межэтнических отношений и формирование толерантности.</t>
  </si>
  <si>
    <t>Проект «Старожилы Сургута», в том числе строительство Центра</t>
  </si>
  <si>
    <t>Инвестиционный проект «Создание центра национальных культур города Сургута (Дом дружбы народов)»</t>
  </si>
  <si>
    <t>3.2.</t>
  </si>
  <si>
    <t>Проект "Безопасный город"</t>
  </si>
  <si>
    <t>Проект "Интерактивная карта безопасности"</t>
  </si>
  <si>
    <t>Проект «Народный патруль» (выявление административных правонарушений).</t>
  </si>
  <si>
    <t>Проект «Создание общественных формирований правоохранительной направленности (общественные формирования, добровольные народные дружины, родительские патрули, молодежные отряды и т.д.), материального стимулирования граждан, участвующих в охране общественного порядка, пресечения преступлений и иных правонарушений»</t>
  </si>
  <si>
    <t>Государственная программа Ханты-Мансийского автономного округа – Югры «Обеспечение прав и законных интересов населения Ханты-Мансийского автономного округа – Югры в отдельных сферах жизнедеятельности в 2014-2020 годах»</t>
  </si>
  <si>
    <t>Проект «Размещение (в том числе  разработка проектов, приобретение, установка, монтаж, подключение) на въездах и выездах с территории города систем видеообзора, модернизация имеющихся систем видеонаблюдения по направлению безопасности дорожного движения и информирования населения о системах, необходимости соблюдения правил дорожного движения (в том числе санкциях за их нарушение) с целью избежания детского дорожно-транспортного травматизма»</t>
  </si>
  <si>
    <t xml:space="preserve">Инвестиционный проект «Строительство 3 пожарных депо» </t>
  </si>
  <si>
    <t>3.3.</t>
  </si>
  <si>
    <t>Проект «Госликбез» Проект направлен на повышение правовой грамотности граждан</t>
  </si>
  <si>
    <t>Проект «Школа активиста». Проект направлен на повышение компетенций граждан в вопросах гражданского участия в управлении городом</t>
  </si>
  <si>
    <t>4. Направление «Жизнеобеспечение»</t>
  </si>
  <si>
    <t>4.1.</t>
  </si>
  <si>
    <t>Инвестиционный проект «Инвестиционные площадки для создания условий для комплексного освоения территорий в целях жилищного строительства площадью 428,4 га (доля строительства муниципального жилищного фонда - 0,2%)»</t>
  </si>
  <si>
    <t>Инвестиционный проект «Инвестиционные площадки для создания условий для преобразования сложившейся застройки в целях обеспечения граждан доступным и комфортным жильем площадью 133,2 га (доля строительства муниципального жилищного фонда - 0,2%)»</t>
  </si>
  <si>
    <t xml:space="preserve">Инвестиционный проект «Выполнение ПИР по строительству объекта «Улица Киртбая от ул. 1«З» до ул. 3«З» </t>
  </si>
  <si>
    <t>Муниципальная программа  «Развитие транспортной системы города Сургута на 2014-2020 годы»</t>
  </si>
  <si>
    <t xml:space="preserve">Инвестиционный проект «Выполнение ПИР по строительству объекта «Улица 5«З» от Нефтеюганского шоссе до ул. 39«З» </t>
  </si>
  <si>
    <t xml:space="preserve">Инвестиционный проект «Выполнение ПИР по строительству объекта «Автомобильная дорога к новому кладбищу» </t>
  </si>
  <si>
    <t>Проект «Мероприятия по улучшению технического состояния многоквартирных домов и повышению их энергетической эффективности»</t>
  </si>
  <si>
    <t xml:space="preserve">Государственная программа Ханты-Мансийского автономного округа – Югры «Развитие жилищно-коммунального комплекса и повышение энергетической эффективности в Ханты-Мансийском автономном округе – Югре на 2014-2020 годы» </t>
  </si>
  <si>
    <t>Инвестиционный проект «Мероприятия по содействию развития жилищного строительства»</t>
  </si>
  <si>
    <t>Инвестиционный проект «Мероприятия по модернизации жилищно-коммунального комплекса»</t>
  </si>
  <si>
    <t>Мероприятия по энергосбережению и повышению энергетической эффективности</t>
  </si>
  <si>
    <t>Инвестиционный проект «Мероприятия по развитию доступной среды в городе Сургуте»</t>
  </si>
  <si>
    <t xml:space="preserve">Инвестиционный проект по реконструкции уличных водопроводных сетей с применением современных материалов </t>
  </si>
  <si>
    <t>Инвестиционный проект «Магистральный водовод по ул. Кайдалова от ул. 1В до ул. 2В (пр. Комсомольский)»</t>
  </si>
  <si>
    <t xml:space="preserve">Инвестиционный проект «Магистральный водовод в восточном жилом районе от ул. 9П (Нефтеюганское шоссе) по ул. Рационализаторов до ВК-сущ.» </t>
  </si>
  <si>
    <t xml:space="preserve">Инвестиционный проект «Магистральный водовод от водозабора 8а по Нефтеюганскому шоссе до ВК-1 (сети водоснабжения жилой и промышленной зоны речного порта, с увеличением диаметра)» </t>
  </si>
  <si>
    <t>Инвестиционный проект «Инженерные сети в посёлке Снежный I, II этапы строительства»</t>
  </si>
  <si>
    <t>Инвестиционный проект «Инженерные сети и внутриквартальные проезды п. Кедровый 1, п. Лунный»</t>
  </si>
  <si>
    <t>Инвестиционный проект по застройке микрорайона 48. Инженерные сети</t>
  </si>
  <si>
    <t>Инвестиционный проект по строительству 4 кустов скважин на водозаборах</t>
  </si>
  <si>
    <t>Инвестиционный проект по строительству 3 водопроводных очистных сооружений</t>
  </si>
  <si>
    <t>Инвестиционный проект по строительству повысительной насосной станции</t>
  </si>
  <si>
    <t>Инвестиционный проект по реконструкции магистральных водопроводных сетей диаметром 110-500 мм, общей протяженностью 110,9 км; сетей диаметром 250, 400, 800 мм, общей протяженностью 1,4 км</t>
  </si>
  <si>
    <t>Инвестиционный проект по реконструкции магистральных сетей водоотведения диаметром 160-1200 мм, общей протяженностью  98,1 км; сетей водоотведения диаметром 160 мм, 300 мм, 400 мм, 450 мм, общей протяженностью 12 км</t>
  </si>
  <si>
    <t>Инвестиционный проект по строительству ливневой канализации общей протяженностью 35,5 км</t>
  </si>
  <si>
    <t>Инвестиционный проект по строительству 7 котельных, реконструкция 10 котельных</t>
  </si>
  <si>
    <t>Инвестиционный проект по строительству 13 КРП, 10 ЦТП, 1 ТПНС, реконструкция 1 ТПНС</t>
  </si>
  <si>
    <t>Инвестиционный проект по строительству магистральных сетей теплоснабжения диаметром 150-1000 мм, общей протяженностью 22,6 км; реконструкция магистральных сетей теплоснабжения диаметром 150-1200 мм, общей протяженностью 12,6 км</t>
  </si>
  <si>
    <t>Инвестиционный проект по строительству 20 пунктов редуцирования газа</t>
  </si>
  <si>
    <t>Инвестиционный проект по строительству газопроводов высокого давления диаметром 108-700 мм, общей протяженностью 60,5 км</t>
  </si>
  <si>
    <t>Инвестиционный проект по строительству объектов социального и культурного значения</t>
  </si>
  <si>
    <t>Инвестиционный проект по развитию речных перевозок (строительство речного вокзала);</t>
  </si>
  <si>
    <t>Инвестиционный проект по реконструкции аэропорта и взлетно-посадочной полосы;</t>
  </si>
  <si>
    <t>Инвестиционный проект по строительству автовокзала</t>
  </si>
  <si>
    <t>Инвестиционный проект по строительству магистральных дорог скоростного движения, общей протяженностью 30,0 км</t>
  </si>
  <si>
    <t>Инвестиционный проект по строительству магистральных дорог регулируемого движения, общей протяженностью 84,3 км</t>
  </si>
  <si>
    <t>Инвестиционный проект по строительству магистральных улиц общегородского значения, общей протяженностью 38,0 км</t>
  </si>
  <si>
    <t>Инвестиционный проект по строительству магистральных улиц районного значения, общей протяженностью 118,2 км</t>
  </si>
  <si>
    <t>Инвестиционный проект по строительству улиц и дорог местного значения, общей протяженностью 109,1 км</t>
  </si>
  <si>
    <t xml:space="preserve">Инвестиционный проект по строительству 11 автодорожных мостов и путепроводов </t>
  </si>
  <si>
    <t>Инвестиционный проект по строительству 13 транспортных развязок в разных уровнях;</t>
  </si>
  <si>
    <t>Инвестиционный проект по строительству автостоянки общей мощностью 2140 машино-мест</t>
  </si>
  <si>
    <t>Инвестиционный проект по капитальному ремонту и ремонту автомобильных дорог</t>
  </si>
  <si>
    <t>Проект по повышению уровня очистки ливневых стоков</t>
  </si>
  <si>
    <t>4.2.</t>
  </si>
  <si>
    <t>6.</t>
  </si>
  <si>
    <t xml:space="preserve">Проект межевания и проект планировки территории п. Юность в городе Сургуте </t>
  </si>
  <si>
    <t>7.</t>
  </si>
  <si>
    <t>Инвестиционный проект по ликвидации приспособленных для  проживания строений в поселках: Кедровый База ОРСа, Звездный, Кедровый-1 (на территории линии охранной зоны ВЛ-110кВ), Кедровый-2, Рэб Флота, СМП по улице Чернореченской, Таежный по улице Железнодорожной и Тупиковой, Юность по улице Линейной.</t>
  </si>
  <si>
    <t>8.</t>
  </si>
  <si>
    <t>9.</t>
  </si>
  <si>
    <t>Инвестиционный проект «Вынос  газораспределительной станции ГРС-3 бис за границу населённого пункта»</t>
  </si>
  <si>
    <t>10.</t>
  </si>
  <si>
    <t>Проект «СУРГУТ-ЭКОГОРОД» (развитие общественных и рекреационных пространств).</t>
  </si>
  <si>
    <t>11.</t>
  </si>
  <si>
    <t>Проект по реновации микрорайонов города: 1, 21, 22.</t>
  </si>
  <si>
    <t>12.</t>
  </si>
  <si>
    <t>Инвестиционный проект «Семь инвестиционных площадок в сфере развития нефтегазоперерабатывающего комплекса под проекты производства глубокой переработки нефти и ПНГ»</t>
  </si>
  <si>
    <t>13.</t>
  </si>
  <si>
    <t>14.</t>
  </si>
  <si>
    <t>15.</t>
  </si>
  <si>
    <t>16.</t>
  </si>
  <si>
    <t>Инвестиционные проекты «Две инвестиционные площадки в сфере развития агропромышленного комплекса под проекты пищевой промышленности»</t>
  </si>
  <si>
    <t>17.</t>
  </si>
  <si>
    <t>Инвестиционные проекты «Две инвестиционных площадки в сфере развития туризма и рекреации под проект туристической базы и проект Этноцентра»</t>
  </si>
  <si>
    <t>18.</t>
  </si>
  <si>
    <t>Инвестиционный проект «Создание инвестиционных площадок в сфере развития жилищного строительства для создание условий для комплексного освоения территорий в целях жилищного строительства»</t>
  </si>
  <si>
    <t>19.</t>
  </si>
  <si>
    <t>20.</t>
  </si>
  <si>
    <t>Инвестиционный проект « Создание инвестиционных площадок в сфере развития жилищного строительства для создания условий для преобразования сложившейся застройки в целях обеспечения граждан доступным и комфортным жильем»</t>
  </si>
  <si>
    <t>21.</t>
  </si>
  <si>
    <t>Инвестиционный проект «Сургутский городской архив»</t>
  </si>
  <si>
    <t>22.</t>
  </si>
  <si>
    <t>Инвестиционный проект «Реновация и застройка поймы реки Объ»</t>
  </si>
  <si>
    <t>23.</t>
  </si>
  <si>
    <t>Инвестиционный проект «Застройка «Ядра города»</t>
  </si>
  <si>
    <t>24.</t>
  </si>
  <si>
    <t>25.</t>
  </si>
  <si>
    <t>Инвестиционный проект «Застройка поселка Юность»</t>
  </si>
  <si>
    <t>26.</t>
  </si>
  <si>
    <t>Инвестиционный проект «Комплексная застройка микрорайонов: 31,45, 44,42,43,46, 38,50»</t>
  </si>
  <si>
    <t>27.</t>
  </si>
  <si>
    <t>Инвестиционный проект «Кабельная канализация связи (для прокладки ВОЛС) протяженностью 56,5 км»</t>
  </si>
  <si>
    <t>28.</t>
  </si>
  <si>
    <t>Инвестиционный проект «Узлы мультисервисного доступа (общественно-деловая зона)  – 2 объекта»</t>
  </si>
  <si>
    <t>29.</t>
  </si>
  <si>
    <t>Инвестиционный проект «Антенно-мачтовое сооружение (АМС) в п. Лесной»</t>
  </si>
  <si>
    <t>30.</t>
  </si>
  <si>
    <t>Инвестиционный проект «Строительство кладбища»</t>
  </si>
  <si>
    <t>31.</t>
  </si>
  <si>
    <t>Инвестиционный проект «Реконструкция железнодорожного вокзала города Сургута</t>
  </si>
  <si>
    <t>4.3.</t>
  </si>
  <si>
    <t>Инвестиционный проект «Расширение полигона твердых бытовых отходов в городе Сургуте»</t>
  </si>
  <si>
    <t>Инвестиционный проект «Развитие сети ландшафтных и рекреационных комплексов» (цель - в каждом новом микрорайоне, который планируется под застройку: мкр. 31, 45,  44,  42, 38  и 50 создать парк или сквер, общая площадь 118 гектаров)</t>
  </si>
  <si>
    <t>Проект «Обеспечение объектов жилого фонда, социальной инфраструктуры контейнерными площадками, оборудованными в соответствии с действующим законодательством»</t>
  </si>
  <si>
    <t>Проект «Обеспечение объектов социальной инфраструктуры (подведомственных Администрации города) контейнерными площадками, оборудованными в соответствии с действующим законодательством»</t>
  </si>
  <si>
    <t>Проект «Обеспечение территорий общего пользования урнами, контейнерами для сбора мусора в соответствии с действующими нормативами»</t>
  </si>
  <si>
    <t>Инвестиционный проект «Строительство межмуниципального полигона твердых бытовых отходов»</t>
  </si>
  <si>
    <t>Инвестиционный проект «Создание предприятий по переработке отходов»</t>
  </si>
  <si>
    <t>из них:</t>
  </si>
  <si>
    <t>1. Направление «Предпринимательство»</t>
  </si>
  <si>
    <t>5.</t>
  </si>
  <si>
    <t>детский сад по ул. Каролинского, 10</t>
  </si>
  <si>
    <t>детский сад по ул.Университетская,11</t>
  </si>
  <si>
    <t>4.</t>
  </si>
  <si>
    <t>Инвестиционный проект многофункционального комплекса "Всемирный торговый комплекс", включающий современную бизнес-инфраструктуру, концертный зал на 3 000 мест, океанариум, медицинский центр, благоутройство территории и набережной</t>
  </si>
  <si>
    <t>Инвестиционный проект "Современные распределительные центры регионального значения"</t>
  </si>
  <si>
    <t>32.</t>
  </si>
  <si>
    <t>33.</t>
  </si>
  <si>
    <t>34.</t>
  </si>
  <si>
    <t>35.</t>
  </si>
  <si>
    <t>1.</t>
  </si>
  <si>
    <t>2.</t>
  </si>
  <si>
    <t>3.</t>
  </si>
  <si>
    <t>Инвестиционный проект "Строительство детской школы искусств в микрорайоне 25"</t>
  </si>
  <si>
    <t>Планируются к реализации. Источник финансирования не определен</t>
  </si>
  <si>
    <t>Инвестиционный проект «Строительство крытых стадионов» (22848 кв.м.) (Пойменная часть реки Обь, севернее мкр. 45, мкр.35)</t>
  </si>
  <si>
    <t>Планируются к реализации. Источник финансирования не определен. Стоимость расчитана в соответствии с приказом Минспорттуризма РФ от 15.10.2010 № 1082 для объектов с минимальной площадью 22848 кв.м. (всего площадок - 3 ед.)</t>
  </si>
  <si>
    <t>36.</t>
  </si>
  <si>
    <t>37.</t>
  </si>
  <si>
    <t>38.</t>
  </si>
  <si>
    <t>39.</t>
  </si>
  <si>
    <t>40.</t>
  </si>
  <si>
    <t>41.</t>
  </si>
  <si>
    <t>Государственная программа Ханты-Мансийского автономного округа - Югры "Развитие физической культуры и спорта в Ханты-Мансийском автономном округе - Югре на 2014-2020 годы"</t>
  </si>
  <si>
    <t>42.</t>
  </si>
  <si>
    <t>43.</t>
  </si>
  <si>
    <t>44.</t>
  </si>
  <si>
    <t>Планируются к реализации. Источник финансирования не определен. Стоимость расчитана в соотвествии с приказом Минспорттуризма РФ от 15.10.2010 № 1082 для объектов с минимальной площадью 3800 кв.м. (всего площадок - 2 ед.)</t>
  </si>
  <si>
    <t>45.</t>
  </si>
  <si>
    <t>Планируются к реализации. Источник финансирования не определен. Стоимость расчитана в соотвествии с приказом Минспорттуризма РФ от 15.10.2010 № 1082 для объектов с минимальной площадью 3150 кв.м. (всего площадок - 3 ед.)</t>
  </si>
  <si>
    <t>46.</t>
  </si>
  <si>
    <t>Планируются к реализации. Источник финансирования не определен. При расчете за основу используется стоимость СЦсУИЗ, включенных в муниципальную программу "Развитие физической культуры и спорта в г. Сургуте на 2014-2020 годы" (всего объектов - 12 ед.)</t>
  </si>
  <si>
    <t>47.</t>
  </si>
  <si>
    <t>Планируются к реализации. Источник финансирования не определен. Стоимость расчитана в соотвествии с приказом Минспорттуризма РФ от 15.10.2010 № 1082 для объектов с минимальной площадью 3150 кв.м. (всего площадок - 12 ед.)</t>
  </si>
  <si>
    <t>48.</t>
  </si>
  <si>
    <t>49.</t>
  </si>
  <si>
    <t>50.</t>
  </si>
  <si>
    <t>51.</t>
  </si>
  <si>
    <t>52.</t>
  </si>
  <si>
    <t>Инвестиционный проект "Строительство объекта "Конноспортивный манеж" (парк "Кедровый лог")</t>
  </si>
  <si>
    <t>Проект «Реализация мероприятий  в рамках муниципальной программы  «Сургутская семья 2014-2020», направленных на сохранение семейных ценностей</t>
  </si>
  <si>
    <t>Фестиваль национальных культур "Соцветие"</t>
  </si>
  <si>
    <t>Государственная программа Ханты-Мансийского автономного округа - Югры "Социальная поддержка жителей Ханты-Мансийского автономного округа - Югры на 2014-2020 годы"</t>
  </si>
  <si>
    <t>Календарный план мероприятий для учащихся, воспитанников и педагогических работников образовательных организаций, подведомственных департаменту образования</t>
  </si>
  <si>
    <t xml:space="preserve">ПРОЕКТ  
плана мероприятий по реализации стратегии социально-экономического развития 
муниципального образования городской округ город Сургут 
на период до 2030 года </t>
  </si>
  <si>
    <r>
      <t>4.</t>
    </r>
    <r>
      <rPr>
        <sz val="10"/>
        <color indexed="8"/>
        <rFont val="Times New Roman"/>
        <family val="1"/>
      </rPr>
      <t>                    </t>
    </r>
  </si>
  <si>
    <r>
      <t xml:space="preserve">Инвестиционный проект по капитальному ремонту общего имущества в многоквартирных домах, расположенных на территории ХМАО – Югры, на 2014 – 2016 годы </t>
    </r>
    <r>
      <rPr>
        <sz val="10"/>
        <color indexed="8"/>
        <rFont val="Times New Roman"/>
        <family val="1"/>
      </rPr>
      <t>(пр. Ленина, Мира, Набережный, пр-д Советов, 30 лет Победы, ул. 60 лет Октября, Береговая, Днеабристов, Лермонтова, Меллик-Карамова, Губкина, Просвещения, Привокзальная, Северная, Сибирская, Энергетиков, Энтузиастов, Юнности, 50 лет ВЛКСМ, Республики, Майская – 272,7 тыс. кв.м., 13 100 чел.)</t>
    </r>
  </si>
  <si>
    <r>
      <t xml:space="preserve">Инвестиционный проект по капитальному ремонту общего имущества в многоквартирных домах, расположенных на территории ХМАО – Югры, на 2014 – 2016 годы </t>
    </r>
    <r>
      <rPr>
        <sz val="10"/>
        <color indexed="8"/>
        <rFont val="Times New Roman"/>
        <family val="1"/>
      </rPr>
      <t>(пр. Ленина, пр-д Дружбы, 30 лет Победы, 50 лет ВЛКСМ, Губкина, Затонская, Крылова, Майская, Московская, пр-т Набережный, ул. Нефтянников, Озерная, Республики, Сибирская, Энергетиков, Энтузиастов, Лермонтова – 234,4 тыс. кв.м, 11 315 чел.)</t>
    </r>
  </si>
  <si>
    <r>
      <t xml:space="preserve">Инвестиционный проект по капитальному ремонту общего имущества в многоквартирных домах, расположенных на территории ХМАО – Югры, на 2014 – 2016 годы </t>
    </r>
    <r>
      <rPr>
        <sz val="10"/>
        <color indexed="8"/>
        <rFont val="Times New Roman"/>
        <family val="1"/>
      </rPr>
      <t>(пос. Лунный, пр-т Ленина, Набережный,  пр-д Дружбы, ул. 30 лет Победы, ул. 50 лет ВЛКСМ, ул. Аэрофлотская, ул. Бахилова, Григория Кукуевицкого, Губкина, Дзержтнского, Ленинградская, Мечникова, Московская, Нагорная, Просвещения, Рабочая, Республики, Энергетиков, Энтузиастов, Затонская – 359 тыс. кв.м., 15 313 чел.)</t>
    </r>
  </si>
  <si>
    <t>Инвестиционный проект по строительству 262 остановочных пунктов общественного транспорта</t>
  </si>
  <si>
    <t>53.</t>
  </si>
  <si>
    <r>
      <t>Проект «Город без пробок»</t>
    </r>
    <r>
      <rPr>
        <sz val="10"/>
        <color indexed="8"/>
        <rFont val="Times New Roman"/>
        <family val="1"/>
      </rPr>
      <t xml:space="preserve"> </t>
    </r>
  </si>
  <si>
    <t xml:space="preserve">Проект «Безопасный труд» </t>
  </si>
  <si>
    <t>бюджет</t>
  </si>
  <si>
    <r>
      <t>бюджет,</t>
    </r>
    <r>
      <rPr>
        <sz val="10"/>
        <color indexed="8"/>
        <rFont val="Times New Roman"/>
        <family val="1"/>
      </rPr>
      <t xml:space="preserve"> инвестиции</t>
    </r>
  </si>
  <si>
    <t>бюджет, инвестиции</t>
  </si>
  <si>
    <t>Проект «Открытие 8 офисов врачей во встроенно-пристроенных помещениях первых этажей жилых зданий в 20А, 27, 28, 30, 31, 32, 39, 40 микрорайонах»</t>
  </si>
  <si>
    <t>Инвестиционный проект «Больничный комплекс* 
(мкр. 31А)», в т.ч.:</t>
  </si>
  <si>
    <t>Инвестиционный проект «Приобретение помещения и приведение его в соответствие с требованиями для размещения Центра здоровья для взрослого населения мощностью 38 посещений в смену»</t>
  </si>
  <si>
    <t>Инвестиционный проект «Приобретение помещения и приведение его в соответствие с требованиями для размещения Центра здоровья для детей мощностью 20 посещений в смену»</t>
  </si>
  <si>
    <t xml:space="preserve">Муниципальная программа «Развитие культуры и туризма в городе Сургуте» </t>
  </si>
  <si>
    <t xml:space="preserve">Муниципальная программа "Развитие культуры и туризма в городе Сургуте " </t>
  </si>
  <si>
    <t xml:space="preserve">Муниципальная программа «Молодежная политика Сургута» </t>
  </si>
  <si>
    <t>Муниципальная программа «Развитие физической культуры и спорта в городе Сургуте»</t>
  </si>
  <si>
    <t>Муниципальная программа "Развитие физической культуры и спорта в городе Сургуте"</t>
  </si>
  <si>
    <t>Муниципальная программа "Развитие образования города Сургута"</t>
  </si>
  <si>
    <t>Муниципальная программа «Сургутская семья»</t>
  </si>
  <si>
    <t>Муниципальная программа «Развитие культуры и туризма в городе Сургуте»</t>
  </si>
  <si>
    <t xml:space="preserve">Муниципальная программа «Профилактика экстремизма в городе Сургуте» </t>
  </si>
  <si>
    <t>Окружные средства</t>
  </si>
  <si>
    <t xml:space="preserve">Муниципальная программа «Развитие гражданского общества в городе Сургуте» </t>
  </si>
  <si>
    <t>Мероприятия, направленные на гармонизацию межнациональных и межконфессиональных отношений в муниципальных общеобразовательных организациях, в том числе: мероприятия, приуроченные к празднованию Дня народного единства, Дня славянской письменности и культуры, Дня флага РФ, Дня Конституции РФ, детский фестиваль национальных культур "Калейдоскоп", фестиваль детского творчества "Щедрый вечер" и др.</t>
  </si>
  <si>
    <t xml:space="preserve">Муниципальная программа «Профилактика правонарушений в городе Сургуте» </t>
  </si>
  <si>
    <t>Муниципальная программа «Развитие гражданского общества в городе Сургуте»</t>
  </si>
  <si>
    <r>
      <t>Муниципальная программа «Проектирование и строительство объектов инженерной инфраструктуры на территории города Сургута»</t>
    </r>
    <r>
      <rPr>
        <sz val="10"/>
        <color indexed="8"/>
        <rFont val="Times New Roman"/>
        <family val="1"/>
      </rPr>
      <t xml:space="preserve"> </t>
    </r>
  </si>
  <si>
    <t>Муниципальная программа «Развитие коммунального комплекса в городе Сургуте»</t>
  </si>
  <si>
    <t>Планируются к реализации, источник финансирования не определён</t>
  </si>
  <si>
    <r>
      <t xml:space="preserve">Инвестиционный проект по строительству Объездной автомобильной дороги г. Сургута </t>
    </r>
    <r>
      <rPr>
        <sz val="10"/>
        <color indexed="8"/>
        <rFont val="Times New Roman"/>
        <family val="1"/>
      </rPr>
      <t xml:space="preserve">(Объездная автомобильная дорога 1 «З». IV пусковой комплекс; Объездная автомобильная дорога 1 «З». V пусковой комплекс, съезд на ул. Энгельса) </t>
    </r>
  </si>
  <si>
    <r>
      <t>Муниципальная программа  «Проектирование и строительство объектов инженерной инфраструктуры на территории города Сургута»</t>
    </r>
    <r>
      <rPr>
        <sz val="10"/>
        <color indexed="8"/>
        <rFont val="Times New Roman"/>
        <family val="1"/>
      </rPr>
      <t xml:space="preserve"> </t>
    </r>
  </si>
  <si>
    <r>
      <t>Муниципальная программа «Энергосбережение и повышение энергетической эффективности в городе Сургуте»</t>
    </r>
    <r>
      <rPr>
        <sz val="10"/>
        <color indexed="8"/>
        <rFont val="Times New Roman"/>
        <family val="1"/>
      </rPr>
      <t xml:space="preserve"> </t>
    </r>
  </si>
  <si>
    <r>
      <t>Муниципальная программа «Обеспечение деятельности департамента архитектуры и градостроительства»</t>
    </r>
    <r>
      <rPr>
        <sz val="10"/>
        <color indexed="8"/>
        <rFont val="Times New Roman"/>
        <family val="1"/>
      </rPr>
      <t xml:space="preserve"> </t>
    </r>
  </si>
  <si>
    <t>Муниципальная программа «Обеспечение деятельности департамента архитектуры и градостроительства»</t>
  </si>
  <si>
    <t>2015 - 2017</t>
  </si>
  <si>
    <t>2018 - 2022</t>
  </si>
  <si>
    <t>Городские средства</t>
  </si>
  <si>
    <t>Перечень проектов (мероприятий),  инвестиционных проектов</t>
  </si>
  <si>
    <t>Источники финансового обеспечения</t>
  </si>
  <si>
    <t xml:space="preserve">Муниципальная программа "Создание условий для развития муниципальной политики в отдельных секторах экономики города Сургута" </t>
  </si>
  <si>
    <t>Муниципальная программа "Создание условий для развития муниципальной политики в отдельных секторах экономики города Сургута"</t>
  </si>
  <si>
    <t xml:space="preserve">Инвестиционные программы системообразующих предприятий города </t>
  </si>
  <si>
    <t>2023 - 2030 
(по состоянию 
на 31.12.2029)</t>
  </si>
  <si>
    <t>1.4.</t>
  </si>
  <si>
    <t>бюджет,
инвестиции</t>
  </si>
  <si>
    <t>13.1.</t>
  </si>
  <si>
    <t>13.2.</t>
  </si>
  <si>
    <t>13.3.</t>
  </si>
  <si>
    <t>13.4.</t>
  </si>
  <si>
    <t>13.5.</t>
  </si>
  <si>
    <t>13.6.</t>
  </si>
  <si>
    <t>станция переливания крови</t>
  </si>
  <si>
    <t>кожно-венерологический диспансер на 100 коек, 400 посещений в смену, 25 коек дневного стационара</t>
  </si>
  <si>
    <t>центр реабилитации и профилактики инвалидов</t>
  </si>
  <si>
    <t>поликлиника на 500 посещений в смену</t>
  </si>
  <si>
    <t>Инвестиционный проект «Музеефикация и реконструкция частей города с целью развития внутреннего и въездного туризма: 
создание музейного квартала «Территория 60-х», ул. Терешковой»</t>
  </si>
  <si>
    <t>Планируется к реализации.
Источник финансирования не определён</t>
  </si>
  <si>
    <t>Проект «Активный город» («Банк идей»). Проект предполагает сбор инициатив граждан для их дальнейшего рассмотрения и возможной реализации</t>
  </si>
  <si>
    <t xml:space="preserve">Муниципальная программа "Развитие гражданского общества в городе Сургуте" </t>
  </si>
  <si>
    <t>ИТОГО по направлению:</t>
  </si>
  <si>
    <t>Вектор «ЖКХ»,
ВСЕГО:</t>
  </si>
  <si>
    <r>
      <t>Муниципальная программ «Охрана окружающей среды города Сургута»</t>
    </r>
    <r>
      <rPr>
        <sz val="10"/>
        <color indexed="8"/>
        <rFont val="Times New Roman"/>
        <family val="1"/>
      </rPr>
      <t xml:space="preserve"> </t>
    </r>
  </si>
  <si>
    <t>Культура,
ВСЕГО:</t>
  </si>
  <si>
    <t>Вектор «Культура, спорт и молодежная политика»,
ВСЕГО:</t>
  </si>
  <si>
    <t>Вектор «Бизнес», 
ВСЕГО:</t>
  </si>
  <si>
    <t>Вектор «Инновации», 
ВСЕГО:</t>
  </si>
  <si>
    <t>Молодежная политика,
ВСЕГО:</t>
  </si>
  <si>
    <t>Спорт,
ВСЕГО:</t>
  </si>
  <si>
    <t>Вектор: «Безопасность»,
ВСЕГО:</t>
  </si>
  <si>
    <t>Вектор «Самоуправление»,
ВСЕГО:</t>
  </si>
  <si>
    <t xml:space="preserve">Инвестиционная программа «Развитие систем водоснабжения на территории муниципального образования городской округ город Сургут» на 2009-2018 годы ,
Инвестиционная программа  «Развитие систем водоотведения на территории муниципального образования городской округ город Сургут» на 2009-2018 годы </t>
  </si>
  <si>
    <t>Вектор «Градостроительство»,
ВСЕГО:</t>
  </si>
  <si>
    <t>Вектор «Экология»,
ВСЕГО:</t>
  </si>
  <si>
    <t>инвестици</t>
  </si>
  <si>
    <t xml:space="preserve">Инвестиционный проект «Улица Маяковского от улицы 30 лет Победы до улицы Университетской» </t>
  </si>
  <si>
    <t xml:space="preserve">Предложено для включения в  Адресную инвестиционную программу Ханты-Мансийского автономного округа – Югры на 2015 год и на плановый период 2016 и 2017 годов </t>
  </si>
  <si>
    <t xml:space="preserve">Стоимость проектов (мероприятий),  инвестиционных проектов,  
тыс. руб.
( гр.5+8)
</t>
  </si>
  <si>
    <t xml:space="preserve">ВСЕГО
(гр.6+7)
</t>
  </si>
  <si>
    <t>Сроки реализации 
проектов (мероприятий),  инвестиционных проектов</t>
  </si>
  <si>
    <t>Перечень муниципальных программ, государственных программ, обеспечивающих достижение на каждом этапе реализации стратегии города целей, указанных в стратегии города 
(иное основание)</t>
  </si>
  <si>
    <t>54.</t>
  </si>
  <si>
    <t>Реализация комплексных проектов по созданию транспортно-пересадочных узлов с развитой общественно-деловой функцией и обустроенной прилегающей территорией</t>
  </si>
  <si>
    <t>бюджет, 
инвестиции</t>
  </si>
  <si>
    <t xml:space="preserve">Предложено для включения в государственную  программу Ханты-Мансийского автономного округа - Югры «Развитие образования в Ханты-Мансийском автономном округе – Югре на 2014-2020 годы» </t>
  </si>
  <si>
    <t>Будут определены после завершения ПИР</t>
  </si>
  <si>
    <t>Инвестиционный проект «Загородный специализированный (профильный) спортивно-оздоровительный лагерь «Олимпия»   на базе муниципального бюджетного учреждения «Олимпия» (строительство и проектно-изыскательские работы)</t>
  </si>
  <si>
    <t>Мероприятия, направленные на улучшение условий труда, профилактику производственного травматизма и профессиональной заболеваемости</t>
  </si>
  <si>
    <t>Бюджетные средства  (тыс.руб.)</t>
  </si>
  <si>
    <t>Внебюджетные средства  (тыс.руб.)</t>
  </si>
  <si>
    <t>Развитие секторов экономики, не связанных с топливно- энергетическим комплексом (включая авиа-, приборостроение, пищевую и легкую промышленности и прочие)</t>
  </si>
  <si>
    <t>бюджет,           инвестиции</t>
  </si>
  <si>
    <t>Инвестиционный проект реализуется</t>
  </si>
  <si>
    <t xml:space="preserve">Соглашение о сотрудничестве между Правительством ХМАО-Югры и ООО "Строительно-финансовая компания Сургутгазстрой" от 12.10.2011;                                            Соглашение о сотрудничестве между Правительством ХМАО-Югры, Администрацией города  и ООО "Строительно-финансовая компания Сургутгазстрой" от 06.06.2014 № 315-рп                                         </t>
  </si>
  <si>
    <t>Концепция развития транспортно-логистических центров Ханты-Мансийского автономного округа на период до 2030 года находится в разработке</t>
  </si>
  <si>
    <t xml:space="preserve">Инвестиционный проект "Индустриальные парки" </t>
  </si>
  <si>
    <t>Инвестиционный проект "Единый административный комплекс"</t>
  </si>
  <si>
    <t>инвестиции, бюджет</t>
  </si>
  <si>
    <t>Инвестиционный проект по направлению авиа-строение реализуется</t>
  </si>
  <si>
    <t>Планируется к реализации 11 площадок  в соответстсвии с генеральным планом города, где  предусмотрено строительство индустриальных парков под  следующие виды инвестиционной деятельности- нефтяной и газовой промышленности, агропромышленного, строительного и лесопромышленного комплекса.</t>
  </si>
  <si>
    <t>Проект Федеральной целевой программы «Инженеры XXI века»</t>
  </si>
  <si>
    <t xml:space="preserve">ИТОГО по Плану: 
</t>
  </si>
  <si>
    <t>детский сад по ул. Профсоюзов, 38</t>
  </si>
  <si>
    <t>Государственная  программа Ханты-Мансийского автономного округа - Югры «Развитие образования в Ханты-Мансийском автономном округе – Югре на 2014-2020 годы»</t>
  </si>
  <si>
    <t>Инвестиционный проект "Бюджетное учреждение ХМАО-Югры "Клинический центр охраны материнства и детства" на 315 коек и 165 посещений в смену" (Сургутский клинический перинатальный центр на 315 коек и 165 посещений в смену)</t>
  </si>
  <si>
    <t>Адресная инвестиционная программа Ханты-Мансийского автономного округа – Югры на 2015 год и плановый период 2016-2017 годов.
Государственная программа Ханты-Мансийского автономного округа – Югры «Развитие здравоохранения на 2014-2020 гг.».</t>
  </si>
  <si>
    <t>Областная целевая программа "Сотрудничество"от 21.03.2015 №130-рп;            объект включен в План создания объектов инвестиционной инфраструктуры в ХМАО-Югре на 2015 год
Государственная программа Ханты-Мансийского автономного округа – Югры «Развитие здравоохранения на 2014-2020 гг.»</t>
  </si>
  <si>
    <t>Инвестиционный проект «Многофункциональный культурный комплекс, включающий центр досуга и творчества» (зал на 250 мест)</t>
  </si>
  <si>
    <t>Реконструкция объекта "Канализация города и промзоны города Сургута.Базисный склад жидкого хлора" для организации учебных аудиторий и помещений Центра технических видов спорта</t>
  </si>
  <si>
    <t>Строительство картодрома</t>
  </si>
  <si>
    <t>Строительство площадок приземления парашютистов (подготовка и строительство площадки зоны приземления парашютистов в соответствии с нормами и требованиями РПП авиации ДОСААФ России</t>
  </si>
  <si>
    <t xml:space="preserve">Инвестиционный проект «Центр технических видов спорта" включающий:  </t>
  </si>
  <si>
    <t xml:space="preserve">Государственная программа Ханты-Мансийского автономного округа – Югры «Развитие физической культуры и спорта в Ханты-Мансийском автономном округе – Югре на 2014-2020 годы».             Адресная инвестиционная программа Ханты-Мансийского автономного округа – Югры на 2015 год и плановый период 2016-2017 годов.
</t>
  </si>
  <si>
    <t>Адресная инвестиционная программа Ханты-Мансийского автономного округа – Югры на 2015 год и плановый период 2016-2017 годов. Муниципальная программа "Развитие физической культуры и спорта в Сургуте"</t>
  </si>
  <si>
    <t>Областная целевая программа «Сотрудничество»</t>
  </si>
  <si>
    <t>Проект "Разработка и распространение Свода Правил Сургутянина"</t>
  </si>
  <si>
    <t xml:space="preserve">Государственная программа Ханты-Мансийского автономного округа – Югры «Обеспечение прав и законных интересов населения Ханты-Мансийского автономного округа – Югры в отдельных сферах жизнедеятельности в 2014-2020 годах».                             Муниципальная программа «Профилактика правонарушений в городе Сургуте» </t>
  </si>
  <si>
    <t xml:space="preserve">Реализация мероприятий в рамках муниципальной программы «Развитие гражданского общества в городе Сургуте» </t>
  </si>
  <si>
    <t xml:space="preserve"> Муниципальная программа «Развитие гражданского общества в городе Сургуте" </t>
  </si>
  <si>
    <t>Муниципальная программа «Развитие гражданского общества в городе Сургуте"</t>
  </si>
  <si>
    <t>Проекты, реализуемые территориальными общественными самоуправлениями (советами многоквартирных домов): "Мой дом", "Мой город", "Мой двор"</t>
  </si>
  <si>
    <t>Разработка схем водоснабжения и водоотведения муниципального образования городской округ город Сургут</t>
  </si>
  <si>
    <t xml:space="preserve">Областная целевая программа «Сотрудничество» </t>
  </si>
  <si>
    <t xml:space="preserve">Инвестиционный проект по строительству второго моста через Объ </t>
  </si>
  <si>
    <t>Проект включен в перечень проектов,  планируемых к реализации на 2014-2016 года. Планируется к реализации</t>
  </si>
  <si>
    <r>
      <t xml:space="preserve">Предложено для включения в государственную программу </t>
    </r>
    <r>
      <rPr>
        <sz val="10"/>
        <color indexed="8"/>
        <rFont val="Times New Roman"/>
        <family val="1"/>
      </rPr>
      <t xml:space="preserve">Ханты-Мансийского автономного округа - Югры «Развитие образования в Ханты-Мансийском автономном округе – Югре на 2014-2020 годы» </t>
    </r>
  </si>
  <si>
    <r>
      <t xml:space="preserve">Адресная инвестиционная программа Ханты-Мансийского автономного округа – Югры на 2015 год и плановый период 2016-2017 годов;
</t>
    </r>
    <r>
      <rPr>
        <sz val="10"/>
        <rFont val="Times New Roman"/>
        <family val="1"/>
      </rPr>
      <t>Государственная программа Ханты-Мансийского автономного округа – Югры «Развитие здравоохранения на 2014-2020 гг.»</t>
    </r>
  </si>
  <si>
    <r>
      <t xml:space="preserve">Адресная инвестиционная программа Ханты-Мансийского автономного округа – Югры на 2015 год и плановый период 2016-2017 годов 
</t>
    </r>
    <r>
      <rPr>
        <sz val="10"/>
        <rFont val="Times New Roman"/>
        <family val="1"/>
      </rPr>
      <t>Государственная программа Ханты-Мансийского автономного округа – Югры «Развитие здравоохранения на 2014-2020 гг.»</t>
    </r>
  </si>
  <si>
    <t xml:space="preserve">Муниципальная программа «Проектирование и строительство объектов инженерной инфраструктуры на территории города Сургута» </t>
  </si>
  <si>
    <t>55.</t>
  </si>
  <si>
    <t xml:space="preserve"> + </t>
  </si>
  <si>
    <t xml:space="preserve"> +</t>
  </si>
  <si>
    <t>Вектор «Промышленность», 
ВСЕГО:</t>
  </si>
  <si>
    <t>Вектор «Образование», 
ВСЕГО:</t>
  </si>
  <si>
    <t>Вектор «Здравоохранение», 
ВСЕГО:</t>
  </si>
  <si>
    <t>Вектор «Коммуникации», 
ВСЕГО:</t>
  </si>
  <si>
    <t>Инвестиционный проект "Строительство детского сада в микрорайоне № 44"</t>
  </si>
  <si>
    <t>бюджет 
(в т.ч. федеральные средства 51 777)</t>
  </si>
  <si>
    <t xml:space="preserve">стоматологическая поликлиника на 120 посещений в смену </t>
  </si>
  <si>
    <t xml:space="preserve">больница восстановительного лечения на 240 коек, 250 посещений в смену, 30 коек дневного стационара </t>
  </si>
  <si>
    <t xml:space="preserve">Государственная программа Ханты-Мансийского автономного округа – Югры «Развитие здравоохранения на 2014-2020 гг.», коммерческие инвестиционные проекты
</t>
  </si>
  <si>
    <t>Инвестиционный проект по повышению качества сбора, вывоза, утилизации отходов на территории города</t>
  </si>
  <si>
    <t>Инвестиционный проект «Мероприятия по развитию систем водоснабжения и водоотведения»</t>
  </si>
  <si>
    <t>за счет тарифа на подключение</t>
  </si>
  <si>
    <t xml:space="preserve">Муниципальная программа «Энергосбережение и повышение энергетической эффективности в городе Сургуте»
</t>
  </si>
  <si>
    <t xml:space="preserve">Государственная  программа Ханты-Мансийского автономного округа - Югры «Развитие образования в Ханты-Мансийском автономном округе – Югре на 2014-2020 годы» 
</t>
  </si>
  <si>
    <t xml:space="preserve">Муниципальная программа «Развитие образования в городе Сургуте»
</t>
  </si>
  <si>
    <t>Реализован</t>
  </si>
  <si>
    <t>В стадии реализации</t>
  </si>
  <si>
    <t>Инвестиционный проект «Строительство (реконструкция) филиала окружного бюро Судебно-медицинской экспертизы в 31А микрорайоне»</t>
  </si>
  <si>
    <t xml:space="preserve">Планируется к реализации
</t>
  </si>
  <si>
    <t xml:space="preserve">Муниципальная программа "Развитие образования города Сургута "
</t>
  </si>
  <si>
    <r>
      <rPr>
        <sz val="10"/>
        <rFont val="Times New Roman"/>
        <family val="1"/>
      </rPr>
      <t>Государственная программа Ханты-Мансийского автономного округа – Югры "Обеспечение доступным и комфортным жильем жителей Ханты-Мансийского автономного округа - Югры в 2014-2020 годах",
Муниципальная программа "Улучшение жилищных условий населения города Сургута на 2014-2020 годы."</t>
    </r>
    <r>
      <rPr>
        <sz val="10"/>
        <color indexed="40"/>
        <rFont val="Times New Roman"/>
        <family val="1"/>
      </rPr>
      <t xml:space="preserve">
</t>
    </r>
  </si>
  <si>
    <t xml:space="preserve">бюджет
</t>
  </si>
  <si>
    <t xml:space="preserve">
Муниципальная программа «Доступная среда города Сургута» 
</t>
  </si>
  <si>
    <t xml:space="preserve">В соответствии с соглашением о взаимодействии с оператором связи ООО "Теле-плюс"
</t>
  </si>
  <si>
    <t xml:space="preserve">
Проект по предоставлению доступа к ресурсам сети Интернет в местах отдыха жителей и гостей города Сургута: сквер по ул. 30 лет Победы; парк за Саймой; площадь Советов; площадь Аврора</t>
  </si>
  <si>
    <t>Адресная инвестиционная программа Ханты-Мансийского автономного округа – Югры на 2015 год и на плановый период 2016 и 2017 годов</t>
  </si>
  <si>
    <t xml:space="preserve">Муниципальная программа "Проектирование и строительство объектов инженерной инфраструктуры на территории города Сургута"  
</t>
  </si>
  <si>
    <r>
      <t>Государственная программа Ханты-Мансийского автономного округа-Югры «Обеспечение доступным и комфортным жильем жителей ХМАО-Югры в 2014-2020 годах» и Муниципальная программа  «Проектирование и строительство объектов инженерной инфраструктуры на территории города Сургута</t>
    </r>
    <r>
      <rPr>
        <sz val="10"/>
        <color indexed="8"/>
        <rFont val="Times New Roman"/>
        <family val="1"/>
      </rPr>
      <t xml:space="preserve">»
</t>
    </r>
  </si>
  <si>
    <r>
      <t xml:space="preserve">Планируется к реализации.
</t>
    </r>
  </si>
  <si>
    <r>
      <t xml:space="preserve">Планируется к реализации.
</t>
    </r>
    <r>
      <rPr>
        <strike/>
        <sz val="10"/>
        <color indexed="8"/>
        <rFont val="Times New Roman"/>
        <family val="1"/>
      </rPr>
      <t xml:space="preserve">
</t>
    </r>
  </si>
  <si>
    <t xml:space="preserve">Муниципальная программа  "Развитие транспортной системы города Сургута на 2014-2020 годы". </t>
  </si>
  <si>
    <t xml:space="preserve">Муниципальная программа «Охрана окружающей среды города Сургута»
</t>
  </si>
  <si>
    <t xml:space="preserve">Планируется к реализации в рамках приоритетных проектов ХМАО - Югры
</t>
  </si>
  <si>
    <t xml:space="preserve">Государственная программа Ханты-Мансийского автономного округа-Югры «Развитие жилищно-коммунального комплекса и повышение энергетической эффективности в Ханты-Мансийском автономном округе-Югре на 2014-2020 годы».                                         Муниципальная программа «Проектирование и строительство объектов инженерной инфраструктуры на территории города Сургута» 
</t>
  </si>
  <si>
    <t xml:space="preserve">Муниципальная программа «Улучшение жилищных условий населения города Сургута» (подпрограмма 3 «Ликвидация и расселение приспособленных для проживания строений»)
</t>
  </si>
  <si>
    <r>
      <t xml:space="preserve">Адресная инвестиционная программа ХМАО-Югры на 2014-2016 годы,
Государственная программа Ханты-Мансийского автономного округа – Югры «Обеспечение экологической безопасности Ханты-Мансийского автономного округа – Югры на 2014-2020 годы",
Муниципальная программа «Охрана окружающей среды города Сургута»
</t>
    </r>
    <r>
      <rPr>
        <sz val="10"/>
        <color indexed="8"/>
        <rFont val="Times New Roman"/>
        <family val="1"/>
      </rPr>
      <t xml:space="preserve">
</t>
    </r>
  </si>
  <si>
    <t xml:space="preserve">Муниципальная программ «Охрана окружающей среды города Сургута»
</t>
  </si>
  <si>
    <t>Реализуется в рамках программ департамента городского хозяйства</t>
  </si>
  <si>
    <t xml:space="preserve">Реализован в рамках муниципальной программы «Обеспечение деятельности департамента архитектуры и градостроительства»
</t>
  </si>
  <si>
    <t>524 911,26</t>
  </si>
  <si>
    <t>Планируются к реализации. ДШИ ПИКС в стадии реализации</t>
  </si>
  <si>
    <t>Инвестиционные проекты по строительству детских школ искусств в мкр. 25,31, 37, 28, ПИКС</t>
  </si>
  <si>
    <t>Инвестиционный проект "Строительство ДИ "Нефтяник"</t>
  </si>
  <si>
    <t>Инвестиционный проект "Цирк"</t>
  </si>
  <si>
    <t xml:space="preserve">В стадии реализации </t>
  </si>
  <si>
    <t>Инвестиционный проект "Детский парк развлечений"</t>
  </si>
  <si>
    <t>Инвестиционные проекты "Парк культуры и отдыха в 31А, 42 микрорайонах"</t>
  </si>
  <si>
    <t>Инвестиционный проект "Развитие деятельности театра актера и куклы"</t>
  </si>
  <si>
    <t>Инвестиционный проект "Музыкально-драматический театр (с открытой сценой для творческих инициатив для творческой молодежи")</t>
  </si>
  <si>
    <t>Инвестиционный проект "Центральный архитектурный объект:экспоцентр, открытые сценические и дискуссионные площадки, кластер творческих индустрий"</t>
  </si>
  <si>
    <t>Инвестиционный проект "Выставочный зал в 39 мкр. площадью 3000 кв.м.)</t>
  </si>
  <si>
    <t>Инвестиционный проект "Информационно-библотечные центры"</t>
  </si>
  <si>
    <t xml:space="preserve">Муниципальная программа "Молодежная политика  Сургута"
</t>
  </si>
  <si>
    <t>Строительство трассы для кольцевых автогонок "зима-лето" и её инфраструктуры</t>
  </si>
  <si>
    <t>23.1.</t>
  </si>
  <si>
    <t>23.2.</t>
  </si>
  <si>
    <t>23.3.</t>
  </si>
  <si>
    <t>23.4.</t>
  </si>
  <si>
    <t>23.5.</t>
  </si>
  <si>
    <t>23.6.</t>
  </si>
  <si>
    <t xml:space="preserve">Планируются к реализации. </t>
  </si>
  <si>
    <t>56.</t>
  </si>
  <si>
    <t>57.</t>
  </si>
  <si>
    <t>58.</t>
  </si>
  <si>
    <t>59.</t>
  </si>
  <si>
    <t>Инвестиционный проект «Модернизация Югорского завода строительных материалов »</t>
  </si>
  <si>
    <t xml:space="preserve">Мероприятие "Ежегодный городской конкурс «Предприниматель года» </t>
  </si>
  <si>
    <t>Мероприятие "Форум молодых предпринимателей (ежегодная тематическая площадка)"</t>
  </si>
  <si>
    <t>Мерприятие "Конкурс молодежных бизнес-проектов «СТАРТ АП» («Путь к успеху»)"</t>
  </si>
  <si>
    <t>Мероприятие "Курс «Основы ведения предпринимательской деятельности» (48 часов)"</t>
  </si>
  <si>
    <t>Мероприятия "Встречи успешных предпринимателей, экспертов города, округа, страны с начинающими предпринимателями и молодыми людьми, планирующими регистрацию в качестве субъектов предпринимательства"</t>
  </si>
  <si>
    <t>Мероприятие "Ярмарки товаропроизводителей на территории города Сургута с участием субъектов малого и среднего предпринимательства "</t>
  </si>
  <si>
    <t>Мероприятие "Оказание субъектам поддержки по бизнес-инкубированию, участию в выставках, ярмарках, конференциях и иных мероприятийях, направленных на продвижение товаров, работ, услуг на региональные и международные рынки, подготовку, переподготовку и повышение квалификации кадров субъектов"</t>
  </si>
  <si>
    <t>Проект "Поддержка проектов крестьянко-фермерских хозяйств"</t>
  </si>
  <si>
    <t>Проект "Поддержка производственных проектов"</t>
  </si>
  <si>
    <t>Проект "Поддержка проектов мини-производства пищевой продукции и продовольственного сырья"</t>
  </si>
  <si>
    <t>Проект "Поддержка проектов в области экологии"</t>
  </si>
  <si>
    <t>Проект "Поддержка проектов малых инновационных предприятий"</t>
  </si>
  <si>
    <t>Проект "Поддержка проектов ремесленнической деятельности, въезднего и внутреннего туризма"</t>
  </si>
  <si>
    <t>Проект "Поддержка проектов по сбору и переработке отходов"</t>
  </si>
  <si>
    <t>Проект "Поддержка проектов по рыбодобыче, рыбопереработке"</t>
  </si>
  <si>
    <t>Проект "Поддержка проектов по предоставлению социальных услуг без обеспечения проживания"</t>
  </si>
  <si>
    <t>Проект "Поддержка проектов социального предпринимательства"</t>
  </si>
  <si>
    <t>Проект "Поддержка проектов в области медицины, физкультурно-оздоровительной деятельности"</t>
  </si>
  <si>
    <t>Проект "Поддержка проектов семейного бизнеса"</t>
  </si>
  <si>
    <t>22.1.</t>
  </si>
  <si>
    <t>22.2.</t>
  </si>
  <si>
    <t>Крупный торговый центр "Лента"</t>
  </si>
  <si>
    <t>Крупный торговый центр "Метро "Cash&amp;Carry"</t>
  </si>
  <si>
    <t>22.3.</t>
  </si>
  <si>
    <t>Крупный торговый центр "Leroy Merlin"</t>
  </si>
  <si>
    <t>Инвестиционный проект "Крупные торговые центры":</t>
  </si>
  <si>
    <t xml:space="preserve">Инвестиционный проект по созданию крупного торговой центра  «Metro Cash &amp; Carry» по улице 30 лет Победы торговой площадью 33000 кв. метров </t>
  </si>
  <si>
    <r>
      <t>Инвестиционный проект «Инновационно-образовательный комплекс (Кампуса) в городе Сургуте и создание инфраструктуры инновационно-образовательного комплекса (Кампус) (</t>
    </r>
    <r>
      <rPr>
        <sz val="10"/>
        <color indexed="8"/>
        <rFont val="Times New Roman"/>
        <family val="1"/>
      </rPr>
      <t>проект «Кампус»)»</t>
    </r>
  </si>
  <si>
    <t xml:space="preserve">Распоряжение Правительства ХМАО - Югры от 10.07.2015 № 386-рп "О Концепции инновационно-образовательного комплекса (Кампус) в городе Сургуте и плане мероприятий («дорожной карте») создания инфраструктуры инновационно-образовательного комплекса (Кампус) в городе Сургуте"
Распоряжение Правительства ХМАО - Югры от 10.07.2015 № 386-рп "О Концепции инновационно-образовательного комплекса (Кампус) в городе Сургуте и плане мероприятий («дорожной карте») создания инфраструктуры инновационно-образовательного комплекса (Кампус) в городе Сургуте"
</t>
  </si>
  <si>
    <t>Планируется к реализации. Предложения напрвлены в проект Федеральной целевой программы "Инженеры XXI века"</t>
  </si>
  <si>
    <t xml:space="preserve">
бюджет, инвестиции</t>
  </si>
  <si>
    <t>Инвестиционный проект «Строительство детского сада в микрорайоне № 34»</t>
  </si>
  <si>
    <t>Мероприятия «Текущий и капитальный ремонты зданий образовательных учреждений»</t>
  </si>
  <si>
    <t>Проект «Реконструкция (расширение) здания Сургутского государственного университета под детский сад работников СурГУ»</t>
  </si>
  <si>
    <t>Проект «Реконструкция зданий Сургутского профессионального колледжа, по ул.30 лет Победы (Профессиональное училище №17 в г. Сургуте)»</t>
  </si>
  <si>
    <t>Проект «Расширение Сургутской специальной (коррекционной) образовательной школы VIII вида «Школа с углубленной трудовой подготовкой» (пристрой мастерских и спортивно-оздоровительного блока)»</t>
  </si>
  <si>
    <t>Адресная инвестиционная программа Ханты-Мансийского автономного округа – Югры на 2015 год и плановый период 2016-2017 годов (с имзенениями от 10.07.2015)</t>
  </si>
  <si>
    <t>Инвестиционный проект «Строительство Операционно-реанимационного корпуса БУ ХМАО – Югры «Окружной кардиологический диспансер «Центр диагностики и сердечно-сосудистой хирургии».</t>
  </si>
  <si>
    <t xml:space="preserve">Инвестиционный проект «2 коммерческих лечебно-диагностических центра»  </t>
  </si>
  <si>
    <t>В рамках коммерческих инвестиционных проектов</t>
  </si>
  <si>
    <t>Инвестиционный проект "Развитие платных медицинских услуг и дополнительного медицинского продукта"</t>
  </si>
  <si>
    <t>Инвестиционный проект "Строительство многоуровневой парковки для посетителей и пациентов больничного городка в 5 мкр."</t>
  </si>
  <si>
    <t>Проект "Реконструкция подъездных путей к больничному городку в 5 мкр."</t>
  </si>
  <si>
    <t>Многофункциональная мотоциклетная трасса</t>
  </si>
  <si>
    <t>Строительство площадок под водно-моторные виды спорта, зимнего и летнего кайта</t>
  </si>
  <si>
    <t>Проект "Строительство объекта "Лыжная база в микрорайоне 43 "Железнодорожников"</t>
  </si>
  <si>
    <t>Проект "Строительство объекта "Региональный центр паралимпийских видов спорта" ("Центр спорта инвалидов") (квартал Пойма 8, пойменная часть р.Обь)</t>
  </si>
  <si>
    <t>Проект "Строительство объекта "Спортивный комплекс с универсальным игровым залом и плавательным бассейном на 25 м в мкр. 39"</t>
  </si>
  <si>
    <t>Проект "Строительство объекта "Спортивный комплекс с универсальными игровыми залами и плавательным бассейном на 25 м" (мкр. Центральный, 28)"</t>
  </si>
  <si>
    <t>Проект "Строительство объекта "Спортивный комплекс с универсальным игровым залом и плавательным бассейном на 25 м" (п. Чёрный мыс)"</t>
  </si>
  <si>
    <t>Проект "Строительство объекта "Спортивный комплекс с плавательными бассейнами по 25 м" (п. ЦПКРС, мкр. 39, Пойма р. Обь (кв. Пойма 7), пойменная часть р. Обь (кв. Пойма 12)"</t>
  </si>
  <si>
    <t>Проект "Строительство объекта "Спортивный центр с универсальным игровым залом" (в мкр. 31А, ПИКС, А, 11, 17, 42, 30А, 35А, п. Юность, п.Снежный, севернее ул. Автомобилистов, севернее мкр. 45)"</t>
  </si>
  <si>
    <t>Проект "Строительство объекта "Спортивный комплекс с игровыми залами (в мкр. 28, 31, 30, 20А, "Южный", 38, 34, 35, севернее ул. Автомобилистов, мкр. 24, 40, восточнее ул. Аэрофлотская, п.Взлётный)"</t>
  </si>
  <si>
    <t>Инвестиционный проект "Строительство объекта "Спортивный центр с универсальным игровым залом № 5 в мкр. 17" (БВСС - ДО, МБОУ СОШ № 10 с УИОП)"</t>
  </si>
  <si>
    <t>Инвестиционный проект "Строительство объекта "Спортивный центр с универсальным игровым залом № 6 в мкр. 11" (БВСС - ДО, МБОУ СОШ № 26)"</t>
  </si>
  <si>
    <t>Инвестиционный проект "Строительство объекта "Спортивный центр с универсальным игровым залом № 7 в мкр. ПИКС" (БВСС - ДО)"</t>
  </si>
  <si>
    <t>Инвестиционный проект "Строительство объекта "Спортивный центр с универсальным игровым залом № 8 в мкр. 37" (БВСС - ДО)"</t>
  </si>
  <si>
    <t>Мероприятия"Фестивали межнациональных культур":</t>
  </si>
  <si>
    <t>Мероприятие "Городской праздник "Сабантуй"</t>
  </si>
  <si>
    <t>Мероприятия "Разработка, утверждение и реализация программ по развитию сетей тепло-газо-электроснабжения, водоотведения и водоснабжения":</t>
  </si>
  <si>
    <r>
      <t>Мероприятие "Разработка</t>
    </r>
    <r>
      <rPr>
        <sz val="10"/>
        <rFont val="Times New Roman"/>
        <family val="1"/>
      </rPr>
      <t xml:space="preserve"> плана</t>
    </r>
    <r>
      <rPr>
        <sz val="10"/>
        <color indexed="8"/>
        <rFont val="Times New Roman"/>
        <family val="1"/>
      </rPr>
      <t xml:space="preserve"> по реализации генерального плана города (в рамках работы «Совершенствование системы управления градостроительным развитием городского округа города Сургута»)"</t>
    </r>
  </si>
  <si>
    <r>
      <t>Мероприятие "Разработка</t>
    </r>
    <r>
      <rPr>
        <sz val="10"/>
        <rFont val="Times New Roman"/>
        <family val="1"/>
      </rPr>
      <t xml:space="preserve"> и реализация</t>
    </r>
    <r>
      <rPr>
        <sz val="10"/>
        <color indexed="8"/>
        <rFont val="Times New Roman"/>
        <family val="1"/>
      </rPr>
      <t xml:space="preserve"> концепции инвестиционного развития территории города Сургута (в рамках работы «Совершенствование системы управления градостроительным развитием городского округа города Сургута»)"</t>
    </r>
  </si>
  <si>
    <t>Мероприятие "Разработка программы «Реконструкция и капитальный ремонт существующей застройки»</t>
  </si>
  <si>
    <t>Мероприятие "Разработка программы «Городская жилищная политика»</t>
  </si>
  <si>
    <t xml:space="preserve">
Мероприятие "Разработка концепции развития городской среды в части колористического решения и архитектурно-художественного освещения города"</t>
  </si>
  <si>
    <t>Инвестиционный проект "Развитие Ядра центра города"</t>
  </si>
  <si>
    <t xml:space="preserve">Планируется к реализации
</t>
  </si>
  <si>
    <t xml:space="preserve">Подпрограмма  "Автомобильный транспорт" реализация до 2020 года в рамках Муниципальной программы "Развитие транспртной  системы города на 2014- 2020 годы". Разработка новой программы в 2020 году.
</t>
  </si>
  <si>
    <t>Приложение к постановлению Админстрации города</t>
  </si>
  <si>
    <t>Развитие устойчиво функционирующей, привлекательной и доступной для всех слоёв населения системы городского пассажирского транспорта</t>
  </si>
  <si>
    <t>Инвестиционный проект «Реализация инновационных образовательных проектов на базе созданных инновационных образовательных организацях: естественно-научного лицея и гимназического комплекса»</t>
  </si>
  <si>
    <t>Мероприятия «Обновление материально-технической базы существующих объектов образования»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</si>
</sst>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[$-FC19]d\ mmmm\ yyyy\ &quot;г.&quot;"/>
    <numFmt numFmtId="171" formatCode="_-* #,##0.000_р_._-;\-* #,##0.000_р_._-;_-* &quot;-&quot;??_р_._-;_-@_-"/>
    <numFmt numFmtId="172" formatCode="_-* #,##0.0_р_._-;\-* #,##0.0_р_._-;_-* &quot;-&quot;??_р_._-;_-@_-"/>
    <numFmt numFmtId="173" formatCode="_-* #,##0_р_._-;\-* #,##0_р_._-;_-* &quot;-&quot;??_р_._-;_-@_-"/>
    <numFmt numFmtId="174" formatCode="_-* #,##0.0_р_._-;\-* #,##0.0_р_._-;_-* &quot;-&quot;?_р_._-;_-@_-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3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trike/>
      <sz val="10"/>
      <color indexed="8"/>
      <name val="Times New Roman"/>
      <family val="1"/>
    </font>
    <font>
      <sz val="10"/>
      <color indexed="4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Calibri"/>
      <family val="2"/>
    </font>
    <font>
      <sz val="10"/>
      <color indexed="10"/>
      <name val="Times New Roman"/>
      <family val="1"/>
    </font>
    <font>
      <sz val="10"/>
      <color indexed="17"/>
      <name val="Times New Roman"/>
      <family val="1"/>
    </font>
    <font>
      <sz val="10"/>
      <color indexed="62"/>
      <name val="Times New Roman"/>
      <family val="1"/>
    </font>
    <font>
      <sz val="10"/>
      <name val="Calibri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10"/>
      <color rgb="FF000000"/>
      <name val="Times New Roman"/>
      <family val="1"/>
    </font>
    <font>
      <sz val="10"/>
      <color rgb="FFFF0000"/>
      <name val="Calibri"/>
      <family val="2"/>
    </font>
    <font>
      <i/>
      <sz val="10"/>
      <color theme="1"/>
      <name val="Times New Roman"/>
      <family val="1"/>
    </font>
    <font>
      <sz val="10"/>
      <color rgb="FF7030A0"/>
      <name val="Times New Roman"/>
      <family val="1"/>
    </font>
    <font>
      <b/>
      <sz val="10"/>
      <color theme="1"/>
      <name val="Calibri"/>
      <family val="2"/>
    </font>
    <font>
      <sz val="10"/>
      <color rgb="FFFF0000"/>
      <name val="Times New Roman"/>
      <family val="1"/>
    </font>
    <font>
      <sz val="10"/>
      <color rgb="FF00B050"/>
      <name val="Times New Roman"/>
      <family val="1"/>
    </font>
    <font>
      <sz val="10"/>
      <color theme="3" tint="0.39998000860214233"/>
      <name val="Times New Roman"/>
      <family val="1"/>
    </font>
    <font>
      <strike/>
      <sz val="10"/>
      <color theme="1"/>
      <name val="Times New Roman"/>
      <family val="1"/>
    </font>
    <font>
      <sz val="12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360">
    <xf numFmtId="0" fontId="0" fillId="0" borderId="0" xfId="0" applyFont="1" applyAlignment="1">
      <alignment/>
    </xf>
    <xf numFmtId="0" fontId="54" fillId="13" borderId="10" xfId="0" applyFont="1" applyFill="1" applyBorder="1" applyAlignment="1">
      <alignment horizontal="justify" vertical="center" wrapText="1"/>
    </xf>
    <xf numFmtId="3" fontId="55" fillId="0" borderId="0" xfId="0" applyNumberFormat="1" applyFont="1" applyBorder="1" applyAlignment="1">
      <alignment horizontal="center" vertical="center" wrapText="1"/>
    </xf>
    <xf numFmtId="0" fontId="55" fillId="13" borderId="10" xfId="0" applyFont="1" applyFill="1" applyBorder="1" applyAlignment="1">
      <alignment horizontal="center" vertical="center" wrapText="1"/>
    </xf>
    <xf numFmtId="0" fontId="55" fillId="13" borderId="10" xfId="0" applyFont="1" applyFill="1" applyBorder="1" applyAlignment="1">
      <alignment vertical="center" wrapText="1"/>
    </xf>
    <xf numFmtId="0" fontId="56" fillId="0" borderId="0" xfId="0" applyFont="1" applyAlignment="1">
      <alignment/>
    </xf>
    <xf numFmtId="0" fontId="56" fillId="33" borderId="0" xfId="0" applyFont="1" applyFill="1" applyAlignment="1">
      <alignment/>
    </xf>
    <xf numFmtId="0" fontId="56" fillId="0" borderId="0" xfId="0" applyFont="1" applyFill="1" applyAlignment="1">
      <alignment/>
    </xf>
    <xf numFmtId="0" fontId="56" fillId="0" borderId="0" xfId="0" applyFont="1" applyAlignment="1">
      <alignment horizontal="center"/>
    </xf>
    <xf numFmtId="169" fontId="55" fillId="34" borderId="10" xfId="0" applyNumberFormat="1" applyFont="1" applyFill="1" applyBorder="1" applyAlignment="1">
      <alignment horizontal="center" vertical="center" wrapText="1"/>
    </xf>
    <xf numFmtId="0" fontId="55" fillId="0" borderId="11" xfId="0" applyFont="1" applyBorder="1" applyAlignment="1">
      <alignment horizontal="justify" vertical="top" wrapText="1"/>
    </xf>
    <xf numFmtId="0" fontId="56" fillId="0" borderId="11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justify" vertical="center" wrapText="1"/>
    </xf>
    <xf numFmtId="0" fontId="57" fillId="0" borderId="11" xfId="0" applyFont="1" applyBorder="1" applyAlignment="1">
      <alignment horizontal="justify" vertical="center" wrapText="1"/>
    </xf>
    <xf numFmtId="0" fontId="55" fillId="33" borderId="12" xfId="0" applyFont="1" applyFill="1" applyBorder="1" applyAlignment="1">
      <alignment horizontal="center" vertical="center" wrapText="1"/>
    </xf>
    <xf numFmtId="0" fontId="55" fillId="33" borderId="12" xfId="0" applyFont="1" applyFill="1" applyBorder="1" applyAlignment="1">
      <alignment horizontal="left" vertical="center" wrapText="1"/>
    </xf>
    <xf numFmtId="0" fontId="55" fillId="33" borderId="11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horizontal="justify" vertical="center" wrapText="1"/>
    </xf>
    <xf numFmtId="0" fontId="55" fillId="33" borderId="11" xfId="0" applyFont="1" applyFill="1" applyBorder="1" applyAlignment="1">
      <alignment horizontal="center" vertical="center" wrapText="1"/>
    </xf>
    <xf numFmtId="0" fontId="56" fillId="33" borderId="11" xfId="0" applyFont="1" applyFill="1" applyBorder="1" applyAlignment="1">
      <alignment vertical="center" wrapText="1"/>
    </xf>
    <xf numFmtId="0" fontId="55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left" vertical="center" wrapText="1"/>
    </xf>
    <xf numFmtId="0" fontId="56" fillId="0" borderId="11" xfId="0" applyFont="1" applyBorder="1" applyAlignment="1">
      <alignment vertical="center" wrapText="1"/>
    </xf>
    <xf numFmtId="0" fontId="55" fillId="35" borderId="10" xfId="0" applyFont="1" applyFill="1" applyBorder="1" applyAlignment="1">
      <alignment horizontal="justify" vertical="center" wrapText="1"/>
    </xf>
    <xf numFmtId="0" fontId="55" fillId="0" borderId="10" xfId="0" applyFont="1" applyFill="1" applyBorder="1" applyAlignment="1">
      <alignment horizontal="justify" vertical="center" wrapText="1"/>
    </xf>
    <xf numFmtId="169" fontId="55" fillId="13" borderId="10" xfId="0" applyNumberFormat="1" applyFont="1" applyFill="1" applyBorder="1" applyAlignment="1">
      <alignment horizontal="center" wrapText="1"/>
    </xf>
    <xf numFmtId="3" fontId="55" fillId="0" borderId="10" xfId="0" applyNumberFormat="1" applyFont="1" applyBorder="1" applyAlignment="1">
      <alignment horizontal="center" vertical="center" wrapText="1"/>
    </xf>
    <xf numFmtId="0" fontId="55" fillId="35" borderId="10" xfId="0" applyFont="1" applyFill="1" applyBorder="1" applyAlignment="1">
      <alignment vertical="center" wrapText="1"/>
    </xf>
    <xf numFmtId="0" fontId="55" fillId="35" borderId="13" xfId="0" applyFont="1" applyFill="1" applyBorder="1" applyAlignment="1">
      <alignment vertical="center" wrapText="1"/>
    </xf>
    <xf numFmtId="0" fontId="56" fillId="0" borderId="10" xfId="0" applyFont="1" applyBorder="1" applyAlignment="1">
      <alignment vertical="center" wrapText="1"/>
    </xf>
    <xf numFmtId="0" fontId="55" fillId="0" borderId="10" xfId="0" applyFont="1" applyBorder="1" applyAlignment="1">
      <alignment vertical="center" wrapText="1"/>
    </xf>
    <xf numFmtId="3" fontId="55" fillId="0" borderId="10" xfId="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left" vertical="center" wrapText="1"/>
    </xf>
    <xf numFmtId="0" fontId="55" fillId="0" borderId="13" xfId="0" applyFont="1" applyBorder="1" applyAlignment="1">
      <alignment vertical="center" wrapText="1"/>
    </xf>
    <xf numFmtId="4" fontId="55" fillId="0" borderId="10" xfId="0" applyNumberFormat="1" applyFont="1" applyBorder="1" applyAlignment="1">
      <alignment horizontal="center" vertical="center" wrapText="1"/>
    </xf>
    <xf numFmtId="4" fontId="55" fillId="0" borderId="10" xfId="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vertical="center" wrapText="1"/>
    </xf>
    <xf numFmtId="0" fontId="55" fillId="0" borderId="13" xfId="0" applyFont="1" applyBorder="1" applyAlignment="1">
      <alignment horizontal="left" vertical="center" wrapText="1"/>
    </xf>
    <xf numFmtId="3" fontId="55" fillId="0" borderId="13" xfId="0" applyNumberFormat="1" applyFont="1" applyBorder="1" applyAlignment="1">
      <alignment horizontal="center" vertical="center" wrapText="1"/>
    </xf>
    <xf numFmtId="3" fontId="55" fillId="0" borderId="11" xfId="0" applyNumberFormat="1" applyFont="1" applyBorder="1" applyAlignment="1">
      <alignment horizontal="center" vertical="center" wrapText="1"/>
    </xf>
    <xf numFmtId="0" fontId="55" fillId="35" borderId="13" xfId="0" applyFont="1" applyFill="1" applyBorder="1" applyAlignment="1">
      <alignment horizontal="left" vertical="center" wrapText="1"/>
    </xf>
    <xf numFmtId="0" fontId="55" fillId="35" borderId="11" xfId="0" applyFont="1" applyFill="1" applyBorder="1" applyAlignment="1">
      <alignment horizontal="center" vertical="center" wrapText="1"/>
    </xf>
    <xf numFmtId="0" fontId="55" fillId="35" borderId="10" xfId="0" applyFont="1" applyFill="1" applyBorder="1" applyAlignment="1">
      <alignment horizontal="left" vertical="center" wrapText="1"/>
    </xf>
    <xf numFmtId="0" fontId="55" fillId="35" borderId="10" xfId="0" applyFont="1" applyFill="1" applyBorder="1" applyAlignment="1">
      <alignment horizontal="center" vertical="center" wrapText="1"/>
    </xf>
    <xf numFmtId="4" fontId="55" fillId="0" borderId="11" xfId="0" applyNumberFormat="1" applyFont="1" applyBorder="1" applyAlignment="1">
      <alignment horizontal="center" vertical="center" wrapText="1"/>
    </xf>
    <xf numFmtId="0" fontId="55" fillId="0" borderId="10" xfId="0" applyFont="1" applyBorder="1" applyAlignment="1">
      <alignment horizontal="justify" vertical="center" wrapText="1"/>
    </xf>
    <xf numFmtId="0" fontId="55" fillId="11" borderId="10" xfId="0" applyFont="1" applyFill="1" applyBorder="1" applyAlignment="1">
      <alignment horizontal="justify" vertical="center" wrapText="1"/>
    </xf>
    <xf numFmtId="0" fontId="55" fillId="11" borderId="10" xfId="0" applyFont="1" applyFill="1" applyBorder="1" applyAlignment="1">
      <alignment horizontal="center" vertical="center" wrapText="1"/>
    </xf>
    <xf numFmtId="169" fontId="55" fillId="11" borderId="10" xfId="0" applyNumberFormat="1" applyFont="1" applyFill="1" applyBorder="1" applyAlignment="1">
      <alignment horizontal="center" wrapText="1"/>
    </xf>
    <xf numFmtId="0" fontId="55" fillId="11" borderId="10" xfId="0" applyFont="1" applyFill="1" applyBorder="1" applyAlignment="1">
      <alignment vertical="center" wrapText="1"/>
    </xf>
    <xf numFmtId="0" fontId="55" fillId="34" borderId="13" xfId="0" applyFont="1" applyFill="1" applyBorder="1" applyAlignment="1">
      <alignment vertical="center" wrapText="1"/>
    </xf>
    <xf numFmtId="0" fontId="58" fillId="0" borderId="0" xfId="0" applyFont="1" applyAlignment="1">
      <alignment/>
    </xf>
    <xf numFmtId="3" fontId="55" fillId="0" borderId="11" xfId="0" applyNumberFormat="1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vertical="center" wrapText="1"/>
    </xf>
    <xf numFmtId="4" fontId="55" fillId="0" borderId="11" xfId="0" applyNumberFormat="1" applyFont="1" applyFill="1" applyBorder="1" applyAlignment="1">
      <alignment horizontal="center" vertical="center" wrapText="1"/>
    </xf>
    <xf numFmtId="0" fontId="59" fillId="11" borderId="10" xfId="0" applyFont="1" applyFill="1" applyBorder="1" applyAlignment="1">
      <alignment horizontal="justify" vertical="center" wrapText="1"/>
    </xf>
    <xf numFmtId="0" fontId="4" fillId="0" borderId="10" xfId="0" applyFont="1" applyBorder="1" applyAlignment="1">
      <alignment horizontal="left" vertical="center" wrapText="1"/>
    </xf>
    <xf numFmtId="169" fontId="55" fillId="35" borderId="10" xfId="0" applyNumberFormat="1" applyFont="1" applyFill="1" applyBorder="1" applyAlignment="1">
      <alignment horizontal="center" vertical="center" wrapText="1"/>
    </xf>
    <xf numFmtId="0" fontId="55" fillId="34" borderId="10" xfId="0" applyFont="1" applyFill="1" applyBorder="1" applyAlignment="1">
      <alignment vertical="center" wrapText="1"/>
    </xf>
    <xf numFmtId="49" fontId="55" fillId="0" borderId="10" xfId="0" applyNumberFormat="1" applyFont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top" wrapText="1"/>
    </xf>
    <xf numFmtId="0" fontId="55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vertical="center" wrapText="1"/>
    </xf>
    <xf numFmtId="0" fontId="58" fillId="0" borderId="0" xfId="0" applyFont="1" applyFill="1" applyAlignment="1">
      <alignment/>
    </xf>
    <xf numFmtId="0" fontId="56" fillId="0" borderId="0" xfId="0" applyFont="1" applyAlignment="1">
      <alignment wrapText="1"/>
    </xf>
    <xf numFmtId="0" fontId="56" fillId="0" borderId="0" xfId="0" applyFont="1" applyFill="1" applyAlignment="1">
      <alignment vertical="top"/>
    </xf>
    <xf numFmtId="0" fontId="56" fillId="0" borderId="0" xfId="0" applyFont="1" applyAlignment="1">
      <alignment vertical="center"/>
    </xf>
    <xf numFmtId="0" fontId="58" fillId="0" borderId="0" xfId="0" applyFont="1" applyAlignment="1">
      <alignment vertical="center"/>
    </xf>
    <xf numFmtId="0" fontId="55" fillId="0" borderId="13" xfId="0" applyFont="1" applyFill="1" applyBorder="1" applyAlignment="1">
      <alignment vertical="center" wrapText="1"/>
    </xf>
    <xf numFmtId="0" fontId="56" fillId="0" borderId="14" xfId="0" applyFont="1" applyFill="1" applyBorder="1" applyAlignment="1">
      <alignment vertical="top"/>
    </xf>
    <xf numFmtId="0" fontId="58" fillId="0" borderId="0" xfId="0" applyFont="1" applyFill="1" applyAlignment="1">
      <alignment vertical="top" wrapText="1"/>
    </xf>
    <xf numFmtId="4" fontId="55" fillId="0" borderId="13" xfId="0" applyNumberFormat="1" applyFont="1" applyBorder="1" applyAlignment="1">
      <alignment horizontal="center" vertical="center" wrapText="1"/>
    </xf>
    <xf numFmtId="1" fontId="60" fillId="36" borderId="10" xfId="0" applyNumberFormat="1" applyFont="1" applyFill="1" applyBorder="1" applyAlignment="1">
      <alignment horizontal="center" vertical="center" wrapText="1"/>
    </xf>
    <xf numFmtId="1" fontId="60" fillId="36" borderId="10" xfId="0" applyNumberFormat="1" applyFont="1" applyFill="1" applyBorder="1" applyAlignment="1">
      <alignment horizontal="center" vertical="center" textRotation="90" wrapText="1"/>
    </xf>
    <xf numFmtId="1" fontId="60" fillId="36" borderId="10" xfId="0" applyNumberFormat="1" applyFont="1" applyFill="1" applyBorder="1" applyAlignment="1">
      <alignment horizontal="justify" vertical="center" wrapText="1"/>
    </xf>
    <xf numFmtId="1" fontId="55" fillId="34" borderId="11" xfId="0" applyNumberFormat="1" applyFont="1" applyFill="1" applyBorder="1" applyAlignment="1">
      <alignment horizontal="center" vertical="center" wrapText="1"/>
    </xf>
    <xf numFmtId="1" fontId="55" fillId="34" borderId="10" xfId="0" applyNumberFormat="1" applyFont="1" applyFill="1" applyBorder="1" applyAlignment="1">
      <alignment vertical="center" textRotation="90" wrapText="1"/>
    </xf>
    <xf numFmtId="1" fontId="55" fillId="11" borderId="13" xfId="0" applyNumberFormat="1" applyFont="1" applyFill="1" applyBorder="1" applyAlignment="1">
      <alignment horizontal="left" vertical="center" wrapText="1"/>
    </xf>
    <xf numFmtId="1" fontId="55" fillId="11" borderId="13" xfId="0" applyNumberFormat="1" applyFont="1" applyFill="1" applyBorder="1" applyAlignment="1">
      <alignment horizontal="center" vertical="center" wrapText="1"/>
    </xf>
    <xf numFmtId="1" fontId="55" fillId="11" borderId="13" xfId="0" applyNumberFormat="1" applyFont="1" applyFill="1" applyBorder="1" applyAlignment="1">
      <alignment horizontal="justify" vertical="center" wrapText="1"/>
    </xf>
    <xf numFmtId="1" fontId="55" fillId="35" borderId="13" xfId="0" applyNumberFormat="1" applyFont="1" applyFill="1" applyBorder="1" applyAlignment="1">
      <alignment horizontal="center" vertical="center" wrapText="1"/>
    </xf>
    <xf numFmtId="1" fontId="55" fillId="35" borderId="13" xfId="0" applyNumberFormat="1" applyFont="1" applyFill="1" applyBorder="1" applyAlignment="1">
      <alignment vertical="center" wrapText="1"/>
    </xf>
    <xf numFmtId="1" fontId="55" fillId="35" borderId="10" xfId="0" applyNumberFormat="1" applyFont="1" applyFill="1" applyBorder="1" applyAlignment="1">
      <alignment horizontal="center" vertical="center" wrapText="1"/>
    </xf>
    <xf numFmtId="1" fontId="55" fillId="35" borderId="11" xfId="0" applyNumberFormat="1" applyFont="1" applyFill="1" applyBorder="1" applyAlignment="1">
      <alignment horizontal="center" vertical="center" wrapText="1"/>
    </xf>
    <xf numFmtId="1" fontId="55" fillId="35" borderId="10" xfId="0" applyNumberFormat="1" applyFont="1" applyFill="1" applyBorder="1" applyAlignment="1">
      <alignment horizontal="justify" vertical="center" wrapText="1"/>
    </xf>
    <xf numFmtId="1" fontId="55" fillId="0" borderId="10" xfId="0" applyNumberFormat="1" applyFont="1" applyFill="1" applyBorder="1" applyAlignment="1">
      <alignment horizontal="justify" vertical="center" wrapText="1"/>
    </xf>
    <xf numFmtId="1" fontId="55" fillId="0" borderId="13" xfId="0" applyNumberFormat="1" applyFont="1" applyFill="1" applyBorder="1" applyAlignment="1">
      <alignment horizontal="justify" vertical="center" wrapText="1"/>
    </xf>
    <xf numFmtId="1" fontId="55" fillId="35" borderId="15" xfId="0" applyNumberFormat="1" applyFont="1" applyFill="1" applyBorder="1" applyAlignment="1">
      <alignment horizontal="center" vertical="center" wrapText="1"/>
    </xf>
    <xf numFmtId="1" fontId="55" fillId="35" borderId="10" xfId="0" applyNumberFormat="1" applyFont="1" applyFill="1" applyBorder="1" applyAlignment="1">
      <alignment horizontal="left" vertical="center" wrapText="1"/>
    </xf>
    <xf numFmtId="1" fontId="55" fillId="11" borderId="10" xfId="0" applyNumberFormat="1" applyFont="1" applyFill="1" applyBorder="1" applyAlignment="1">
      <alignment horizontal="center" vertical="center" wrapText="1"/>
    </xf>
    <xf numFmtId="1" fontId="55" fillId="11" borderId="10" xfId="0" applyNumberFormat="1" applyFont="1" applyFill="1" applyBorder="1" applyAlignment="1">
      <alignment horizontal="justify" vertical="center" wrapText="1"/>
    </xf>
    <xf numFmtId="1" fontId="55" fillId="0" borderId="10" xfId="0" applyNumberFormat="1" applyFont="1" applyBorder="1" applyAlignment="1">
      <alignment horizontal="center" vertical="center" wrapText="1"/>
    </xf>
    <xf numFmtId="1" fontId="57" fillId="0" borderId="10" xfId="0" applyNumberFormat="1" applyFont="1" applyBorder="1" applyAlignment="1">
      <alignment horizontal="justify" vertical="center" wrapText="1"/>
    </xf>
    <xf numFmtId="1" fontId="55" fillId="0" borderId="13" xfId="0" applyNumberFormat="1" applyFont="1" applyBorder="1" applyAlignment="1">
      <alignment horizontal="center" vertical="center" wrapText="1"/>
    </xf>
    <xf numFmtId="1" fontId="55" fillId="0" borderId="13" xfId="0" applyNumberFormat="1" applyFont="1" applyBorder="1" applyAlignment="1">
      <alignment horizontal="left" vertical="center" wrapText="1"/>
    </xf>
    <xf numFmtId="0" fontId="57" fillId="0" borderId="10" xfId="0" applyFont="1" applyBorder="1" applyAlignment="1">
      <alignment horizontal="left" vertical="center" wrapText="1"/>
    </xf>
    <xf numFmtId="1" fontId="55" fillId="0" borderId="10" xfId="0" applyNumberFormat="1" applyFont="1" applyFill="1" applyBorder="1" applyAlignment="1">
      <alignment horizontal="center" vertical="center" wrapText="1"/>
    </xf>
    <xf numFmtId="0" fontId="56" fillId="0" borderId="10" xfId="0" applyFont="1" applyBorder="1" applyAlignment="1">
      <alignment/>
    </xf>
    <xf numFmtId="0" fontId="56" fillId="0" borderId="0" xfId="0" applyFont="1" applyFill="1" applyAlignment="1">
      <alignment vertical="top" wrapText="1"/>
    </xf>
    <xf numFmtId="1" fontId="55" fillId="35" borderId="13" xfId="0" applyNumberFormat="1" applyFont="1" applyFill="1" applyBorder="1" applyAlignment="1">
      <alignment horizontal="justify" vertical="center" wrapText="1"/>
    </xf>
    <xf numFmtId="169" fontId="55" fillId="11" borderId="10" xfId="0" applyNumberFormat="1" applyFont="1" applyFill="1" applyBorder="1" applyAlignment="1">
      <alignment horizontal="center" vertical="center" wrapText="1"/>
    </xf>
    <xf numFmtId="0" fontId="56" fillId="0" borderId="0" xfId="0" applyFont="1" applyBorder="1" applyAlignment="1">
      <alignment/>
    </xf>
    <xf numFmtId="0" fontId="56" fillId="0" borderId="0" xfId="0" applyFont="1" applyAlignment="1">
      <alignment horizontal="left" vertical="center"/>
    </xf>
    <xf numFmtId="3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 vertical="center" wrapText="1"/>
    </xf>
    <xf numFmtId="3" fontId="55" fillId="0" borderId="15" xfId="0" applyNumberFormat="1" applyFont="1" applyFill="1" applyBorder="1" applyAlignment="1">
      <alignment horizontal="center" vertical="center" wrapText="1"/>
    </xf>
    <xf numFmtId="0" fontId="55" fillId="0" borderId="15" xfId="0" applyFont="1" applyFill="1" applyBorder="1" applyAlignment="1">
      <alignment vertical="center" wrapText="1"/>
    </xf>
    <xf numFmtId="0" fontId="56" fillId="0" borderId="0" xfId="0" applyFont="1" applyFill="1" applyBorder="1" applyAlignment="1">
      <alignment vertical="top"/>
    </xf>
    <xf numFmtId="0" fontId="56" fillId="0" borderId="0" xfId="0" applyFont="1" applyFill="1" applyBorder="1" applyAlignment="1">
      <alignment vertical="top" wrapText="1"/>
    </xf>
    <xf numFmtId="0" fontId="56" fillId="0" borderId="0" xfId="0" applyFont="1" applyFill="1" applyBorder="1" applyAlignment="1">
      <alignment/>
    </xf>
    <xf numFmtId="0" fontId="54" fillId="11" borderId="10" xfId="0" applyFont="1" applyFill="1" applyBorder="1" applyAlignment="1">
      <alignment horizontal="center" vertical="center" wrapText="1"/>
    </xf>
    <xf numFmtId="0" fontId="54" fillId="11" borderId="10" xfId="0" applyFont="1" applyFill="1" applyBorder="1" applyAlignment="1">
      <alignment horizontal="left" vertical="center" wrapText="1"/>
    </xf>
    <xf numFmtId="3" fontId="54" fillId="11" borderId="10" xfId="0" applyNumberFormat="1" applyFont="1" applyFill="1" applyBorder="1" applyAlignment="1">
      <alignment horizontal="center" vertical="center" wrapText="1"/>
    </xf>
    <xf numFmtId="0" fontId="54" fillId="11" borderId="10" xfId="0" applyFont="1" applyFill="1" applyBorder="1" applyAlignment="1">
      <alignment vertical="center" wrapText="1"/>
    </xf>
    <xf numFmtId="0" fontId="61" fillId="0" borderId="0" xfId="0" applyFont="1" applyAlignment="1">
      <alignment/>
    </xf>
    <xf numFmtId="0" fontId="4" fillId="0" borderId="15" xfId="42" applyFont="1" applyFill="1" applyBorder="1" applyAlignment="1">
      <alignment horizontal="justify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56" fillId="0" borderId="13" xfId="0" applyFont="1" applyFill="1" applyBorder="1" applyAlignment="1">
      <alignment vertical="center" wrapText="1"/>
    </xf>
    <xf numFmtId="0" fontId="4" fillId="0" borderId="10" xfId="42" applyFont="1" applyFill="1" applyBorder="1" applyAlignment="1">
      <alignment horizontal="justify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justify" vertical="center" wrapText="1"/>
    </xf>
    <xf numFmtId="0" fontId="54" fillId="11" borderId="10" xfId="0" applyFont="1" applyFill="1" applyBorder="1" applyAlignment="1">
      <alignment horizontal="justify" vertical="center" wrapText="1"/>
    </xf>
    <xf numFmtId="4" fontId="55" fillId="0" borderId="13" xfId="0" applyNumberFormat="1" applyFont="1" applyFill="1" applyBorder="1" applyAlignment="1">
      <alignment horizontal="center" vertical="center" wrapText="1"/>
    </xf>
    <xf numFmtId="169" fontId="55" fillId="13" borderId="10" xfId="0" applyNumberFormat="1" applyFont="1" applyFill="1" applyBorder="1" applyAlignment="1">
      <alignment horizontal="center" vertical="center" wrapText="1"/>
    </xf>
    <xf numFmtId="0" fontId="54" fillId="13" borderId="10" xfId="0" applyFont="1" applyFill="1" applyBorder="1" applyAlignment="1">
      <alignment horizontal="left" vertical="center" wrapText="1"/>
    </xf>
    <xf numFmtId="0" fontId="56" fillId="0" borderId="0" xfId="0" applyFont="1" applyFill="1" applyAlignment="1">
      <alignment horizontal="center" vertical="center"/>
    </xf>
    <xf numFmtId="0" fontId="55" fillId="0" borderId="10" xfId="0" applyFont="1" applyFill="1" applyBorder="1" applyAlignment="1">
      <alignment vertical="top" wrapText="1"/>
    </xf>
    <xf numFmtId="3" fontId="55" fillId="0" borderId="0" xfId="0" applyNumberFormat="1" applyFont="1" applyFill="1" applyBorder="1" applyAlignment="1">
      <alignment horizontal="center" vertical="center" wrapText="1"/>
    </xf>
    <xf numFmtId="4" fontId="55" fillId="0" borderId="15" xfId="0" applyNumberFormat="1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justify" vertical="center" wrapText="1"/>
    </xf>
    <xf numFmtId="169" fontId="55" fillId="0" borderId="10" xfId="0" applyNumberFormat="1" applyFont="1" applyFill="1" applyBorder="1" applyAlignment="1">
      <alignment horizontal="justify" vertical="center" wrapText="1"/>
    </xf>
    <xf numFmtId="169" fontId="55" fillId="0" borderId="10" xfId="0" applyNumberFormat="1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center"/>
    </xf>
    <xf numFmtId="0" fontId="55" fillId="17" borderId="10" xfId="0" applyFont="1" applyFill="1" applyBorder="1" applyAlignment="1">
      <alignment horizontal="center" vertical="center" wrapText="1"/>
    </xf>
    <xf numFmtId="0" fontId="54" fillId="17" borderId="10" xfId="0" applyFont="1" applyFill="1" applyBorder="1" applyAlignment="1">
      <alignment horizontal="justify" vertical="center" wrapText="1"/>
    </xf>
    <xf numFmtId="169" fontId="55" fillId="17" borderId="10" xfId="0" applyNumberFormat="1" applyFont="1" applyFill="1" applyBorder="1" applyAlignment="1">
      <alignment horizontal="center" vertical="center" wrapText="1"/>
    </xf>
    <xf numFmtId="0" fontId="55" fillId="17" borderId="10" xfId="0" applyFont="1" applyFill="1" applyBorder="1" applyAlignment="1">
      <alignment horizontal="justify" vertical="center" wrapText="1"/>
    </xf>
    <xf numFmtId="0" fontId="54" fillId="17" borderId="10" xfId="0" applyFont="1" applyFill="1" applyBorder="1" applyAlignment="1">
      <alignment horizontal="center" vertical="center" wrapText="1"/>
    </xf>
    <xf numFmtId="0" fontId="55" fillId="34" borderId="10" xfId="0" applyFont="1" applyFill="1" applyBorder="1" applyAlignment="1">
      <alignment horizontal="left" vertical="center" wrapText="1"/>
    </xf>
    <xf numFmtId="1" fontId="55" fillId="35" borderId="10" xfId="0" applyNumberFormat="1" applyFont="1" applyFill="1" applyBorder="1" applyAlignment="1">
      <alignment vertical="center" wrapText="1"/>
    </xf>
    <xf numFmtId="1" fontId="55" fillId="35" borderId="11" xfId="0" applyNumberFormat="1" applyFont="1" applyFill="1" applyBorder="1" applyAlignment="1">
      <alignment vertical="center" wrapText="1"/>
    </xf>
    <xf numFmtId="0" fontId="62" fillId="0" borderId="0" xfId="0" applyFont="1" applyFill="1" applyAlignment="1">
      <alignment vertical="top" wrapText="1"/>
    </xf>
    <xf numFmtId="1" fontId="55" fillId="0" borderId="13" xfId="0" applyNumberFormat="1" applyFont="1" applyBorder="1" applyAlignment="1">
      <alignment vertical="center" wrapText="1"/>
    </xf>
    <xf numFmtId="0" fontId="55" fillId="0" borderId="10" xfId="0" applyFont="1" applyFill="1" applyBorder="1" applyAlignment="1">
      <alignment horizontal="left" vertical="top" wrapText="1"/>
    </xf>
    <xf numFmtId="0" fontId="55" fillId="33" borderId="12" xfId="0" applyFont="1" applyFill="1" applyBorder="1" applyAlignment="1">
      <alignment vertical="center" wrapText="1"/>
    </xf>
    <xf numFmtId="0" fontId="56" fillId="0" borderId="14" xfId="0" applyFont="1" applyFill="1" applyBorder="1" applyAlignment="1">
      <alignment vertical="top" wrapText="1"/>
    </xf>
    <xf numFmtId="0" fontId="63" fillId="13" borderId="10" xfId="0" applyFont="1" applyFill="1" applyBorder="1" applyAlignment="1">
      <alignment vertical="center" wrapText="1"/>
    </xf>
    <xf numFmtId="169" fontId="55" fillId="0" borderId="11" xfId="0" applyNumberFormat="1" applyFont="1" applyFill="1" applyBorder="1" applyAlignment="1">
      <alignment horizontal="center" vertical="center" wrapText="1"/>
    </xf>
    <xf numFmtId="1" fontId="55" fillId="0" borderId="10" xfId="0" applyNumberFormat="1" applyFont="1" applyBorder="1" applyAlignment="1">
      <alignment vertical="center" wrapText="1"/>
    </xf>
    <xf numFmtId="3" fontId="55" fillId="0" borderId="16" xfId="0" applyNumberFormat="1" applyFont="1" applyBorder="1" applyAlignment="1">
      <alignment horizontal="center" vertical="center" wrapText="1"/>
    </xf>
    <xf numFmtId="0" fontId="55" fillId="19" borderId="10" xfId="0" applyFont="1" applyFill="1" applyBorder="1" applyAlignment="1">
      <alignment horizontal="justify" vertical="center" wrapText="1"/>
    </xf>
    <xf numFmtId="0" fontId="54" fillId="19" borderId="10" xfId="0" applyFont="1" applyFill="1" applyBorder="1" applyAlignment="1">
      <alignment horizontal="justify" vertical="center" wrapText="1"/>
    </xf>
    <xf numFmtId="0" fontId="55" fillId="19" borderId="10" xfId="0" applyFont="1" applyFill="1" applyBorder="1" applyAlignment="1">
      <alignment horizontal="center" vertical="center" wrapText="1"/>
    </xf>
    <xf numFmtId="169" fontId="55" fillId="19" borderId="10" xfId="0" applyNumberFormat="1" applyFont="1" applyFill="1" applyBorder="1" applyAlignment="1">
      <alignment horizontal="center" vertical="center" wrapText="1"/>
    </xf>
    <xf numFmtId="0" fontId="55" fillId="19" borderId="10" xfId="0" applyFont="1" applyFill="1" applyBorder="1" applyAlignment="1">
      <alignment vertical="center" wrapText="1"/>
    </xf>
    <xf numFmtId="1" fontId="55" fillId="0" borderId="10" xfId="0" applyNumberFormat="1" applyFont="1" applyBorder="1" applyAlignment="1">
      <alignment horizontal="left" vertical="center" wrapText="1"/>
    </xf>
    <xf numFmtId="0" fontId="55" fillId="0" borderId="11" xfId="0" applyFont="1" applyBorder="1" applyAlignment="1">
      <alignment horizontal="left" vertical="center" wrapText="1"/>
    </xf>
    <xf numFmtId="0" fontId="55" fillId="35" borderId="13" xfId="0" applyFont="1" applyFill="1" applyBorder="1" applyAlignment="1">
      <alignment horizontal="center" vertical="center" wrapText="1"/>
    </xf>
    <xf numFmtId="0" fontId="55" fillId="35" borderId="15" xfId="0" applyFont="1" applyFill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1" fontId="55" fillId="35" borderId="13" xfId="0" applyNumberFormat="1" applyFont="1" applyFill="1" applyBorder="1" applyAlignment="1">
      <alignment horizontal="left" vertical="center" wrapText="1"/>
    </xf>
    <xf numFmtId="0" fontId="55" fillId="0" borderId="13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55" fillId="0" borderId="15" xfId="0" applyFont="1" applyFill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55" fillId="0" borderId="15" xfId="0" applyFont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5" fillId="34" borderId="10" xfId="0" applyFont="1" applyFill="1" applyBorder="1" applyAlignment="1">
      <alignment horizontal="center" vertical="center" wrapText="1"/>
    </xf>
    <xf numFmtId="0" fontId="55" fillId="0" borderId="13" xfId="0" applyFont="1" applyFill="1" applyBorder="1" applyAlignment="1">
      <alignment horizontal="left" vertical="center" wrapText="1"/>
    </xf>
    <xf numFmtId="0" fontId="55" fillId="0" borderId="15" xfId="0" applyFont="1" applyFill="1" applyBorder="1" applyAlignment="1">
      <alignment horizontal="left" vertical="center" wrapText="1"/>
    </xf>
    <xf numFmtId="0" fontId="55" fillId="0" borderId="13" xfId="0" applyFont="1" applyFill="1" applyBorder="1" applyAlignment="1">
      <alignment horizontal="justify" vertical="center" wrapText="1"/>
    </xf>
    <xf numFmtId="0" fontId="55" fillId="0" borderId="15" xfId="0" applyFont="1" applyFill="1" applyBorder="1" applyAlignment="1">
      <alignment horizontal="justify" vertical="center" wrapText="1"/>
    </xf>
    <xf numFmtId="0" fontId="55" fillId="0" borderId="11" xfId="0" applyFont="1" applyFill="1" applyBorder="1" applyAlignment="1">
      <alignment horizontal="justify" vertical="center" wrapText="1"/>
    </xf>
    <xf numFmtId="0" fontId="55" fillId="34" borderId="13" xfId="0" applyFont="1" applyFill="1" applyBorder="1" applyAlignment="1">
      <alignment horizontal="center" vertical="center" wrapText="1"/>
    </xf>
    <xf numFmtId="0" fontId="55" fillId="0" borderId="16" xfId="0" applyFont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left" vertical="center" wrapText="1"/>
    </xf>
    <xf numFmtId="0" fontId="62" fillId="0" borderId="0" xfId="0" applyFont="1" applyFill="1" applyAlignment="1">
      <alignment horizontal="center" vertical="top" wrapText="1"/>
    </xf>
    <xf numFmtId="0" fontId="55" fillId="0" borderId="10" xfId="0" applyFont="1" applyBorder="1" applyAlignment="1">
      <alignment horizontal="center" vertical="center" wrapText="1"/>
    </xf>
    <xf numFmtId="0" fontId="55" fillId="0" borderId="11" xfId="0" applyFont="1" applyBorder="1" applyAlignment="1">
      <alignment horizontal="justify" vertical="center" wrapText="1"/>
    </xf>
    <xf numFmtId="0" fontId="55" fillId="0" borderId="0" xfId="0" applyFont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left" vertical="center" wrapText="1"/>
    </xf>
    <xf numFmtId="0" fontId="55" fillId="0" borderId="14" xfId="0" applyFont="1" applyFill="1" applyBorder="1" applyAlignment="1">
      <alignment horizontal="center" vertical="center" wrapText="1"/>
    </xf>
    <xf numFmtId="0" fontId="55" fillId="0" borderId="13" xfId="0" applyFont="1" applyFill="1" applyBorder="1" applyAlignment="1">
      <alignment horizontal="center" vertical="center" wrapText="1"/>
    </xf>
    <xf numFmtId="0" fontId="55" fillId="0" borderId="15" xfId="0" applyFont="1" applyFill="1" applyBorder="1" applyAlignment="1">
      <alignment horizontal="justify" vertical="center" wrapText="1"/>
    </xf>
    <xf numFmtId="0" fontId="55" fillId="0" borderId="13" xfId="0" applyFont="1" applyBorder="1" applyAlignment="1">
      <alignment horizontal="center" vertical="center" wrapText="1"/>
    </xf>
    <xf numFmtId="0" fontId="55" fillId="0" borderId="13" xfId="0" applyFont="1" applyFill="1" applyBorder="1" applyAlignment="1">
      <alignment horizontal="center" vertical="center" wrapText="1"/>
    </xf>
    <xf numFmtId="0" fontId="55" fillId="0" borderId="15" xfId="0" applyFont="1" applyFill="1" applyBorder="1" applyAlignment="1">
      <alignment horizontal="justify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4" fillId="11" borderId="10" xfId="0" applyFont="1" applyFill="1" applyBorder="1" applyAlignment="1">
      <alignment horizontal="center" vertical="top" wrapText="1"/>
    </xf>
    <xf numFmtId="169" fontId="54" fillId="11" borderId="10" xfId="0" applyNumberFormat="1" applyFont="1" applyFill="1" applyBorder="1" applyAlignment="1">
      <alignment horizontal="center" vertical="center" wrapText="1"/>
    </xf>
    <xf numFmtId="0" fontId="55" fillId="0" borderId="17" xfId="0" applyFont="1" applyFill="1" applyBorder="1" applyAlignment="1">
      <alignment horizontal="center" vertical="center" wrapText="1"/>
    </xf>
    <xf numFmtId="0" fontId="55" fillId="0" borderId="15" xfId="0" applyFont="1" applyFill="1" applyBorder="1" applyAlignment="1">
      <alignment horizontal="left" vertical="center" wrapText="1"/>
    </xf>
    <xf numFmtId="0" fontId="55" fillId="0" borderId="10" xfId="0" applyFont="1" applyBorder="1" applyAlignment="1">
      <alignment horizontal="center" vertical="center" wrapText="1"/>
    </xf>
    <xf numFmtId="1" fontId="54" fillId="11" borderId="13" xfId="0" applyNumberFormat="1" applyFont="1" applyFill="1" applyBorder="1" applyAlignment="1">
      <alignment horizontal="left" vertical="center" wrapText="1"/>
    </xf>
    <xf numFmtId="1" fontId="54" fillId="11" borderId="10" xfId="0" applyNumberFormat="1" applyFont="1" applyFill="1" applyBorder="1" applyAlignment="1">
      <alignment horizontal="justify" vertical="center" wrapText="1"/>
    </xf>
    <xf numFmtId="0" fontId="55" fillId="36" borderId="10" xfId="0" applyFont="1" applyFill="1" applyBorder="1" applyAlignment="1">
      <alignment horizontal="center" vertical="center" wrapText="1"/>
    </xf>
    <xf numFmtId="0" fontId="55" fillId="36" borderId="10" xfId="0" applyFont="1" applyFill="1" applyBorder="1" applyAlignment="1">
      <alignment vertical="center" wrapText="1"/>
    </xf>
    <xf numFmtId="3" fontId="55" fillId="36" borderId="10" xfId="0" applyNumberFormat="1" applyFont="1" applyFill="1" applyBorder="1" applyAlignment="1">
      <alignment horizontal="center" vertical="center" wrapText="1"/>
    </xf>
    <xf numFmtId="0" fontId="56" fillId="36" borderId="0" xfId="0" applyFont="1" applyFill="1" applyBorder="1" applyAlignment="1">
      <alignment vertical="top" wrapText="1"/>
    </xf>
    <xf numFmtId="0" fontId="56" fillId="36" borderId="0" xfId="0" applyFont="1" applyFill="1" applyAlignment="1">
      <alignment/>
    </xf>
    <xf numFmtId="0" fontId="55" fillId="36" borderId="11" xfId="0" applyFont="1" applyFill="1" applyBorder="1" applyAlignment="1">
      <alignment horizontal="center" vertical="center" wrapText="1"/>
    </xf>
    <xf numFmtId="3" fontId="55" fillId="36" borderId="11" xfId="0" applyNumberFormat="1" applyFont="1" applyFill="1" applyBorder="1" applyAlignment="1">
      <alignment horizontal="center" vertical="center" wrapText="1"/>
    </xf>
    <xf numFmtId="4" fontId="55" fillId="36" borderId="11" xfId="0" applyNumberFormat="1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justify" vertical="center" wrapText="1"/>
    </xf>
    <xf numFmtId="0" fontId="55" fillId="36" borderId="10" xfId="0" applyFont="1" applyFill="1" applyBorder="1" applyAlignment="1">
      <alignment horizontal="left" vertical="center" wrapText="1"/>
    </xf>
    <xf numFmtId="0" fontId="55" fillId="36" borderId="10" xfId="0" applyFont="1" applyFill="1" applyBorder="1" applyAlignment="1">
      <alignment horizontal="justify" vertical="center" wrapText="1"/>
    </xf>
    <xf numFmtId="169" fontId="55" fillId="36" borderId="10" xfId="0" applyNumberFormat="1" applyFont="1" applyFill="1" applyBorder="1" applyAlignment="1">
      <alignment horizontal="center" vertical="center" wrapText="1"/>
    </xf>
    <xf numFmtId="0" fontId="55" fillId="36" borderId="15" xfId="0" applyFont="1" applyFill="1" applyBorder="1" applyAlignment="1">
      <alignment horizontal="left" vertical="top" wrapText="1"/>
    </xf>
    <xf numFmtId="0" fontId="55" fillId="36" borderId="13" xfId="0" applyFont="1" applyFill="1" applyBorder="1" applyAlignment="1">
      <alignment horizontal="center" vertical="center" wrapText="1"/>
    </xf>
    <xf numFmtId="0" fontId="55" fillId="36" borderId="13" xfId="0" applyFont="1" applyFill="1" applyBorder="1" applyAlignment="1">
      <alignment horizontal="left" vertical="center" wrapText="1"/>
    </xf>
    <xf numFmtId="0" fontId="2" fillId="36" borderId="13" xfId="0" applyFont="1" applyFill="1" applyBorder="1" applyAlignment="1">
      <alignment horizontal="left" vertical="center" wrapText="1"/>
    </xf>
    <xf numFmtId="0" fontId="55" fillId="36" borderId="13" xfId="0" applyFont="1" applyFill="1" applyBorder="1" applyAlignment="1">
      <alignment horizontal="justify" vertical="center" wrapText="1"/>
    </xf>
    <xf numFmtId="169" fontId="55" fillId="36" borderId="13" xfId="0" applyNumberFormat="1" applyFont="1" applyFill="1" applyBorder="1" applyAlignment="1">
      <alignment horizontal="justify" vertical="center" wrapText="1"/>
    </xf>
    <xf numFmtId="0" fontId="64" fillId="36" borderId="13" xfId="0" applyFont="1" applyFill="1" applyBorder="1" applyAlignment="1">
      <alignment vertical="center" wrapText="1"/>
    </xf>
    <xf numFmtId="0" fontId="2" fillId="36" borderId="10" xfId="0" applyFont="1" applyFill="1" applyBorder="1" applyAlignment="1">
      <alignment horizontal="justify" vertical="center" wrapText="1"/>
    </xf>
    <xf numFmtId="169" fontId="55" fillId="36" borderId="10" xfId="0" applyNumberFormat="1" applyFont="1" applyFill="1" applyBorder="1" applyAlignment="1">
      <alignment horizontal="justify" vertical="center" wrapText="1"/>
    </xf>
    <xf numFmtId="0" fontId="62" fillId="36" borderId="10" xfId="0" applyFont="1" applyFill="1" applyBorder="1" applyAlignment="1">
      <alignment horizontal="center" vertical="center" wrapText="1"/>
    </xf>
    <xf numFmtId="0" fontId="55" fillId="36" borderId="11" xfId="0" applyFont="1" applyFill="1" applyBorder="1" applyAlignment="1">
      <alignment horizontal="justify" vertical="center" wrapText="1"/>
    </xf>
    <xf numFmtId="0" fontId="4" fillId="0" borderId="10" xfId="0" applyFont="1" applyBorder="1" applyAlignment="1">
      <alignment vertical="center" wrapText="1"/>
    </xf>
    <xf numFmtId="0" fontId="64" fillId="36" borderId="15" xfId="0" applyFont="1" applyFill="1" applyBorder="1" applyAlignment="1">
      <alignment vertical="center" wrapText="1"/>
    </xf>
    <xf numFmtId="0" fontId="55" fillId="36" borderId="10" xfId="0" applyFont="1" applyFill="1" applyBorder="1" applyAlignment="1">
      <alignment horizontal="center" vertical="top" wrapText="1"/>
    </xf>
    <xf numFmtId="4" fontId="55" fillId="36" borderId="10" xfId="0" applyNumberFormat="1" applyFont="1" applyFill="1" applyBorder="1" applyAlignment="1">
      <alignment horizontal="center" vertical="center" wrapText="1"/>
    </xf>
    <xf numFmtId="0" fontId="55" fillId="36" borderId="15" xfId="0" applyFont="1" applyFill="1" applyBorder="1" applyAlignment="1">
      <alignment horizontal="center" vertical="center" wrapText="1"/>
    </xf>
    <xf numFmtId="0" fontId="55" fillId="36" borderId="15" xfId="0" applyFont="1" applyFill="1" applyBorder="1" applyAlignment="1">
      <alignment horizontal="justify" vertical="center" wrapText="1"/>
    </xf>
    <xf numFmtId="4" fontId="55" fillId="36" borderId="15" xfId="0" applyNumberFormat="1" applyFont="1" applyFill="1" applyBorder="1" applyAlignment="1">
      <alignment horizontal="center" vertical="center" wrapText="1"/>
    </xf>
    <xf numFmtId="4" fontId="55" fillId="36" borderId="15" xfId="0" applyNumberFormat="1" applyFont="1" applyFill="1" applyBorder="1" applyAlignment="1">
      <alignment horizontal="justify" vertical="center" wrapText="1"/>
    </xf>
    <xf numFmtId="0" fontId="55" fillId="36" borderId="15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top" wrapText="1"/>
    </xf>
    <xf numFmtId="0" fontId="34" fillId="0" borderId="0" xfId="0" applyFont="1" applyFill="1" applyAlignment="1">
      <alignment/>
    </xf>
    <xf numFmtId="0" fontId="4" fillId="36" borderId="10" xfId="0" applyFont="1" applyFill="1" applyBorder="1" applyAlignment="1">
      <alignment horizontal="left" vertical="top" wrapText="1"/>
    </xf>
    <xf numFmtId="0" fontId="55" fillId="0" borderId="13" xfId="0" applyFont="1" applyBorder="1" applyAlignment="1">
      <alignment horizontal="center" vertical="center" wrapText="1"/>
    </xf>
    <xf numFmtId="0" fontId="55" fillId="0" borderId="13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justify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5" fillId="0" borderId="13" xfId="0" applyFont="1" applyBorder="1" applyAlignment="1">
      <alignment horizontal="justify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55" fillId="0" borderId="14" xfId="0" applyFont="1" applyFill="1" applyBorder="1" applyAlignment="1">
      <alignment horizontal="center" vertical="center" wrapText="1"/>
    </xf>
    <xf numFmtId="0" fontId="55" fillId="0" borderId="0" xfId="0" applyFont="1" applyFill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5" fillId="35" borderId="11" xfId="0" applyFont="1" applyFill="1" applyBorder="1" applyAlignment="1">
      <alignment horizontal="left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 vertical="top"/>
    </xf>
    <xf numFmtId="16" fontId="55" fillId="0" borderId="10" xfId="0" applyNumberFormat="1" applyFont="1" applyBorder="1" applyAlignment="1">
      <alignment horizontal="center" vertical="center" wrapText="1"/>
    </xf>
    <xf numFmtId="3" fontId="55" fillId="35" borderId="10" xfId="0" applyNumberFormat="1" applyFont="1" applyFill="1" applyBorder="1" applyAlignment="1">
      <alignment horizontal="center" vertical="center" wrapText="1"/>
    </xf>
    <xf numFmtId="173" fontId="4" fillId="36" borderId="10" xfId="60" applyNumberFormat="1" applyFont="1" applyFill="1" applyBorder="1" applyAlignment="1">
      <alignment vertical="center" wrapText="1"/>
    </xf>
    <xf numFmtId="173" fontId="55" fillId="11" borderId="10" xfId="60" applyNumberFormat="1" applyFont="1" applyFill="1" applyBorder="1" applyAlignment="1">
      <alignment horizontal="center" vertical="center" wrapText="1"/>
    </xf>
    <xf numFmtId="173" fontId="55" fillId="34" borderId="11" xfId="60" applyNumberFormat="1" applyFont="1" applyFill="1" applyBorder="1" applyAlignment="1">
      <alignment vertical="center" wrapText="1"/>
    </xf>
    <xf numFmtId="173" fontId="55" fillId="11" borderId="13" xfId="60" applyNumberFormat="1" applyFont="1" applyFill="1" applyBorder="1" applyAlignment="1">
      <alignment vertical="center" wrapText="1"/>
    </xf>
    <xf numFmtId="173" fontId="55" fillId="11" borderId="10" xfId="60" applyNumberFormat="1" applyFont="1" applyFill="1" applyBorder="1" applyAlignment="1">
      <alignment vertical="center" wrapText="1"/>
    </xf>
    <xf numFmtId="173" fontId="55" fillId="35" borderId="10" xfId="60" applyNumberFormat="1" applyFont="1" applyFill="1" applyBorder="1" applyAlignment="1">
      <alignment vertical="center" wrapText="1"/>
    </xf>
    <xf numFmtId="173" fontId="55" fillId="35" borderId="15" xfId="60" applyNumberFormat="1" applyFont="1" applyFill="1" applyBorder="1" applyAlignment="1">
      <alignment vertical="center" wrapText="1"/>
    </xf>
    <xf numFmtId="173" fontId="55" fillId="35" borderId="11" xfId="60" applyNumberFormat="1" applyFont="1" applyFill="1" applyBorder="1" applyAlignment="1">
      <alignment horizontal="center" vertical="center" wrapText="1"/>
    </xf>
    <xf numFmtId="173" fontId="55" fillId="0" borderId="10" xfId="60" applyNumberFormat="1" applyFont="1" applyBorder="1" applyAlignment="1">
      <alignment horizontal="center" vertical="center" wrapText="1"/>
    </xf>
    <xf numFmtId="173" fontId="55" fillId="0" borderId="13" xfId="60" applyNumberFormat="1" applyFont="1" applyBorder="1" applyAlignment="1">
      <alignment horizontal="center" vertical="center" wrapText="1"/>
    </xf>
    <xf numFmtId="173" fontId="55" fillId="0" borderId="10" xfId="60" applyNumberFormat="1" applyFont="1" applyFill="1" applyBorder="1" applyAlignment="1">
      <alignment horizontal="center" vertical="center" wrapText="1"/>
    </xf>
    <xf numFmtId="173" fontId="55" fillId="0" borderId="11" xfId="60" applyNumberFormat="1" applyFont="1" applyBorder="1" applyAlignment="1">
      <alignment horizontal="center" vertical="center" wrapText="1"/>
    </xf>
    <xf numFmtId="173" fontId="55" fillId="34" borderId="13" xfId="60" applyNumberFormat="1" applyFont="1" applyFill="1" applyBorder="1" applyAlignment="1">
      <alignment horizontal="center" vertical="center" wrapText="1"/>
    </xf>
    <xf numFmtId="173" fontId="55" fillId="11" borderId="10" xfId="60" applyNumberFormat="1" applyFont="1" applyFill="1" applyBorder="1" applyAlignment="1">
      <alignment horizontal="center" wrapText="1"/>
    </xf>
    <xf numFmtId="173" fontId="55" fillId="33" borderId="12" xfId="60" applyNumberFormat="1" applyFont="1" applyFill="1" applyBorder="1" applyAlignment="1">
      <alignment horizontal="center" vertical="center" wrapText="1"/>
    </xf>
    <xf numFmtId="173" fontId="55" fillId="0" borderId="16" xfId="60" applyNumberFormat="1" applyFont="1" applyBorder="1" applyAlignment="1">
      <alignment horizontal="center" vertical="center" wrapText="1"/>
    </xf>
    <xf numFmtId="173" fontId="4" fillId="0" borderId="15" xfId="60" applyNumberFormat="1" applyFont="1" applyFill="1" applyBorder="1" applyAlignment="1">
      <alignment horizontal="center" vertical="center" wrapText="1"/>
    </xf>
    <xf numFmtId="173" fontId="55" fillId="0" borderId="15" xfId="60" applyNumberFormat="1" applyFont="1" applyBorder="1" applyAlignment="1">
      <alignment horizontal="center" vertical="center" wrapText="1"/>
    </xf>
    <xf numFmtId="173" fontId="55" fillId="0" borderId="13" xfId="60" applyNumberFormat="1" applyFont="1" applyBorder="1" applyAlignment="1">
      <alignment vertical="center" wrapText="1"/>
    </xf>
    <xf numFmtId="173" fontId="55" fillId="0" borderId="10" xfId="60" applyNumberFormat="1" applyFont="1" applyBorder="1" applyAlignment="1">
      <alignment vertical="center" wrapText="1"/>
    </xf>
    <xf numFmtId="173" fontId="55" fillId="36" borderId="10" xfId="60" applyNumberFormat="1" applyFont="1" applyFill="1" applyBorder="1" applyAlignment="1">
      <alignment vertical="center" wrapText="1"/>
    </xf>
    <xf numFmtId="173" fontId="55" fillId="0" borderId="10" xfId="60" applyNumberFormat="1" applyFont="1" applyFill="1" applyBorder="1" applyAlignment="1">
      <alignment vertical="center" wrapText="1"/>
    </xf>
    <xf numFmtId="173" fontId="55" fillId="0" borderId="11" xfId="60" applyNumberFormat="1" applyFont="1" applyFill="1" applyBorder="1" applyAlignment="1">
      <alignment vertical="center" wrapText="1"/>
    </xf>
    <xf numFmtId="173" fontId="55" fillId="0" borderId="13" xfId="60" applyNumberFormat="1" applyFont="1" applyFill="1" applyBorder="1" applyAlignment="1">
      <alignment vertical="center" wrapText="1"/>
    </xf>
    <xf numFmtId="173" fontId="55" fillId="0" borderId="15" xfId="60" applyNumberFormat="1" applyFont="1" applyFill="1" applyBorder="1" applyAlignment="1">
      <alignment vertical="center" wrapText="1"/>
    </xf>
    <xf numFmtId="0" fontId="56" fillId="0" borderId="0" xfId="0" applyFont="1" applyFill="1" applyAlignment="1">
      <alignment horizontal="left" vertical="top"/>
    </xf>
    <xf numFmtId="173" fontId="55" fillId="36" borderId="13" xfId="60" applyNumberFormat="1" applyFont="1" applyFill="1" applyBorder="1" applyAlignment="1">
      <alignment vertical="center" wrapText="1"/>
    </xf>
    <xf numFmtId="173" fontId="65" fillId="36" borderId="13" xfId="60" applyNumberFormat="1" applyFont="1" applyFill="1" applyBorder="1" applyAlignment="1">
      <alignment vertical="center" wrapText="1"/>
    </xf>
    <xf numFmtId="0" fontId="55" fillId="0" borderId="17" xfId="0" applyFont="1" applyFill="1" applyBorder="1" applyAlignment="1">
      <alignment vertical="center" wrapText="1"/>
    </xf>
    <xf numFmtId="0" fontId="56" fillId="36" borderId="0" xfId="0" applyFont="1" applyFill="1" applyBorder="1" applyAlignment="1">
      <alignment/>
    </xf>
    <xf numFmtId="0" fontId="56" fillId="37" borderId="0" xfId="0" applyFont="1" applyFill="1" applyBorder="1" applyAlignment="1">
      <alignment vertical="top" wrapText="1"/>
    </xf>
    <xf numFmtId="0" fontId="55" fillId="38" borderId="0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vertical="top" wrapText="1"/>
    </xf>
    <xf numFmtId="173" fontId="55" fillId="36" borderId="15" xfId="60" applyNumberFormat="1" applyFont="1" applyFill="1" applyBorder="1" applyAlignment="1">
      <alignment vertical="center" wrapText="1"/>
    </xf>
    <xf numFmtId="0" fontId="55" fillId="0" borderId="0" xfId="0" applyFont="1" applyFill="1" applyBorder="1" applyAlignment="1">
      <alignment vertical="top" wrapText="1"/>
    </xf>
    <xf numFmtId="0" fontId="55" fillId="13" borderId="0" xfId="0" applyFont="1" applyFill="1" applyBorder="1" applyAlignment="1">
      <alignment horizontal="center" vertical="center" wrapText="1"/>
    </xf>
    <xf numFmtId="0" fontId="66" fillId="0" borderId="0" xfId="0" applyFont="1" applyAlignment="1">
      <alignment horizontal="center"/>
    </xf>
    <xf numFmtId="0" fontId="55" fillId="0" borderId="10" xfId="0" applyFont="1" applyFill="1" applyBorder="1" applyAlignment="1">
      <alignment horizontal="center" vertical="center" wrapText="1"/>
    </xf>
    <xf numFmtId="173" fontId="4" fillId="0" borderId="10" xfId="6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173" fontId="55" fillId="35" borderId="10" xfId="60" applyNumberFormat="1" applyFont="1" applyFill="1" applyBorder="1" applyAlignment="1">
      <alignment horizontal="center" vertical="center" wrapText="1"/>
    </xf>
    <xf numFmtId="173" fontId="55" fillId="0" borderId="11" xfId="60" applyNumberFormat="1" applyFont="1" applyFill="1" applyBorder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0" fontId="55" fillId="0" borderId="11" xfId="0" applyFont="1" applyBorder="1" applyAlignment="1">
      <alignment horizontal="left" vertical="center" wrapText="1"/>
    </xf>
    <xf numFmtId="0" fontId="5" fillId="36" borderId="17" xfId="0" applyFont="1" applyFill="1" applyBorder="1" applyAlignment="1">
      <alignment horizontal="left" vertical="center" wrapText="1"/>
    </xf>
    <xf numFmtId="0" fontId="5" fillId="36" borderId="18" xfId="0" applyFont="1" applyFill="1" applyBorder="1" applyAlignment="1">
      <alignment horizontal="left" vertical="center" wrapText="1"/>
    </xf>
    <xf numFmtId="0" fontId="5" fillId="36" borderId="19" xfId="0" applyFont="1" applyFill="1" applyBorder="1" applyAlignment="1">
      <alignment horizontal="left" vertical="center" wrapText="1"/>
    </xf>
    <xf numFmtId="0" fontId="55" fillId="0" borderId="11" xfId="0" applyFont="1" applyBorder="1" applyAlignment="1">
      <alignment horizontal="center" vertical="center" wrapText="1"/>
    </xf>
    <xf numFmtId="0" fontId="55" fillId="0" borderId="13" xfId="0" applyFont="1" applyFill="1" applyBorder="1" applyAlignment="1">
      <alignment horizontal="left" vertical="center" wrapText="1"/>
    </xf>
    <xf numFmtId="0" fontId="55" fillId="0" borderId="15" xfId="0" applyFont="1" applyFill="1" applyBorder="1" applyAlignment="1">
      <alignment horizontal="left" vertical="center" wrapText="1"/>
    </xf>
    <xf numFmtId="0" fontId="55" fillId="0" borderId="11" xfId="0" applyFont="1" applyFill="1" applyBorder="1" applyAlignment="1">
      <alignment horizontal="left" vertical="center" wrapText="1"/>
    </xf>
    <xf numFmtId="0" fontId="55" fillId="0" borderId="13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55" fillId="0" borderId="15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 wrapText="1"/>
    </xf>
    <xf numFmtId="173" fontId="55" fillId="36" borderId="13" xfId="60" applyNumberFormat="1" applyFont="1" applyFill="1" applyBorder="1" applyAlignment="1">
      <alignment vertical="center" wrapText="1"/>
    </xf>
    <xf numFmtId="173" fontId="55" fillId="36" borderId="15" xfId="60" applyNumberFormat="1" applyFont="1" applyFill="1" applyBorder="1" applyAlignment="1">
      <alignment vertical="center" wrapText="1"/>
    </xf>
    <xf numFmtId="0" fontId="55" fillId="0" borderId="0" xfId="0" applyFont="1" applyFill="1" applyBorder="1" applyAlignment="1">
      <alignment horizontal="center" vertical="center" wrapText="1"/>
    </xf>
    <xf numFmtId="0" fontId="55" fillId="0" borderId="11" xfId="0" applyFont="1" applyBorder="1" applyAlignment="1">
      <alignment horizontal="justify" vertical="center" wrapText="1"/>
    </xf>
    <xf numFmtId="0" fontId="55" fillId="0" borderId="13" xfId="0" applyFont="1" applyBorder="1" applyAlignment="1">
      <alignment horizontal="center" vertical="center" wrapText="1"/>
    </xf>
    <xf numFmtId="0" fontId="55" fillId="0" borderId="15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left" vertical="center" wrapText="1"/>
    </xf>
    <xf numFmtId="0" fontId="55" fillId="36" borderId="10" xfId="0" applyFont="1" applyFill="1" applyBorder="1" applyAlignment="1">
      <alignment horizontal="left" vertical="center" wrapText="1"/>
    </xf>
    <xf numFmtId="0" fontId="55" fillId="0" borderId="10" xfId="0" applyFont="1" applyBorder="1" applyAlignment="1">
      <alignment horizontal="left" vertical="center" wrapText="1"/>
    </xf>
    <xf numFmtId="0" fontId="55" fillId="0" borderId="13" xfId="0" applyFont="1" applyFill="1" applyBorder="1" applyAlignment="1">
      <alignment horizontal="justify" vertical="center" wrapText="1"/>
    </xf>
    <xf numFmtId="0" fontId="55" fillId="0" borderId="15" xfId="0" applyFont="1" applyFill="1" applyBorder="1" applyAlignment="1">
      <alignment horizontal="justify" vertical="center" wrapText="1"/>
    </xf>
    <xf numFmtId="0" fontId="54" fillId="34" borderId="17" xfId="0" applyFont="1" applyFill="1" applyBorder="1" applyAlignment="1">
      <alignment horizontal="left" vertical="center" wrapText="1"/>
    </xf>
    <xf numFmtId="0" fontId="54" fillId="34" borderId="19" xfId="0" applyFont="1" applyFill="1" applyBorder="1" applyAlignment="1">
      <alignment horizontal="left" vertical="center" wrapText="1"/>
    </xf>
    <xf numFmtId="0" fontId="55" fillId="0" borderId="11" xfId="0" applyFont="1" applyFill="1" applyBorder="1" applyAlignment="1">
      <alignment horizontal="justify" vertical="center" wrapText="1"/>
    </xf>
    <xf numFmtId="0" fontId="56" fillId="0" borderId="11" xfId="0" applyFont="1" applyFill="1" applyBorder="1" applyAlignment="1">
      <alignment horizontal="justify" vertical="center" wrapText="1"/>
    </xf>
    <xf numFmtId="0" fontId="5" fillId="0" borderId="17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5" fillId="34" borderId="17" xfId="0" applyFont="1" applyFill="1" applyBorder="1" applyAlignment="1">
      <alignment horizontal="left" vertical="center" wrapText="1"/>
    </xf>
    <xf numFmtId="0" fontId="55" fillId="34" borderId="19" xfId="0" applyFont="1" applyFill="1" applyBorder="1" applyAlignment="1">
      <alignment horizontal="left" vertical="center" wrapText="1"/>
    </xf>
    <xf numFmtId="0" fontId="55" fillId="11" borderId="17" xfId="0" applyFont="1" applyFill="1" applyBorder="1" applyAlignment="1">
      <alignment horizontal="center" vertical="center" wrapText="1"/>
    </xf>
    <xf numFmtId="0" fontId="55" fillId="11" borderId="18" xfId="0" applyFont="1" applyFill="1" applyBorder="1" applyAlignment="1">
      <alignment horizontal="center" vertical="center" wrapText="1"/>
    </xf>
    <xf numFmtId="0" fontId="55" fillId="11" borderId="19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56" fillId="0" borderId="15" xfId="0" applyFont="1" applyBorder="1" applyAlignment="1">
      <alignment horizontal="left" vertical="center" wrapText="1"/>
    </xf>
    <xf numFmtId="173" fontId="55" fillId="36" borderId="13" xfId="60" applyNumberFormat="1" applyFont="1" applyFill="1" applyBorder="1" applyAlignment="1">
      <alignment vertical="center"/>
    </xf>
    <xf numFmtId="173" fontId="55" fillId="36" borderId="15" xfId="60" applyNumberFormat="1" applyFont="1" applyFill="1" applyBorder="1" applyAlignment="1">
      <alignment vertical="center"/>
    </xf>
    <xf numFmtId="0" fontId="55" fillId="0" borderId="10" xfId="0" applyFont="1" applyFill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5" fillId="0" borderId="16" xfId="0" applyFont="1" applyBorder="1" applyAlignment="1">
      <alignment horizontal="left" vertical="center" wrapText="1"/>
    </xf>
    <xf numFmtId="0" fontId="55" fillId="0" borderId="15" xfId="0" applyFont="1" applyBorder="1" applyAlignment="1">
      <alignment horizontal="left" vertical="center" wrapText="1"/>
    </xf>
    <xf numFmtId="0" fontId="55" fillId="0" borderId="16" xfId="0" applyFont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center" vertical="top" wrapText="1"/>
    </xf>
    <xf numFmtId="0" fontId="56" fillId="0" borderId="14" xfId="0" applyFont="1" applyFill="1" applyBorder="1" applyAlignment="1">
      <alignment horizontal="center" vertical="top"/>
    </xf>
    <xf numFmtId="0" fontId="55" fillId="35" borderId="11" xfId="0" applyFont="1" applyFill="1" applyBorder="1" applyAlignment="1">
      <alignment horizontal="left" vertical="center" wrapText="1"/>
    </xf>
    <xf numFmtId="1" fontId="5" fillId="36" borderId="10" xfId="0" applyNumberFormat="1" applyFont="1" applyFill="1" applyBorder="1" applyAlignment="1">
      <alignment horizontal="left" vertical="top" wrapText="1"/>
    </xf>
    <xf numFmtId="1" fontId="55" fillId="34" borderId="17" xfId="0" applyNumberFormat="1" applyFont="1" applyFill="1" applyBorder="1" applyAlignment="1">
      <alignment horizontal="left" vertical="center" wrapText="1"/>
    </xf>
    <xf numFmtId="1" fontId="55" fillId="34" borderId="19" xfId="0" applyNumberFormat="1" applyFont="1" applyFill="1" applyBorder="1" applyAlignment="1">
      <alignment horizontal="left" vertical="center" wrapText="1"/>
    </xf>
    <xf numFmtId="1" fontId="55" fillId="35" borderId="13" xfId="0" applyNumberFormat="1" applyFont="1" applyFill="1" applyBorder="1" applyAlignment="1">
      <alignment horizontal="left" vertical="center" wrapText="1"/>
    </xf>
    <xf numFmtId="1" fontId="55" fillId="35" borderId="11" xfId="0" applyNumberFormat="1" applyFont="1" applyFill="1" applyBorder="1" applyAlignment="1">
      <alignment horizontal="left" vertical="center" wrapText="1"/>
    </xf>
    <xf numFmtId="1" fontId="55" fillId="35" borderId="15" xfId="0" applyNumberFormat="1" applyFont="1" applyFill="1" applyBorder="1" applyAlignment="1">
      <alignment horizontal="left" vertical="center" wrapText="1"/>
    </xf>
    <xf numFmtId="0" fontId="62" fillId="0" borderId="0" xfId="0" applyFont="1" applyFill="1" applyAlignment="1">
      <alignment horizontal="center" vertical="top" wrapText="1"/>
    </xf>
    <xf numFmtId="0" fontId="55" fillId="34" borderId="10" xfId="0" applyFont="1" applyFill="1" applyBorder="1" applyAlignment="1">
      <alignment horizontal="center" vertical="center" wrapText="1"/>
    </xf>
    <xf numFmtId="0" fontId="55" fillId="34" borderId="13" xfId="0" applyFont="1" applyFill="1" applyBorder="1" applyAlignment="1">
      <alignment horizontal="center" vertical="center" textRotation="90" wrapText="1"/>
    </xf>
    <xf numFmtId="0" fontId="55" fillId="34" borderId="15" xfId="0" applyFont="1" applyFill="1" applyBorder="1" applyAlignment="1">
      <alignment horizontal="center" vertical="center" textRotation="90" wrapText="1"/>
    </xf>
    <xf numFmtId="1" fontId="5" fillId="36" borderId="17" xfId="0" applyNumberFormat="1" applyFont="1" applyFill="1" applyBorder="1" applyAlignment="1">
      <alignment horizontal="right" vertical="center" readingOrder="1"/>
    </xf>
    <xf numFmtId="0" fontId="61" fillId="0" borderId="19" xfId="0" applyFont="1" applyBorder="1" applyAlignment="1">
      <alignment horizontal="right" vertical="center" readingOrder="1"/>
    </xf>
    <xf numFmtId="0" fontId="55" fillId="0" borderId="13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top" wrapText="1"/>
    </xf>
    <xf numFmtId="0" fontId="55" fillId="34" borderId="13" xfId="0" applyFont="1" applyFill="1" applyBorder="1" applyAlignment="1">
      <alignment horizontal="center" vertical="center" wrapText="1"/>
    </xf>
    <xf numFmtId="0" fontId="55" fillId="34" borderId="11" xfId="0" applyFont="1" applyFill="1" applyBorder="1" applyAlignment="1">
      <alignment horizontal="center" vertical="center" wrapText="1"/>
    </xf>
    <xf numFmtId="0" fontId="55" fillId="34" borderId="1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hyperlink" Target="_ftn3" TargetMode="External" /><Relationship Id="rId3" Type="http://schemas.openxmlformats.org/officeDocument/2006/relationships/hyperlink" Target="_ftn2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AH345"/>
  <sheetViews>
    <sheetView tabSelected="1" view="pageBreakPreview" zoomScale="78" zoomScaleNormal="87" zoomScaleSheetLayoutView="78" zoomScalePageLayoutView="80" workbookViewId="0" topLeftCell="A67">
      <selection activeCell="B81" sqref="B81"/>
    </sheetView>
  </sheetViews>
  <sheetFormatPr defaultColWidth="8.8515625" defaultRowHeight="15"/>
  <cols>
    <col min="1" max="1" width="6.00390625" style="5" customWidth="1"/>
    <col min="2" max="2" width="68.8515625" style="5" customWidth="1"/>
    <col min="3" max="3" width="16.140625" style="8" customWidth="1"/>
    <col min="4" max="4" width="14.8515625" style="5" customWidth="1"/>
    <col min="5" max="5" width="14.57421875" style="5" bestFit="1" customWidth="1"/>
    <col min="6" max="6" width="13.421875" style="5" customWidth="1"/>
    <col min="7" max="7" width="14.57421875" style="5" bestFit="1" customWidth="1"/>
    <col min="8" max="8" width="14.57421875" style="5" customWidth="1"/>
    <col min="9" max="11" width="7.57421875" style="8" customWidth="1"/>
    <col min="12" max="12" width="32.8515625" style="5" customWidth="1"/>
    <col min="13" max="13" width="25.140625" style="5" customWidth="1"/>
    <col min="14" max="14" width="19.8515625" style="5" bestFit="1" customWidth="1"/>
    <col min="15" max="15" width="11.8515625" style="5" customWidth="1"/>
    <col min="16" max="16384" width="8.8515625" style="5" customWidth="1"/>
  </cols>
  <sheetData>
    <row r="1" ht="15">
      <c r="J1" s="286" t="s">
        <v>559</v>
      </c>
    </row>
    <row r="2" spans="1:12" ht="60" customHeight="1">
      <c r="A2" s="356" t="s">
        <v>290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</row>
    <row r="3" spans="1:12" ht="52.5" customHeight="1">
      <c r="A3" s="350" t="s">
        <v>0</v>
      </c>
      <c r="B3" s="357" t="s">
        <v>331</v>
      </c>
      <c r="C3" s="357" t="s">
        <v>332</v>
      </c>
      <c r="D3" s="357" t="s">
        <v>370</v>
      </c>
      <c r="E3" s="350" t="s">
        <v>244</v>
      </c>
      <c r="F3" s="350"/>
      <c r="G3" s="350"/>
      <c r="H3" s="350"/>
      <c r="I3" s="350" t="s">
        <v>372</v>
      </c>
      <c r="J3" s="350"/>
      <c r="K3" s="350"/>
      <c r="L3" s="357" t="s">
        <v>373</v>
      </c>
    </row>
    <row r="4" spans="1:12" ht="19.5" customHeight="1">
      <c r="A4" s="350"/>
      <c r="B4" s="358"/>
      <c r="C4" s="358"/>
      <c r="D4" s="358"/>
      <c r="E4" s="350" t="s">
        <v>381</v>
      </c>
      <c r="F4" s="350"/>
      <c r="G4" s="350"/>
      <c r="H4" s="350" t="s">
        <v>382</v>
      </c>
      <c r="I4" s="351" t="s">
        <v>328</v>
      </c>
      <c r="J4" s="351" t="s">
        <v>329</v>
      </c>
      <c r="K4" s="351" t="s">
        <v>336</v>
      </c>
      <c r="L4" s="358"/>
    </row>
    <row r="5" spans="1:12" ht="46.5" customHeight="1">
      <c r="A5" s="350"/>
      <c r="B5" s="359"/>
      <c r="C5" s="359"/>
      <c r="D5" s="359"/>
      <c r="E5" s="168" t="s">
        <v>371</v>
      </c>
      <c r="F5" s="168" t="s">
        <v>330</v>
      </c>
      <c r="G5" s="168" t="s">
        <v>315</v>
      </c>
      <c r="H5" s="350"/>
      <c r="I5" s="352"/>
      <c r="J5" s="352"/>
      <c r="K5" s="352"/>
      <c r="L5" s="359"/>
    </row>
    <row r="6" spans="1:12" s="7" customFormat="1" ht="18.75" customHeight="1">
      <c r="A6" s="167">
        <v>1</v>
      </c>
      <c r="B6" s="164">
        <v>2</v>
      </c>
      <c r="C6" s="164">
        <v>3</v>
      </c>
      <c r="D6" s="164">
        <v>4</v>
      </c>
      <c r="E6" s="167">
        <v>5</v>
      </c>
      <c r="F6" s="167">
        <v>6</v>
      </c>
      <c r="G6" s="167">
        <v>7</v>
      </c>
      <c r="H6" s="167">
        <v>8</v>
      </c>
      <c r="I6" s="167">
        <v>9</v>
      </c>
      <c r="J6" s="167">
        <v>10</v>
      </c>
      <c r="K6" s="167">
        <v>11</v>
      </c>
      <c r="L6" s="164">
        <v>12</v>
      </c>
    </row>
    <row r="7" spans="1:12" ht="26.25" customHeight="1">
      <c r="A7" s="353" t="s">
        <v>394</v>
      </c>
      <c r="B7" s="354"/>
      <c r="C7" s="72"/>
      <c r="D7" s="250">
        <f>D9+D71+D216+D248</f>
        <v>213862212.89900002</v>
      </c>
      <c r="E7" s="250">
        <f>E9+E71+E216+E248</f>
        <v>164523107.687</v>
      </c>
      <c r="F7" s="250">
        <f>F9+F71+F216+F248</f>
        <v>14128358.849000003</v>
      </c>
      <c r="G7" s="250">
        <f>G9+G71+G216+G248</f>
        <v>109648054.63300002</v>
      </c>
      <c r="H7" s="250">
        <f>H9+H71+H216+H248</f>
        <v>49762394.153</v>
      </c>
      <c r="I7" s="73"/>
      <c r="J7" s="73"/>
      <c r="K7" s="73"/>
      <c r="L7" s="74"/>
    </row>
    <row r="8" spans="1:12" ht="18.75" customHeight="1">
      <c r="A8" s="343" t="s">
        <v>245</v>
      </c>
      <c r="B8" s="343"/>
      <c r="C8" s="343"/>
      <c r="D8" s="343"/>
      <c r="E8" s="343"/>
      <c r="F8" s="343"/>
      <c r="G8" s="343"/>
      <c r="H8" s="343"/>
      <c r="I8" s="343"/>
      <c r="J8" s="343"/>
      <c r="K8" s="343"/>
      <c r="L8" s="343"/>
    </row>
    <row r="9" spans="1:12" ht="22.5" customHeight="1">
      <c r="A9" s="344" t="s">
        <v>353</v>
      </c>
      <c r="B9" s="345"/>
      <c r="C9" s="75"/>
      <c r="D9" s="252">
        <f>D10+D26+D56</f>
        <v>74374973.07800001</v>
      </c>
      <c r="E9" s="252">
        <f>E10+E26+E56</f>
        <v>48528902.188</v>
      </c>
      <c r="F9" s="252">
        <f>F10+F26+F56</f>
        <v>397538.18799999997</v>
      </c>
      <c r="G9" s="252">
        <f>G10+G26+G56</f>
        <v>48131364</v>
      </c>
      <c r="H9" s="252">
        <f>H10+H26+H56</f>
        <v>25846070.89</v>
      </c>
      <c r="I9" s="76"/>
      <c r="J9" s="76"/>
      <c r="K9" s="76"/>
      <c r="L9" s="75"/>
    </row>
    <row r="10" spans="1:12" ht="30" customHeight="1">
      <c r="A10" s="77" t="s">
        <v>1</v>
      </c>
      <c r="B10" s="195" t="s">
        <v>425</v>
      </c>
      <c r="C10" s="78"/>
      <c r="D10" s="253">
        <f>SUM(D11:D25)</f>
        <v>389674.078</v>
      </c>
      <c r="E10" s="253">
        <f>SUM(E11:E25)</f>
        <v>179353.188</v>
      </c>
      <c r="F10" s="253">
        <f>SUM(F11:F25)</f>
        <v>163739.188</v>
      </c>
      <c r="G10" s="254">
        <f>SUM(G11:G25)</f>
        <v>15614</v>
      </c>
      <c r="H10" s="253">
        <f>SUM(H11:H25)</f>
        <v>210320.89</v>
      </c>
      <c r="I10" s="78"/>
      <c r="J10" s="78"/>
      <c r="K10" s="78"/>
      <c r="L10" s="79"/>
    </row>
    <row r="11" spans="1:12" ht="69" customHeight="1">
      <c r="A11" s="80" t="s">
        <v>256</v>
      </c>
      <c r="B11" s="81" t="s">
        <v>298</v>
      </c>
      <c r="C11" s="82" t="s">
        <v>299</v>
      </c>
      <c r="D11" s="255">
        <f>E11+H11</f>
        <v>97614</v>
      </c>
      <c r="E11" s="255">
        <f>F11+G11</f>
        <v>97614</v>
      </c>
      <c r="F11" s="255">
        <v>82000</v>
      </c>
      <c r="G11" s="256">
        <v>15614</v>
      </c>
      <c r="H11" s="255"/>
      <c r="I11" s="82" t="s">
        <v>2</v>
      </c>
      <c r="J11" s="82" t="s">
        <v>2</v>
      </c>
      <c r="K11" s="82" t="s">
        <v>2</v>
      </c>
      <c r="L11" s="140" t="s">
        <v>333</v>
      </c>
    </row>
    <row r="12" spans="1:12" ht="62.25" customHeight="1">
      <c r="A12" s="80" t="s">
        <v>257</v>
      </c>
      <c r="B12" s="81" t="s">
        <v>380</v>
      </c>
      <c r="C12" s="83" t="s">
        <v>299</v>
      </c>
      <c r="D12" s="257">
        <f>E12+H12</f>
        <v>192060.07799999998</v>
      </c>
      <c r="E12" s="257">
        <f>F12+G12</f>
        <v>81739.188</v>
      </c>
      <c r="F12" s="257">
        <v>81739.188</v>
      </c>
      <c r="G12" s="257"/>
      <c r="H12" s="257">
        <v>110320.89</v>
      </c>
      <c r="I12" s="83" t="s">
        <v>2</v>
      </c>
      <c r="J12" s="83" t="s">
        <v>2</v>
      </c>
      <c r="K12" s="83" t="s">
        <v>2</v>
      </c>
      <c r="L12" s="141" t="s">
        <v>333</v>
      </c>
    </row>
    <row r="13" spans="1:12" ht="12.75">
      <c r="A13" s="82" t="s">
        <v>258</v>
      </c>
      <c r="B13" s="84" t="s">
        <v>3</v>
      </c>
      <c r="C13" s="82" t="s">
        <v>4</v>
      </c>
      <c r="D13" s="82"/>
      <c r="E13" s="82"/>
      <c r="F13" s="82"/>
      <c r="G13" s="82"/>
      <c r="H13" s="82"/>
      <c r="I13" s="82" t="s">
        <v>2</v>
      </c>
      <c r="J13" s="82" t="s">
        <v>2</v>
      </c>
      <c r="K13" s="82" t="s">
        <v>2</v>
      </c>
      <c r="L13" s="346" t="s">
        <v>335</v>
      </c>
    </row>
    <row r="14" spans="1:12" ht="25.5">
      <c r="A14" s="82" t="s">
        <v>249</v>
      </c>
      <c r="B14" s="84" t="s">
        <v>5</v>
      </c>
      <c r="C14" s="82" t="s">
        <v>4</v>
      </c>
      <c r="D14" s="82"/>
      <c r="E14" s="82"/>
      <c r="F14" s="82"/>
      <c r="G14" s="82"/>
      <c r="H14" s="82"/>
      <c r="I14" s="82" t="s">
        <v>2</v>
      </c>
      <c r="J14" s="82" t="s">
        <v>2</v>
      </c>
      <c r="K14" s="82" t="s">
        <v>2</v>
      </c>
      <c r="L14" s="347"/>
    </row>
    <row r="15" spans="1:17" ht="12.75">
      <c r="A15" s="82" t="s">
        <v>246</v>
      </c>
      <c r="B15" s="84" t="s">
        <v>6</v>
      </c>
      <c r="C15" s="82" t="s">
        <v>4</v>
      </c>
      <c r="D15" s="82"/>
      <c r="E15" s="82"/>
      <c r="F15" s="82"/>
      <c r="G15" s="82"/>
      <c r="H15" s="82"/>
      <c r="I15" s="82" t="s">
        <v>2</v>
      </c>
      <c r="J15" s="82" t="s">
        <v>2</v>
      </c>
      <c r="K15" s="82" t="s">
        <v>2</v>
      </c>
      <c r="L15" s="348"/>
      <c r="N15" s="7"/>
      <c r="O15" s="7"/>
      <c r="P15" s="7"/>
      <c r="Q15" s="7"/>
    </row>
    <row r="16" spans="1:17" ht="43.5" customHeight="1">
      <c r="A16" s="82" t="s">
        <v>190</v>
      </c>
      <c r="B16" s="85" t="s">
        <v>7</v>
      </c>
      <c r="C16" s="82" t="s">
        <v>4</v>
      </c>
      <c r="D16" s="82"/>
      <c r="E16" s="82"/>
      <c r="F16" s="82"/>
      <c r="G16" s="82"/>
      <c r="H16" s="82"/>
      <c r="I16" s="82" t="s">
        <v>2</v>
      </c>
      <c r="J16" s="82" t="s">
        <v>2</v>
      </c>
      <c r="K16" s="82" t="s">
        <v>2</v>
      </c>
      <c r="L16" s="81" t="s">
        <v>67</v>
      </c>
      <c r="N16" s="349"/>
      <c r="O16" s="349"/>
      <c r="P16" s="349"/>
      <c r="Q16" s="349"/>
    </row>
    <row r="17" spans="1:17" ht="25.5">
      <c r="A17" s="82" t="s">
        <v>192</v>
      </c>
      <c r="B17" s="85" t="s">
        <v>490</v>
      </c>
      <c r="C17" s="82" t="s">
        <v>9</v>
      </c>
      <c r="D17" s="82"/>
      <c r="E17" s="82"/>
      <c r="F17" s="82"/>
      <c r="G17" s="82"/>
      <c r="H17" s="82"/>
      <c r="I17" s="82" t="s">
        <v>2</v>
      </c>
      <c r="J17" s="82" t="s">
        <v>2</v>
      </c>
      <c r="K17" s="82" t="s">
        <v>2</v>
      </c>
      <c r="L17" s="81" t="s">
        <v>67</v>
      </c>
      <c r="N17" s="63"/>
      <c r="O17" s="7"/>
      <c r="P17" s="7"/>
      <c r="Q17" s="7"/>
    </row>
    <row r="18" spans="1:17" ht="25.5">
      <c r="A18" s="82" t="s">
        <v>194</v>
      </c>
      <c r="B18" s="85" t="s">
        <v>10</v>
      </c>
      <c r="C18" s="82" t="s">
        <v>9</v>
      </c>
      <c r="D18" s="82"/>
      <c r="E18" s="82"/>
      <c r="F18" s="82"/>
      <c r="G18" s="82"/>
      <c r="H18" s="82"/>
      <c r="I18" s="82" t="s">
        <v>2</v>
      </c>
      <c r="J18" s="82"/>
      <c r="K18" s="82"/>
      <c r="L18" s="81" t="s">
        <v>67</v>
      </c>
      <c r="N18" s="7"/>
      <c r="O18" s="7"/>
      <c r="P18" s="7"/>
      <c r="Q18" s="7"/>
    </row>
    <row r="19" spans="1:17" ht="25.5">
      <c r="A19" s="80" t="s">
        <v>195</v>
      </c>
      <c r="B19" s="86" t="s">
        <v>11</v>
      </c>
      <c r="C19" s="80" t="s">
        <v>12</v>
      </c>
      <c r="D19" s="80"/>
      <c r="E19" s="80"/>
      <c r="F19" s="80"/>
      <c r="G19" s="80"/>
      <c r="H19" s="80"/>
      <c r="I19" s="80" t="s">
        <v>2</v>
      </c>
      <c r="J19" s="80"/>
      <c r="K19" s="80"/>
      <c r="L19" s="81" t="s">
        <v>385</v>
      </c>
      <c r="N19" s="7"/>
      <c r="O19" s="7"/>
      <c r="P19" s="7"/>
      <c r="Q19" s="7"/>
    </row>
    <row r="20" spans="1:17" ht="25.5">
      <c r="A20" s="80" t="s">
        <v>197</v>
      </c>
      <c r="B20" s="81" t="s">
        <v>13</v>
      </c>
      <c r="C20" s="82" t="s">
        <v>14</v>
      </c>
      <c r="D20" s="82"/>
      <c r="E20" s="82"/>
      <c r="F20" s="82"/>
      <c r="G20" s="82"/>
      <c r="H20" s="82"/>
      <c r="I20" s="82" t="s">
        <v>2</v>
      </c>
      <c r="J20" s="82" t="s">
        <v>2</v>
      </c>
      <c r="K20" s="82" t="s">
        <v>2</v>
      </c>
      <c r="L20" s="81" t="s">
        <v>67</v>
      </c>
      <c r="N20" s="349"/>
      <c r="O20" s="349"/>
      <c r="P20" s="7"/>
      <c r="Q20" s="7"/>
    </row>
    <row r="21" spans="1:15" ht="25.5">
      <c r="A21" s="80" t="s">
        <v>199</v>
      </c>
      <c r="B21" s="161" t="s">
        <v>15</v>
      </c>
      <c r="C21" s="83" t="s">
        <v>14</v>
      </c>
      <c r="D21" s="83"/>
      <c r="E21" s="83"/>
      <c r="F21" s="83"/>
      <c r="G21" s="83"/>
      <c r="H21" s="83"/>
      <c r="I21" s="87" t="s">
        <v>2</v>
      </c>
      <c r="J21" s="87" t="s">
        <v>2</v>
      </c>
      <c r="K21" s="87" t="s">
        <v>2</v>
      </c>
      <c r="L21" s="81" t="s">
        <v>67</v>
      </c>
      <c r="N21" s="349"/>
      <c r="O21" s="349"/>
    </row>
    <row r="22" spans="1:15" ht="25.5">
      <c r="A22" s="80" t="s">
        <v>201</v>
      </c>
      <c r="B22" s="161" t="s">
        <v>16</v>
      </c>
      <c r="C22" s="80" t="s">
        <v>4</v>
      </c>
      <c r="D22" s="80"/>
      <c r="E22" s="80"/>
      <c r="F22" s="80"/>
      <c r="G22" s="80"/>
      <c r="H22" s="80"/>
      <c r="I22" s="87" t="s">
        <v>2</v>
      </c>
      <c r="J22" s="87" t="s">
        <v>2</v>
      </c>
      <c r="K22" s="87" t="s">
        <v>2</v>
      </c>
      <c r="L22" s="81" t="s">
        <v>67</v>
      </c>
      <c r="N22" s="142"/>
      <c r="O22" s="142"/>
    </row>
    <row r="23" spans="1:15" ht="25.5">
      <c r="A23" s="80" t="s">
        <v>203</v>
      </c>
      <c r="B23" s="99" t="s">
        <v>17</v>
      </c>
      <c r="C23" s="80" t="s">
        <v>4</v>
      </c>
      <c r="D23" s="80"/>
      <c r="E23" s="80"/>
      <c r="F23" s="80"/>
      <c r="G23" s="80"/>
      <c r="H23" s="80"/>
      <c r="I23" s="80"/>
      <c r="J23" s="80"/>
      <c r="K23" s="80" t="s">
        <v>2</v>
      </c>
      <c r="L23" s="81" t="s">
        <v>67</v>
      </c>
      <c r="N23" s="349"/>
      <c r="O23" s="349"/>
    </row>
    <row r="24" spans="1:34" s="97" customFormat="1" ht="25.5">
      <c r="A24" s="82" t="s">
        <v>204</v>
      </c>
      <c r="B24" s="84" t="s">
        <v>18</v>
      </c>
      <c r="C24" s="82" t="s">
        <v>4</v>
      </c>
      <c r="D24" s="82"/>
      <c r="E24" s="82"/>
      <c r="F24" s="82"/>
      <c r="G24" s="82"/>
      <c r="H24" s="82"/>
      <c r="I24" s="82"/>
      <c r="J24" s="82"/>
      <c r="K24" s="82" t="s">
        <v>2</v>
      </c>
      <c r="L24" s="140" t="s">
        <v>67</v>
      </c>
      <c r="M24" s="101"/>
      <c r="N24" s="340"/>
      <c r="O24" s="340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</row>
    <row r="25" spans="1:15" ht="57" customHeight="1">
      <c r="A25" s="82" t="s">
        <v>205</v>
      </c>
      <c r="B25" s="88" t="s">
        <v>383</v>
      </c>
      <c r="C25" s="82" t="s">
        <v>4</v>
      </c>
      <c r="D25" s="290">
        <v>100000</v>
      </c>
      <c r="E25" s="82"/>
      <c r="F25" s="82"/>
      <c r="G25" s="82"/>
      <c r="H25" s="290">
        <v>100000</v>
      </c>
      <c r="I25" s="82" t="s">
        <v>2</v>
      </c>
      <c r="J25" s="82" t="s">
        <v>2</v>
      </c>
      <c r="K25" s="82" t="s">
        <v>2</v>
      </c>
      <c r="L25" s="140" t="s">
        <v>391</v>
      </c>
      <c r="M25" s="67"/>
      <c r="N25" s="177"/>
      <c r="O25" s="177"/>
    </row>
    <row r="26" spans="1:12" ht="25.5">
      <c r="A26" s="89" t="s">
        <v>19</v>
      </c>
      <c r="B26" s="196" t="s">
        <v>358</v>
      </c>
      <c r="C26" s="89"/>
      <c r="D26" s="251">
        <f>SUM(D27:D55)</f>
        <v>25373799</v>
      </c>
      <c r="E26" s="251">
        <f>SUM(E27:E55)</f>
        <v>233799</v>
      </c>
      <c r="F26" s="251">
        <f>SUM(F27:F55)</f>
        <v>233799</v>
      </c>
      <c r="G26" s="251">
        <f>SUM(G27:G55)</f>
        <v>0</v>
      </c>
      <c r="H26" s="251">
        <f>SUM(H27:H55)</f>
        <v>25140000</v>
      </c>
      <c r="I26" s="89"/>
      <c r="J26" s="89"/>
      <c r="K26" s="89"/>
      <c r="L26" s="90"/>
    </row>
    <row r="27" spans="1:13" ht="25.5">
      <c r="A27" s="91" t="s">
        <v>256</v>
      </c>
      <c r="B27" s="92" t="s">
        <v>20</v>
      </c>
      <c r="C27" s="91" t="s">
        <v>384</v>
      </c>
      <c r="D27" s="258"/>
      <c r="E27" s="258"/>
      <c r="F27" s="258"/>
      <c r="G27" s="258"/>
      <c r="H27" s="258"/>
      <c r="I27" s="91" t="s">
        <v>2</v>
      </c>
      <c r="J27" s="91" t="s">
        <v>2</v>
      </c>
      <c r="K27" s="91" t="s">
        <v>2</v>
      </c>
      <c r="L27" s="81" t="s">
        <v>67</v>
      </c>
      <c r="M27" s="66"/>
    </row>
    <row r="28" spans="1:12" ht="63" customHeight="1">
      <c r="A28" s="93" t="s">
        <v>257</v>
      </c>
      <c r="B28" s="94" t="s">
        <v>491</v>
      </c>
      <c r="C28" s="93" t="s">
        <v>299</v>
      </c>
      <c r="D28" s="259">
        <f>E28</f>
        <v>7500</v>
      </c>
      <c r="E28" s="259">
        <f>F28</f>
        <v>7500</v>
      </c>
      <c r="F28" s="259">
        <v>7500</v>
      </c>
      <c r="G28" s="259"/>
      <c r="H28" s="259"/>
      <c r="I28" s="93" t="s">
        <v>2</v>
      </c>
      <c r="J28" s="93" t="s">
        <v>2</v>
      </c>
      <c r="K28" s="93" t="s">
        <v>2</v>
      </c>
      <c r="L28" s="143" t="s">
        <v>334</v>
      </c>
    </row>
    <row r="29" spans="1:12" ht="66.75" customHeight="1">
      <c r="A29" s="93" t="s">
        <v>258</v>
      </c>
      <c r="B29" s="94" t="s">
        <v>492</v>
      </c>
      <c r="C29" s="93" t="s">
        <v>299</v>
      </c>
      <c r="D29" s="259">
        <f>E29+H29</f>
        <v>7500</v>
      </c>
      <c r="E29" s="259">
        <f>F29+G29</f>
        <v>7500</v>
      </c>
      <c r="F29" s="259">
        <v>7500</v>
      </c>
      <c r="G29" s="259"/>
      <c r="H29" s="259"/>
      <c r="I29" s="93" t="s">
        <v>2</v>
      </c>
      <c r="J29" s="93" t="s">
        <v>2</v>
      </c>
      <c r="K29" s="93" t="s">
        <v>2</v>
      </c>
      <c r="L29" s="143" t="s">
        <v>334</v>
      </c>
    </row>
    <row r="30" spans="1:12" ht="66.75" customHeight="1">
      <c r="A30" s="93" t="s">
        <v>249</v>
      </c>
      <c r="B30" s="94" t="s">
        <v>493</v>
      </c>
      <c r="C30" s="93" t="s">
        <v>299</v>
      </c>
      <c r="D30" s="259">
        <f aca="true" t="shared" si="0" ref="D30:E46">E30</f>
        <v>20736</v>
      </c>
      <c r="E30" s="259">
        <f t="shared" si="0"/>
        <v>20736</v>
      </c>
      <c r="F30" s="259">
        <v>20736</v>
      </c>
      <c r="G30" s="259"/>
      <c r="H30" s="259"/>
      <c r="I30" s="93" t="s">
        <v>2</v>
      </c>
      <c r="J30" s="93" t="s">
        <v>2</v>
      </c>
      <c r="K30" s="93" t="s">
        <v>2</v>
      </c>
      <c r="L30" s="143" t="s">
        <v>334</v>
      </c>
    </row>
    <row r="31" spans="1:12" ht="65.25" customHeight="1">
      <c r="A31" s="93" t="s">
        <v>246</v>
      </c>
      <c r="B31" s="94" t="s">
        <v>494</v>
      </c>
      <c r="C31" s="93" t="s">
        <v>299</v>
      </c>
      <c r="D31" s="259">
        <f t="shared" si="0"/>
        <v>5850</v>
      </c>
      <c r="E31" s="259">
        <f t="shared" si="0"/>
        <v>5850</v>
      </c>
      <c r="F31" s="259">
        <v>5850</v>
      </c>
      <c r="G31" s="259"/>
      <c r="H31" s="259"/>
      <c r="I31" s="87" t="s">
        <v>2</v>
      </c>
      <c r="J31" s="87" t="s">
        <v>2</v>
      </c>
      <c r="K31" s="87" t="s">
        <v>2</v>
      </c>
      <c r="L31" s="143" t="s">
        <v>333</v>
      </c>
    </row>
    <row r="32" spans="1:12" ht="51.75">
      <c r="A32" s="93" t="s">
        <v>190</v>
      </c>
      <c r="B32" s="94" t="s">
        <v>495</v>
      </c>
      <c r="C32" s="93" t="s">
        <v>299</v>
      </c>
      <c r="D32" s="259">
        <f t="shared" si="0"/>
        <v>4500</v>
      </c>
      <c r="E32" s="259">
        <f t="shared" si="0"/>
        <v>4500</v>
      </c>
      <c r="F32" s="259">
        <v>4500</v>
      </c>
      <c r="G32" s="259"/>
      <c r="H32" s="259"/>
      <c r="I32" s="87" t="s">
        <v>2</v>
      </c>
      <c r="J32" s="87" t="s">
        <v>2</v>
      </c>
      <c r="K32" s="87" t="s">
        <v>2</v>
      </c>
      <c r="L32" s="143" t="s">
        <v>333</v>
      </c>
    </row>
    <row r="33" spans="1:12" ht="78" customHeight="1">
      <c r="A33" s="93" t="s">
        <v>192</v>
      </c>
      <c r="B33" s="94" t="s">
        <v>496</v>
      </c>
      <c r="C33" s="93" t="s">
        <v>299</v>
      </c>
      <c r="D33" s="259">
        <f t="shared" si="0"/>
        <v>4500</v>
      </c>
      <c r="E33" s="259">
        <f t="shared" si="0"/>
        <v>4500</v>
      </c>
      <c r="F33" s="259">
        <v>4500</v>
      </c>
      <c r="G33" s="259"/>
      <c r="H33" s="259"/>
      <c r="I33" s="87" t="s">
        <v>2</v>
      </c>
      <c r="J33" s="87" t="s">
        <v>2</v>
      </c>
      <c r="K33" s="87" t="s">
        <v>2</v>
      </c>
      <c r="L33" s="143" t="s">
        <v>333</v>
      </c>
    </row>
    <row r="34" spans="1:12" ht="63.75" customHeight="1">
      <c r="A34" s="93" t="s">
        <v>194</v>
      </c>
      <c r="B34" s="30" t="s">
        <v>497</v>
      </c>
      <c r="C34" s="93" t="s">
        <v>299</v>
      </c>
      <c r="D34" s="259">
        <f t="shared" si="0"/>
        <v>8883</v>
      </c>
      <c r="E34" s="259">
        <f t="shared" si="0"/>
        <v>8883</v>
      </c>
      <c r="F34" s="259">
        <v>8883</v>
      </c>
      <c r="G34" s="259"/>
      <c r="H34" s="259"/>
      <c r="I34" s="93" t="s">
        <v>2</v>
      </c>
      <c r="J34" s="93" t="s">
        <v>2</v>
      </c>
      <c r="K34" s="93" t="s">
        <v>2</v>
      </c>
      <c r="L34" s="143" t="s">
        <v>334</v>
      </c>
    </row>
    <row r="35" spans="1:12" ht="62.25" customHeight="1">
      <c r="A35" s="93" t="s">
        <v>195</v>
      </c>
      <c r="B35" s="30" t="s">
        <v>498</v>
      </c>
      <c r="C35" s="93" t="s">
        <v>299</v>
      </c>
      <c r="D35" s="259">
        <f t="shared" si="0"/>
        <v>2316</v>
      </c>
      <c r="E35" s="259">
        <f t="shared" si="0"/>
        <v>2316</v>
      </c>
      <c r="F35" s="259">
        <v>2316</v>
      </c>
      <c r="G35" s="259"/>
      <c r="H35" s="259"/>
      <c r="I35" s="87" t="s">
        <v>2</v>
      </c>
      <c r="J35" s="87" t="s">
        <v>2</v>
      </c>
      <c r="K35" s="87" t="s">
        <v>2</v>
      </c>
      <c r="L35" s="143" t="s">
        <v>333</v>
      </c>
    </row>
    <row r="36" spans="1:12" ht="67.5" customHeight="1">
      <c r="A36" s="93" t="s">
        <v>197</v>
      </c>
      <c r="B36" s="94" t="s">
        <v>499</v>
      </c>
      <c r="C36" s="93" t="s">
        <v>299</v>
      </c>
      <c r="D36" s="259">
        <f t="shared" si="0"/>
        <v>3462</v>
      </c>
      <c r="E36" s="259">
        <f t="shared" si="0"/>
        <v>3462</v>
      </c>
      <c r="F36" s="259">
        <v>3462</v>
      </c>
      <c r="G36" s="259"/>
      <c r="H36" s="259"/>
      <c r="I36" s="87" t="s">
        <v>2</v>
      </c>
      <c r="J36" s="87" t="s">
        <v>2</v>
      </c>
      <c r="K36" s="87" t="s">
        <v>2</v>
      </c>
      <c r="L36" s="143" t="s">
        <v>333</v>
      </c>
    </row>
    <row r="37" spans="1:12" s="7" customFormat="1" ht="64.5" customHeight="1">
      <c r="A37" s="96" t="s">
        <v>199</v>
      </c>
      <c r="B37" s="156" t="s">
        <v>500</v>
      </c>
      <c r="C37" s="96" t="s">
        <v>299</v>
      </c>
      <c r="D37" s="260">
        <f t="shared" si="0"/>
        <v>3000</v>
      </c>
      <c r="E37" s="260">
        <f t="shared" si="0"/>
        <v>3000</v>
      </c>
      <c r="F37" s="260">
        <v>3000</v>
      </c>
      <c r="G37" s="260"/>
      <c r="H37" s="260"/>
      <c r="I37" s="87" t="s">
        <v>2</v>
      </c>
      <c r="J37" s="87" t="s">
        <v>2</v>
      </c>
      <c r="K37" s="87" t="s">
        <v>2</v>
      </c>
      <c r="L37" s="149" t="s">
        <v>333</v>
      </c>
    </row>
    <row r="38" spans="1:12" s="7" customFormat="1" ht="64.5" customHeight="1">
      <c r="A38" s="96" t="s">
        <v>201</v>
      </c>
      <c r="B38" s="94" t="s">
        <v>501</v>
      </c>
      <c r="C38" s="96" t="s">
        <v>299</v>
      </c>
      <c r="D38" s="260">
        <f t="shared" si="0"/>
        <v>3000</v>
      </c>
      <c r="E38" s="260">
        <f t="shared" si="0"/>
        <v>3000</v>
      </c>
      <c r="F38" s="260">
        <v>3000</v>
      </c>
      <c r="G38" s="260"/>
      <c r="H38" s="260"/>
      <c r="I38" s="87" t="s">
        <v>2</v>
      </c>
      <c r="J38" s="87" t="s">
        <v>2</v>
      </c>
      <c r="K38" s="87" t="s">
        <v>2</v>
      </c>
      <c r="L38" s="143" t="s">
        <v>333</v>
      </c>
    </row>
    <row r="39" spans="1:12" s="7" customFormat="1" ht="64.5" customHeight="1">
      <c r="A39" s="96" t="s">
        <v>203</v>
      </c>
      <c r="B39" s="156" t="s">
        <v>502</v>
      </c>
      <c r="C39" s="96" t="s">
        <v>299</v>
      </c>
      <c r="D39" s="260">
        <f t="shared" si="0"/>
        <v>2250</v>
      </c>
      <c r="E39" s="260">
        <f t="shared" si="0"/>
        <v>2250</v>
      </c>
      <c r="F39" s="260">
        <v>2250</v>
      </c>
      <c r="G39" s="260"/>
      <c r="H39" s="260"/>
      <c r="I39" s="87" t="s">
        <v>2</v>
      </c>
      <c r="J39" s="87" t="s">
        <v>2</v>
      </c>
      <c r="K39" s="87" t="s">
        <v>2</v>
      </c>
      <c r="L39" s="149" t="s">
        <v>333</v>
      </c>
    </row>
    <row r="40" spans="1:12" s="7" customFormat="1" ht="64.5" customHeight="1">
      <c r="A40" s="96" t="s">
        <v>204</v>
      </c>
      <c r="B40" s="94" t="s">
        <v>503</v>
      </c>
      <c r="C40" s="96" t="s">
        <v>299</v>
      </c>
      <c r="D40" s="260">
        <f t="shared" si="0"/>
        <v>6000</v>
      </c>
      <c r="E40" s="260">
        <f t="shared" si="0"/>
        <v>6000</v>
      </c>
      <c r="F40" s="260">
        <v>6000</v>
      </c>
      <c r="G40" s="260"/>
      <c r="H40" s="260"/>
      <c r="I40" s="87" t="s">
        <v>2</v>
      </c>
      <c r="J40" s="87" t="s">
        <v>2</v>
      </c>
      <c r="K40" s="87" t="s">
        <v>2</v>
      </c>
      <c r="L40" s="143" t="s">
        <v>333</v>
      </c>
    </row>
    <row r="41" spans="1:12" s="7" customFormat="1" ht="64.5" customHeight="1">
      <c r="A41" s="96" t="s">
        <v>205</v>
      </c>
      <c r="B41" s="94" t="s">
        <v>504</v>
      </c>
      <c r="C41" s="96" t="s">
        <v>299</v>
      </c>
      <c r="D41" s="260">
        <f t="shared" si="0"/>
        <v>1500</v>
      </c>
      <c r="E41" s="260">
        <f t="shared" si="0"/>
        <v>1500</v>
      </c>
      <c r="F41" s="260">
        <v>1500</v>
      </c>
      <c r="G41" s="260"/>
      <c r="H41" s="260"/>
      <c r="I41" s="87" t="s">
        <v>2</v>
      </c>
      <c r="J41" s="87" t="s">
        <v>2</v>
      </c>
      <c r="K41" s="87" t="s">
        <v>2</v>
      </c>
      <c r="L41" s="143" t="s">
        <v>333</v>
      </c>
    </row>
    <row r="42" spans="1:12" s="7" customFormat="1" ht="64.5" customHeight="1">
      <c r="A42" s="96" t="s">
        <v>206</v>
      </c>
      <c r="B42" s="94" t="s">
        <v>505</v>
      </c>
      <c r="C42" s="96" t="s">
        <v>299</v>
      </c>
      <c r="D42" s="260">
        <f t="shared" si="0"/>
        <v>3000</v>
      </c>
      <c r="E42" s="260">
        <f t="shared" si="0"/>
        <v>3000</v>
      </c>
      <c r="F42" s="260">
        <v>3000</v>
      </c>
      <c r="G42" s="260"/>
      <c r="H42" s="260"/>
      <c r="I42" s="87" t="s">
        <v>2</v>
      </c>
      <c r="J42" s="87" t="s">
        <v>2</v>
      </c>
      <c r="K42" s="87" t="s">
        <v>2</v>
      </c>
      <c r="L42" s="143" t="s">
        <v>333</v>
      </c>
    </row>
    <row r="43" spans="1:12" s="7" customFormat="1" ht="64.5" customHeight="1">
      <c r="A43" s="96" t="s">
        <v>208</v>
      </c>
      <c r="B43" s="94" t="s">
        <v>506</v>
      </c>
      <c r="C43" s="96" t="s">
        <v>299</v>
      </c>
      <c r="D43" s="260">
        <f t="shared" si="0"/>
        <v>93150</v>
      </c>
      <c r="E43" s="260">
        <f t="shared" si="0"/>
        <v>93150</v>
      </c>
      <c r="F43" s="260">
        <v>93150</v>
      </c>
      <c r="G43" s="260"/>
      <c r="H43" s="260"/>
      <c r="I43" s="87" t="s">
        <v>2</v>
      </c>
      <c r="J43" s="87" t="s">
        <v>2</v>
      </c>
      <c r="K43" s="87" t="s">
        <v>2</v>
      </c>
      <c r="L43" s="143" t="s">
        <v>333</v>
      </c>
    </row>
    <row r="44" spans="1:12" s="7" customFormat="1" ht="51" customHeight="1">
      <c r="A44" s="96" t="s">
        <v>210</v>
      </c>
      <c r="B44" s="94" t="s">
        <v>507</v>
      </c>
      <c r="C44" s="96" t="s">
        <v>299</v>
      </c>
      <c r="D44" s="260">
        <f t="shared" si="0"/>
        <v>43371</v>
      </c>
      <c r="E44" s="260">
        <f t="shared" si="0"/>
        <v>43371</v>
      </c>
      <c r="F44" s="260">
        <v>43371</v>
      </c>
      <c r="G44" s="260"/>
      <c r="H44" s="260"/>
      <c r="I44" s="87" t="s">
        <v>2</v>
      </c>
      <c r="J44" s="87" t="s">
        <v>2</v>
      </c>
      <c r="K44" s="87" t="s">
        <v>2</v>
      </c>
      <c r="L44" s="143" t="s">
        <v>333</v>
      </c>
    </row>
    <row r="45" spans="1:12" s="7" customFormat="1" ht="66.75" customHeight="1">
      <c r="A45" s="96" t="s">
        <v>212</v>
      </c>
      <c r="B45" s="95" t="s">
        <v>508</v>
      </c>
      <c r="C45" s="96" t="s">
        <v>299</v>
      </c>
      <c r="D45" s="260">
        <f t="shared" si="0"/>
        <v>5781</v>
      </c>
      <c r="E45" s="260">
        <f t="shared" si="0"/>
        <v>5781</v>
      </c>
      <c r="F45" s="260">
        <v>5781</v>
      </c>
      <c r="G45" s="260"/>
      <c r="H45" s="260"/>
      <c r="I45" s="87" t="s">
        <v>2</v>
      </c>
      <c r="J45" s="87" t="s">
        <v>2</v>
      </c>
      <c r="K45" s="87" t="s">
        <v>2</v>
      </c>
      <c r="L45" s="143" t="s">
        <v>333</v>
      </c>
    </row>
    <row r="46" spans="1:12" s="7" customFormat="1" ht="65.25" customHeight="1">
      <c r="A46" s="96" t="s">
        <v>213</v>
      </c>
      <c r="B46" s="94" t="s">
        <v>509</v>
      </c>
      <c r="C46" s="96" t="s">
        <v>299</v>
      </c>
      <c r="D46" s="260">
        <f t="shared" si="0"/>
        <v>7500</v>
      </c>
      <c r="E46" s="260">
        <f t="shared" si="0"/>
        <v>7500</v>
      </c>
      <c r="F46" s="260">
        <v>7500</v>
      </c>
      <c r="G46" s="260"/>
      <c r="H46" s="260"/>
      <c r="I46" s="87" t="s">
        <v>2</v>
      </c>
      <c r="J46" s="87" t="s">
        <v>2</v>
      </c>
      <c r="K46" s="87" t="s">
        <v>2</v>
      </c>
      <c r="L46" s="143" t="s">
        <v>333</v>
      </c>
    </row>
    <row r="47" spans="1:14" ht="145.5" customHeight="1">
      <c r="A47" s="178" t="s">
        <v>215</v>
      </c>
      <c r="B47" s="45" t="s">
        <v>250</v>
      </c>
      <c r="C47" s="167" t="s">
        <v>367</v>
      </c>
      <c r="D47" s="258">
        <f>E47+H47</f>
        <v>21800000</v>
      </c>
      <c r="E47" s="258">
        <f>F47+G47</f>
        <v>0</v>
      </c>
      <c r="F47" s="258"/>
      <c r="G47" s="258"/>
      <c r="H47" s="258">
        <v>21800000</v>
      </c>
      <c r="I47" s="178" t="s">
        <v>2</v>
      </c>
      <c r="J47" s="178" t="s">
        <v>2</v>
      </c>
      <c r="K47" s="178" t="s">
        <v>2</v>
      </c>
      <c r="L47" s="144" t="s">
        <v>386</v>
      </c>
      <c r="M47" s="341"/>
      <c r="N47" s="98"/>
    </row>
    <row r="48" spans="1:13" ht="39" customHeight="1">
      <c r="A48" s="178" t="s">
        <v>217</v>
      </c>
      <c r="B48" s="45" t="s">
        <v>516</v>
      </c>
      <c r="C48" s="178" t="s">
        <v>4</v>
      </c>
      <c r="D48" s="258"/>
      <c r="E48" s="258"/>
      <c r="F48" s="258"/>
      <c r="G48" s="258"/>
      <c r="H48" s="258"/>
      <c r="I48" s="178"/>
      <c r="J48" s="178"/>
      <c r="K48" s="178"/>
      <c r="L48" s="30"/>
      <c r="M48" s="341"/>
    </row>
    <row r="49" spans="1:13" ht="34.5" customHeight="1">
      <c r="A49" s="248" t="s">
        <v>510</v>
      </c>
      <c r="B49" s="45" t="s">
        <v>512</v>
      </c>
      <c r="C49" s="194" t="s">
        <v>4</v>
      </c>
      <c r="D49" s="258">
        <v>1000000</v>
      </c>
      <c r="E49" s="258"/>
      <c r="F49" s="258"/>
      <c r="G49" s="258"/>
      <c r="H49" s="258">
        <v>1000000</v>
      </c>
      <c r="I49" s="194" t="s">
        <v>2</v>
      </c>
      <c r="J49" s="194" t="s">
        <v>2</v>
      </c>
      <c r="K49" s="194"/>
      <c r="L49" s="30" t="s">
        <v>67</v>
      </c>
      <c r="M49" s="247"/>
    </row>
    <row r="50" spans="1:13" ht="58.5" customHeight="1">
      <c r="A50" s="248" t="s">
        <v>511</v>
      </c>
      <c r="B50" s="45" t="s">
        <v>513</v>
      </c>
      <c r="C50" s="194" t="s">
        <v>4</v>
      </c>
      <c r="D50" s="258">
        <v>1340000</v>
      </c>
      <c r="E50" s="258"/>
      <c r="F50" s="258"/>
      <c r="G50" s="258"/>
      <c r="H50" s="258">
        <v>1340000</v>
      </c>
      <c r="I50" s="194" t="s">
        <v>2</v>
      </c>
      <c r="J50" s="194" t="s">
        <v>2</v>
      </c>
      <c r="K50" s="194"/>
      <c r="L50" s="30" t="s">
        <v>517</v>
      </c>
      <c r="M50" s="247"/>
    </row>
    <row r="51" spans="1:13" ht="37.5" customHeight="1">
      <c r="A51" s="248" t="s">
        <v>514</v>
      </c>
      <c r="B51" s="45" t="s">
        <v>515</v>
      </c>
      <c r="C51" s="194" t="s">
        <v>4</v>
      </c>
      <c r="D51" s="258">
        <v>1000000</v>
      </c>
      <c r="E51" s="258"/>
      <c r="F51" s="258"/>
      <c r="G51" s="258"/>
      <c r="H51" s="258">
        <v>1000000</v>
      </c>
      <c r="I51" s="194" t="s">
        <v>2</v>
      </c>
      <c r="J51" s="194" t="s">
        <v>2</v>
      </c>
      <c r="K51" s="194"/>
      <c r="L51" s="30" t="s">
        <v>67</v>
      </c>
      <c r="M51" s="247"/>
    </row>
    <row r="52" spans="1:12" ht="67.5" customHeight="1">
      <c r="A52" s="178" t="s">
        <v>219</v>
      </c>
      <c r="B52" s="45" t="s">
        <v>251</v>
      </c>
      <c r="C52" s="178" t="s">
        <v>4</v>
      </c>
      <c r="D52" s="258"/>
      <c r="E52" s="258"/>
      <c r="F52" s="258"/>
      <c r="G52" s="258"/>
      <c r="H52" s="258"/>
      <c r="I52" s="178"/>
      <c r="J52" s="178"/>
      <c r="K52" s="178"/>
      <c r="L52" s="45" t="s">
        <v>387</v>
      </c>
    </row>
    <row r="53" spans="1:12" ht="82.5" customHeight="1" hidden="1">
      <c r="A53" s="11"/>
      <c r="B53" s="12"/>
      <c r="C53" s="160"/>
      <c r="D53" s="261"/>
      <c r="E53" s="261"/>
      <c r="F53" s="261"/>
      <c r="G53" s="261"/>
      <c r="H53" s="261"/>
      <c r="I53" s="11"/>
      <c r="J53" s="11"/>
      <c r="K53" s="11"/>
      <c r="L53" s="10"/>
    </row>
    <row r="54" spans="1:12" ht="12.75" customHeight="1" hidden="1">
      <c r="A54" s="160"/>
      <c r="B54" s="13"/>
      <c r="C54" s="160"/>
      <c r="D54" s="261"/>
      <c r="E54" s="261"/>
      <c r="F54" s="261"/>
      <c r="G54" s="261"/>
      <c r="H54" s="261"/>
      <c r="I54" s="160"/>
      <c r="J54" s="160"/>
      <c r="K54" s="160"/>
      <c r="L54" s="179"/>
    </row>
    <row r="55" spans="1:13" ht="129.75" customHeight="1">
      <c r="A55" s="194" t="s">
        <v>221</v>
      </c>
      <c r="B55" s="95" t="s">
        <v>388</v>
      </c>
      <c r="C55" s="194" t="s">
        <v>390</v>
      </c>
      <c r="D55" s="258"/>
      <c r="E55" s="258"/>
      <c r="F55" s="258"/>
      <c r="G55" s="258"/>
      <c r="H55" s="258"/>
      <c r="I55" s="194" t="s">
        <v>2</v>
      </c>
      <c r="J55" s="194" t="s">
        <v>2</v>
      </c>
      <c r="K55" s="194" t="s">
        <v>2</v>
      </c>
      <c r="L55" s="45" t="s">
        <v>392</v>
      </c>
      <c r="M55" s="51"/>
    </row>
    <row r="56" spans="1:12" ht="25.5">
      <c r="A56" s="47" t="s">
        <v>21</v>
      </c>
      <c r="B56" s="122" t="s">
        <v>359</v>
      </c>
      <c r="C56" s="47"/>
      <c r="D56" s="254">
        <f>E56+H56</f>
        <v>48611500</v>
      </c>
      <c r="E56" s="254">
        <f>SUM(E57:E69)</f>
        <v>48115750</v>
      </c>
      <c r="F56" s="254">
        <f>SUM(F57:F69)</f>
        <v>0</v>
      </c>
      <c r="G56" s="254">
        <f>SUM(G57:G69)</f>
        <v>48115750</v>
      </c>
      <c r="H56" s="254">
        <f>H57</f>
        <v>495750</v>
      </c>
      <c r="I56" s="47"/>
      <c r="J56" s="47"/>
      <c r="K56" s="47"/>
      <c r="L56" s="46"/>
    </row>
    <row r="57" spans="1:12" ht="34.5" customHeight="1">
      <c r="A57" s="43" t="s">
        <v>256</v>
      </c>
      <c r="B57" s="23" t="s">
        <v>22</v>
      </c>
      <c r="C57" s="43" t="s">
        <v>390</v>
      </c>
      <c r="D57" s="290">
        <f>E57+H57</f>
        <v>991500</v>
      </c>
      <c r="E57" s="290">
        <f>F57+G57</f>
        <v>495750</v>
      </c>
      <c r="F57" s="290"/>
      <c r="G57" s="290">
        <v>495750</v>
      </c>
      <c r="H57" s="249">
        <v>495750</v>
      </c>
      <c r="I57" s="43" t="s">
        <v>2</v>
      </c>
      <c r="J57" s="43" t="s">
        <v>2</v>
      </c>
      <c r="K57" s="43" t="s">
        <v>2</v>
      </c>
      <c r="L57" s="23" t="s">
        <v>393</v>
      </c>
    </row>
    <row r="58" spans="1:12" ht="25.5">
      <c r="A58" s="43" t="s">
        <v>257</v>
      </c>
      <c r="B58" s="23" t="s">
        <v>23</v>
      </c>
      <c r="C58" s="43" t="s">
        <v>390</v>
      </c>
      <c r="D58" s="43"/>
      <c r="E58" s="43"/>
      <c r="F58" s="43"/>
      <c r="G58" s="43"/>
      <c r="H58" s="43"/>
      <c r="I58" s="43" t="s">
        <v>2</v>
      </c>
      <c r="J58" s="43" t="s">
        <v>2</v>
      </c>
      <c r="K58" s="43" t="s">
        <v>2</v>
      </c>
      <c r="L58" s="342" t="s">
        <v>8</v>
      </c>
    </row>
    <row r="59" spans="1:12" ht="25.5">
      <c r="A59" s="43" t="s">
        <v>258</v>
      </c>
      <c r="B59" s="23" t="s">
        <v>24</v>
      </c>
      <c r="C59" s="43" t="s">
        <v>390</v>
      </c>
      <c r="D59" s="43"/>
      <c r="E59" s="43"/>
      <c r="F59" s="43"/>
      <c r="G59" s="43"/>
      <c r="H59" s="43"/>
      <c r="I59" s="43" t="s">
        <v>2</v>
      </c>
      <c r="J59" s="43" t="s">
        <v>2</v>
      </c>
      <c r="K59" s="43" t="s">
        <v>2</v>
      </c>
      <c r="L59" s="342"/>
    </row>
    <row r="60" spans="1:14" ht="234.75" customHeight="1">
      <c r="A60" s="43" t="s">
        <v>249</v>
      </c>
      <c r="B60" s="42" t="s">
        <v>518</v>
      </c>
      <c r="C60" s="244" t="s">
        <v>300</v>
      </c>
      <c r="D60" s="57">
        <f>E60+H60</f>
        <v>47620000</v>
      </c>
      <c r="E60" s="57">
        <f>F60+G60</f>
        <v>47620000</v>
      </c>
      <c r="F60" s="57"/>
      <c r="G60" s="57">
        <v>47620000</v>
      </c>
      <c r="H60" s="43"/>
      <c r="I60" s="43" t="s">
        <v>2</v>
      </c>
      <c r="J60" s="43" t="s">
        <v>2</v>
      </c>
      <c r="K60" s="43" t="s">
        <v>2</v>
      </c>
      <c r="L60" s="245" t="s">
        <v>519</v>
      </c>
      <c r="N60" s="64"/>
    </row>
    <row r="61" spans="1:12" s="7" customFormat="1" ht="69.75" customHeight="1">
      <c r="A61" s="167" t="s">
        <v>246</v>
      </c>
      <c r="B61" s="36" t="s">
        <v>25</v>
      </c>
      <c r="C61" s="167" t="s">
        <v>390</v>
      </c>
      <c r="D61" s="167"/>
      <c r="E61" s="167"/>
      <c r="F61" s="167"/>
      <c r="G61" s="167"/>
      <c r="H61" s="167"/>
      <c r="I61" s="167"/>
      <c r="J61" s="167"/>
      <c r="K61" s="167" t="s">
        <v>2</v>
      </c>
      <c r="L61" s="36" t="s">
        <v>520</v>
      </c>
    </row>
    <row r="62" spans="1:12" ht="99.75" customHeight="1">
      <c r="A62" s="167" t="s">
        <v>190</v>
      </c>
      <c r="B62" s="24" t="s">
        <v>26</v>
      </c>
      <c r="C62" s="167" t="s">
        <v>299</v>
      </c>
      <c r="D62" s="167"/>
      <c r="E62" s="167"/>
      <c r="F62" s="167"/>
      <c r="G62" s="167"/>
      <c r="H62" s="167"/>
      <c r="I62" s="167" t="s">
        <v>2</v>
      </c>
      <c r="J62" s="167" t="s">
        <v>2</v>
      </c>
      <c r="K62" s="167" t="s">
        <v>2</v>
      </c>
      <c r="L62" s="24" t="s">
        <v>27</v>
      </c>
    </row>
    <row r="63" spans="1:13" ht="39">
      <c r="A63" s="167" t="s">
        <v>192</v>
      </c>
      <c r="B63" s="24" t="s">
        <v>561</v>
      </c>
      <c r="C63" s="167"/>
      <c r="D63" s="167"/>
      <c r="E63" s="167"/>
      <c r="F63" s="167"/>
      <c r="G63" s="167"/>
      <c r="H63" s="167"/>
      <c r="I63" s="167" t="s">
        <v>2</v>
      </c>
      <c r="J63" s="167" t="s">
        <v>2</v>
      </c>
      <c r="K63" s="167" t="s">
        <v>2</v>
      </c>
      <c r="L63" s="24" t="s">
        <v>67</v>
      </c>
      <c r="M63" s="65"/>
    </row>
    <row r="64" spans="1:12" ht="39">
      <c r="A64" s="160" t="s">
        <v>194</v>
      </c>
      <c r="B64" s="179" t="s">
        <v>28</v>
      </c>
      <c r="C64" s="178" t="s">
        <v>4</v>
      </c>
      <c r="D64" s="160"/>
      <c r="E64" s="160"/>
      <c r="F64" s="160"/>
      <c r="G64" s="160"/>
      <c r="H64" s="160"/>
      <c r="I64" s="160" t="s">
        <v>2</v>
      </c>
      <c r="J64" s="160" t="s">
        <v>2</v>
      </c>
      <c r="K64" s="160" t="s">
        <v>2</v>
      </c>
      <c r="L64" s="182" t="s">
        <v>67</v>
      </c>
    </row>
    <row r="65" spans="1:12" ht="25.5">
      <c r="A65" s="43" t="s">
        <v>195</v>
      </c>
      <c r="B65" s="23" t="s">
        <v>29</v>
      </c>
      <c r="C65" s="159" t="s">
        <v>4</v>
      </c>
      <c r="D65" s="29"/>
      <c r="E65" s="29"/>
      <c r="F65" s="29"/>
      <c r="G65" s="29"/>
      <c r="H65" s="29"/>
      <c r="I65" s="43" t="s">
        <v>2</v>
      </c>
      <c r="J65" s="43" t="s">
        <v>2</v>
      </c>
      <c r="K65" s="43" t="s">
        <v>2</v>
      </c>
      <c r="L65" s="182" t="s">
        <v>67</v>
      </c>
    </row>
    <row r="66" spans="1:12" ht="45" customHeight="1">
      <c r="A66" s="158" t="s">
        <v>197</v>
      </c>
      <c r="B66" s="40" t="s">
        <v>30</v>
      </c>
      <c r="C66" s="158" t="s">
        <v>4</v>
      </c>
      <c r="D66" s="41"/>
      <c r="E66" s="41"/>
      <c r="F66" s="41"/>
      <c r="G66" s="41"/>
      <c r="H66" s="41"/>
      <c r="I66" s="158"/>
      <c r="J66" s="158"/>
      <c r="K66" s="158" t="s">
        <v>2</v>
      </c>
      <c r="L66" s="37" t="s">
        <v>67</v>
      </c>
    </row>
    <row r="67" spans="1:12" ht="25.5">
      <c r="A67" s="43" t="s">
        <v>199</v>
      </c>
      <c r="B67" s="42" t="s">
        <v>31</v>
      </c>
      <c r="C67" s="43" t="s">
        <v>4</v>
      </c>
      <c r="D67" s="43"/>
      <c r="E67" s="43"/>
      <c r="F67" s="43"/>
      <c r="G67" s="43"/>
      <c r="H67" s="43"/>
      <c r="I67" s="43"/>
      <c r="J67" s="43"/>
      <c r="K67" s="43" t="s">
        <v>2</v>
      </c>
      <c r="L67" s="182" t="s">
        <v>67</v>
      </c>
    </row>
    <row r="68" spans="1:12" ht="25.5">
      <c r="A68" s="158" t="s">
        <v>201</v>
      </c>
      <c r="B68" s="28" t="s">
        <v>32</v>
      </c>
      <c r="C68" s="43" t="s">
        <v>4</v>
      </c>
      <c r="D68" s="27"/>
      <c r="E68" s="27"/>
      <c r="F68" s="27"/>
      <c r="G68" s="27"/>
      <c r="H68" s="27"/>
      <c r="I68" s="158"/>
      <c r="J68" s="158"/>
      <c r="K68" s="158" t="s">
        <v>2</v>
      </c>
      <c r="L68" s="33" t="s">
        <v>67</v>
      </c>
    </row>
    <row r="69" spans="1:13" ht="39">
      <c r="A69" s="162" t="s">
        <v>203</v>
      </c>
      <c r="B69" s="68" t="s">
        <v>33</v>
      </c>
      <c r="C69" s="163" t="s">
        <v>4</v>
      </c>
      <c r="D69" s="163"/>
      <c r="E69" s="163"/>
      <c r="F69" s="163"/>
      <c r="G69" s="163"/>
      <c r="H69" s="163"/>
      <c r="I69" s="162"/>
      <c r="J69" s="162"/>
      <c r="K69" s="162" t="s">
        <v>2</v>
      </c>
      <c r="L69" s="68" t="s">
        <v>67</v>
      </c>
      <c r="M69" s="69"/>
    </row>
    <row r="70" spans="1:12" s="102" customFormat="1" ht="26.25" customHeight="1">
      <c r="A70" s="294" t="s">
        <v>34</v>
      </c>
      <c r="B70" s="295"/>
      <c r="C70" s="295"/>
      <c r="D70" s="295"/>
      <c r="E70" s="295"/>
      <c r="F70" s="295"/>
      <c r="G70" s="295"/>
      <c r="H70" s="295"/>
      <c r="I70" s="295"/>
      <c r="J70" s="295"/>
      <c r="K70" s="295"/>
      <c r="L70" s="296"/>
    </row>
    <row r="71" spans="1:12" ht="36" customHeight="1">
      <c r="A71" s="326" t="s">
        <v>353</v>
      </c>
      <c r="B71" s="327"/>
      <c r="C71" s="174"/>
      <c r="D71" s="262">
        <f>D72+D114+D145</f>
        <v>84613956.62</v>
      </c>
      <c r="E71" s="262">
        <f>E72+E114+E145</f>
        <v>79083916.62</v>
      </c>
      <c r="F71" s="262">
        <f>F72+F114+F145</f>
        <v>2609582.5900000003</v>
      </c>
      <c r="G71" s="262">
        <f>G72+G114+G145</f>
        <v>45030749.68000001</v>
      </c>
      <c r="H71" s="262">
        <f>H72+H114+H145</f>
        <v>5530040</v>
      </c>
      <c r="I71" s="58"/>
      <c r="J71" s="58"/>
      <c r="K71" s="58"/>
      <c r="L71" s="50"/>
    </row>
    <row r="72" spans="1:12" ht="25.5" customHeight="1">
      <c r="A72" s="47" t="s">
        <v>35</v>
      </c>
      <c r="B72" s="112" t="s">
        <v>426</v>
      </c>
      <c r="C72" s="47"/>
      <c r="D72" s="263">
        <f>SUM(D73:D113)</f>
        <v>20491476.9</v>
      </c>
      <c r="E72" s="263">
        <f>SUM(E73:E113)</f>
        <v>20491476.9</v>
      </c>
      <c r="F72" s="263">
        <f>SUM(F73:F113)</f>
        <v>946008.2000000001</v>
      </c>
      <c r="G72" s="263">
        <f>SUM(G73:G113)</f>
        <v>18743691.7</v>
      </c>
      <c r="H72" s="263">
        <f>SUM(H73:H113)</f>
        <v>0</v>
      </c>
      <c r="I72" s="328"/>
      <c r="J72" s="329"/>
      <c r="K72" s="330"/>
      <c r="L72" s="49"/>
    </row>
    <row r="73" spans="1:12" ht="64.5">
      <c r="A73" s="160" t="s">
        <v>256</v>
      </c>
      <c r="B73" s="157" t="s">
        <v>36</v>
      </c>
      <c r="C73" s="297" t="s">
        <v>338</v>
      </c>
      <c r="D73" s="261"/>
      <c r="E73" s="261"/>
      <c r="F73" s="261"/>
      <c r="G73" s="261"/>
      <c r="H73" s="261"/>
      <c r="I73" s="297" t="s">
        <v>2</v>
      </c>
      <c r="J73" s="297"/>
      <c r="K73" s="160"/>
      <c r="L73" s="157" t="s">
        <v>396</v>
      </c>
    </row>
    <row r="74" spans="1:12" ht="33" customHeight="1">
      <c r="A74" s="178" t="s">
        <v>1</v>
      </c>
      <c r="B74" s="182" t="s">
        <v>395</v>
      </c>
      <c r="C74" s="297"/>
      <c r="D74" s="258">
        <v>175460</v>
      </c>
      <c r="E74" s="258">
        <v>175460</v>
      </c>
      <c r="F74" s="258">
        <v>8772</v>
      </c>
      <c r="G74" s="258">
        <v>166688</v>
      </c>
      <c r="H74" s="258"/>
      <c r="I74" s="297"/>
      <c r="J74" s="297"/>
      <c r="K74" s="160"/>
      <c r="L74" s="293" t="s">
        <v>37</v>
      </c>
    </row>
    <row r="75" spans="1:12" ht="30.75" customHeight="1">
      <c r="A75" s="178" t="s">
        <v>19</v>
      </c>
      <c r="B75" s="182" t="s">
        <v>247</v>
      </c>
      <c r="C75" s="297"/>
      <c r="D75" s="258">
        <v>60107</v>
      </c>
      <c r="E75" s="258">
        <v>60107</v>
      </c>
      <c r="F75" s="258">
        <v>3005</v>
      </c>
      <c r="G75" s="258">
        <v>57102</v>
      </c>
      <c r="H75" s="258"/>
      <c r="I75" s="297"/>
      <c r="J75" s="297"/>
      <c r="K75" s="160"/>
      <c r="L75" s="293"/>
    </row>
    <row r="76" spans="1:12" ht="27.75" customHeight="1">
      <c r="A76" s="178" t="s">
        <v>21</v>
      </c>
      <c r="B76" s="182" t="s">
        <v>248</v>
      </c>
      <c r="C76" s="297"/>
      <c r="D76" s="258"/>
      <c r="E76" s="258"/>
      <c r="F76" s="258"/>
      <c r="G76" s="258"/>
      <c r="H76" s="258"/>
      <c r="I76" s="297"/>
      <c r="J76" s="297"/>
      <c r="K76" s="160"/>
      <c r="L76" s="293"/>
    </row>
    <row r="77" spans="1:12" s="7" customFormat="1" ht="54.75" customHeight="1">
      <c r="A77" s="167" t="s">
        <v>257</v>
      </c>
      <c r="B77" s="32" t="s">
        <v>562</v>
      </c>
      <c r="C77" s="167" t="s">
        <v>299</v>
      </c>
      <c r="D77" s="260">
        <v>750000</v>
      </c>
      <c r="E77" s="260">
        <v>750000</v>
      </c>
      <c r="F77" s="260"/>
      <c r="G77" s="260"/>
      <c r="H77" s="260"/>
      <c r="I77" s="167" t="s">
        <v>2</v>
      </c>
      <c r="J77" s="167" t="s">
        <v>2</v>
      </c>
      <c r="K77" s="167" t="s">
        <v>2</v>
      </c>
      <c r="L77" s="36" t="s">
        <v>444</v>
      </c>
    </row>
    <row r="78" spans="1:12" s="6" customFormat="1" ht="36.75" customHeight="1" hidden="1" thickBot="1">
      <c r="A78" s="14" t="s">
        <v>291</v>
      </c>
      <c r="B78" s="15" t="s">
        <v>38</v>
      </c>
      <c r="C78" s="14" t="s">
        <v>4</v>
      </c>
      <c r="D78" s="264"/>
      <c r="E78" s="264"/>
      <c r="F78" s="264"/>
      <c r="G78" s="264"/>
      <c r="H78" s="264"/>
      <c r="I78" s="14" t="s">
        <v>2</v>
      </c>
      <c r="J78" s="14" t="s">
        <v>2</v>
      </c>
      <c r="K78" s="14" t="s">
        <v>2</v>
      </c>
      <c r="L78" s="145" t="s">
        <v>8</v>
      </c>
    </row>
    <row r="79" spans="1:12" ht="0.75" customHeight="1" hidden="1">
      <c r="A79" s="339" t="s">
        <v>258</v>
      </c>
      <c r="B79" s="337" t="s">
        <v>39</v>
      </c>
      <c r="C79" s="150">
        <v>480000</v>
      </c>
      <c r="D79" s="265"/>
      <c r="E79" s="265"/>
      <c r="F79" s="265"/>
      <c r="G79" s="265"/>
      <c r="H79" s="265"/>
      <c r="I79" s="339" t="s">
        <v>2</v>
      </c>
      <c r="J79" s="339"/>
      <c r="K79" s="175"/>
      <c r="L79" s="337" t="s">
        <v>40</v>
      </c>
    </row>
    <row r="80" spans="1:13" ht="67.5" customHeight="1">
      <c r="A80" s="312"/>
      <c r="B80" s="338"/>
      <c r="C80" s="164" t="s">
        <v>521</v>
      </c>
      <c r="D80" s="266">
        <v>482003</v>
      </c>
      <c r="E80" s="266">
        <v>482003</v>
      </c>
      <c r="F80" s="266">
        <v>24100</v>
      </c>
      <c r="G80" s="266">
        <v>457903</v>
      </c>
      <c r="H80" s="267"/>
      <c r="I80" s="312"/>
      <c r="J80" s="312"/>
      <c r="K80" s="166"/>
      <c r="L80" s="338"/>
      <c r="M80" s="98"/>
    </row>
    <row r="81" spans="1:13" ht="64.5">
      <c r="A81" s="194" t="s">
        <v>249</v>
      </c>
      <c r="B81" s="30" t="s">
        <v>41</v>
      </c>
      <c r="C81" s="246" t="s">
        <v>376</v>
      </c>
      <c r="D81" s="288">
        <v>442278</v>
      </c>
      <c r="E81" s="288">
        <v>442278</v>
      </c>
      <c r="F81" s="288">
        <v>22114</v>
      </c>
      <c r="G81" s="288">
        <v>420164</v>
      </c>
      <c r="H81" s="26"/>
      <c r="I81" s="194" t="s">
        <v>2</v>
      </c>
      <c r="J81" s="194"/>
      <c r="K81" s="194"/>
      <c r="L81" s="36" t="s">
        <v>40</v>
      </c>
      <c r="M81" s="98"/>
    </row>
    <row r="82" spans="1:13" ht="64.5">
      <c r="A82" s="194" t="s">
        <v>246</v>
      </c>
      <c r="B82" s="30" t="s">
        <v>42</v>
      </c>
      <c r="C82" s="246" t="s">
        <v>376</v>
      </c>
      <c r="D82" s="26">
        <v>482003</v>
      </c>
      <c r="E82" s="26">
        <v>482003</v>
      </c>
      <c r="F82" s="26">
        <v>24100</v>
      </c>
      <c r="G82" s="26">
        <v>457903</v>
      </c>
      <c r="H82" s="26"/>
      <c r="I82" s="194" t="s">
        <v>2</v>
      </c>
      <c r="J82" s="194"/>
      <c r="K82" s="194"/>
      <c r="L82" s="36" t="s">
        <v>40</v>
      </c>
      <c r="M82" s="98"/>
    </row>
    <row r="83" spans="1:13" ht="64.5">
      <c r="A83" s="165" t="s">
        <v>190</v>
      </c>
      <c r="B83" s="33" t="s">
        <v>43</v>
      </c>
      <c r="C83" s="167" t="s">
        <v>376</v>
      </c>
      <c r="D83" s="39">
        <v>532443</v>
      </c>
      <c r="E83" s="39">
        <v>532443</v>
      </c>
      <c r="F83" s="39">
        <v>26622</v>
      </c>
      <c r="G83" s="39">
        <v>505821</v>
      </c>
      <c r="H83" s="39"/>
      <c r="I83" s="160" t="s">
        <v>2</v>
      </c>
      <c r="J83" s="160"/>
      <c r="K83" s="160"/>
      <c r="L83" s="36" t="s">
        <v>44</v>
      </c>
      <c r="M83" s="98"/>
    </row>
    <row r="84" spans="1:13" ht="64.5">
      <c r="A84" s="165" t="s">
        <v>192</v>
      </c>
      <c r="B84" s="33" t="s">
        <v>45</v>
      </c>
      <c r="C84" s="167" t="s">
        <v>376</v>
      </c>
      <c r="D84" s="38">
        <v>482003</v>
      </c>
      <c r="E84" s="38">
        <v>482003</v>
      </c>
      <c r="F84" s="38">
        <v>24100</v>
      </c>
      <c r="G84" s="38">
        <v>457903</v>
      </c>
      <c r="H84" s="38"/>
      <c r="I84" s="165" t="s">
        <v>2</v>
      </c>
      <c r="J84" s="165"/>
      <c r="K84" s="165"/>
      <c r="L84" s="36" t="s">
        <v>40</v>
      </c>
      <c r="M84" s="109"/>
    </row>
    <row r="85" spans="1:13" ht="64.5">
      <c r="A85" s="165" t="s">
        <v>194</v>
      </c>
      <c r="B85" s="33" t="s">
        <v>46</v>
      </c>
      <c r="C85" s="167" t="s">
        <v>376</v>
      </c>
      <c r="D85" s="268">
        <v>482003</v>
      </c>
      <c r="E85" s="268">
        <v>482003</v>
      </c>
      <c r="F85" s="268">
        <v>4820</v>
      </c>
      <c r="G85" s="268">
        <v>477183</v>
      </c>
      <c r="H85" s="165"/>
      <c r="I85" s="165" t="s">
        <v>2</v>
      </c>
      <c r="J85" s="165"/>
      <c r="K85" s="160"/>
      <c r="L85" s="36" t="s">
        <v>40</v>
      </c>
      <c r="M85" s="108"/>
    </row>
    <row r="86" spans="1:13" ht="64.5">
      <c r="A86" s="178" t="s">
        <v>195</v>
      </c>
      <c r="B86" s="30" t="s">
        <v>47</v>
      </c>
      <c r="C86" s="167" t="s">
        <v>376</v>
      </c>
      <c r="D86" s="269">
        <v>482003</v>
      </c>
      <c r="E86" s="269">
        <v>482003</v>
      </c>
      <c r="F86" s="269">
        <v>24100</v>
      </c>
      <c r="G86" s="269">
        <v>457903</v>
      </c>
      <c r="H86" s="178"/>
      <c r="I86" s="178" t="s">
        <v>2</v>
      </c>
      <c r="J86" s="178"/>
      <c r="K86" s="178"/>
      <c r="L86" s="36" t="s">
        <v>40</v>
      </c>
      <c r="M86" s="109"/>
    </row>
    <row r="87" spans="1:13" s="201" customFormat="1" ht="97.5" customHeight="1">
      <c r="A87" s="197" t="s">
        <v>197</v>
      </c>
      <c r="B87" s="198" t="s">
        <v>429</v>
      </c>
      <c r="C87" s="197" t="s">
        <v>376</v>
      </c>
      <c r="D87" s="270">
        <v>532445</v>
      </c>
      <c r="E87" s="270">
        <v>532445</v>
      </c>
      <c r="F87" s="270">
        <v>26623</v>
      </c>
      <c r="G87" s="270">
        <v>505822</v>
      </c>
      <c r="H87" s="197"/>
      <c r="I87" s="197" t="s">
        <v>424</v>
      </c>
      <c r="J87" s="197"/>
      <c r="K87" s="197"/>
      <c r="L87" s="198" t="s">
        <v>438</v>
      </c>
      <c r="M87" s="200"/>
    </row>
    <row r="88" spans="1:13" ht="64.5">
      <c r="A88" s="160" t="s">
        <v>199</v>
      </c>
      <c r="B88" s="20" t="s">
        <v>48</v>
      </c>
      <c r="C88" s="240" t="s">
        <v>376</v>
      </c>
      <c r="D88" s="39">
        <v>482003</v>
      </c>
      <c r="E88" s="39">
        <v>482003</v>
      </c>
      <c r="F88" s="39">
        <v>24100</v>
      </c>
      <c r="G88" s="160">
        <v>457903</v>
      </c>
      <c r="H88" s="160"/>
      <c r="I88" s="160" t="s">
        <v>2</v>
      </c>
      <c r="J88" s="160"/>
      <c r="K88" s="160"/>
      <c r="L88" s="68" t="s">
        <v>40</v>
      </c>
      <c r="M88" s="109"/>
    </row>
    <row r="89" spans="1:13" ht="64.5">
      <c r="A89" s="194" t="s">
        <v>201</v>
      </c>
      <c r="B89" s="30" t="s">
        <v>522</v>
      </c>
      <c r="C89" s="244" t="s">
        <v>376</v>
      </c>
      <c r="D89" s="26">
        <v>350000</v>
      </c>
      <c r="E89" s="26">
        <v>350000</v>
      </c>
      <c r="F89" s="26">
        <f>E89-G89</f>
        <v>17500</v>
      </c>
      <c r="G89" s="26">
        <v>332500</v>
      </c>
      <c r="H89" s="194"/>
      <c r="I89" s="194" t="s">
        <v>2</v>
      </c>
      <c r="J89" s="194"/>
      <c r="K89" s="194"/>
      <c r="L89" s="36" t="s">
        <v>40</v>
      </c>
      <c r="M89" s="109"/>
    </row>
    <row r="90" spans="1:12" ht="64.5">
      <c r="A90" s="165" t="s">
        <v>203</v>
      </c>
      <c r="B90" s="33" t="s">
        <v>49</v>
      </c>
      <c r="C90" s="167" t="s">
        <v>376</v>
      </c>
      <c r="D90" s="26">
        <v>669487</v>
      </c>
      <c r="E90" s="26">
        <v>669487</v>
      </c>
      <c r="F90" s="26">
        <v>33474</v>
      </c>
      <c r="G90" s="26">
        <v>636013</v>
      </c>
      <c r="H90" s="26"/>
      <c r="I90" s="178" t="s">
        <v>2</v>
      </c>
      <c r="J90" s="178"/>
      <c r="K90" s="178"/>
      <c r="L90" s="33" t="s">
        <v>40</v>
      </c>
    </row>
    <row r="91" spans="1:13" s="7" customFormat="1" ht="64.5">
      <c r="A91" s="162" t="s">
        <v>204</v>
      </c>
      <c r="B91" s="68" t="s">
        <v>50</v>
      </c>
      <c r="C91" s="202" t="s">
        <v>430</v>
      </c>
      <c r="D91" s="203">
        <v>216540</v>
      </c>
      <c r="E91" s="204">
        <v>216540</v>
      </c>
      <c r="F91" s="204">
        <v>21654</v>
      </c>
      <c r="G91" s="204">
        <v>143109</v>
      </c>
      <c r="H91" s="54"/>
      <c r="I91" s="163" t="s">
        <v>2</v>
      </c>
      <c r="J91" s="163"/>
      <c r="K91" s="163"/>
      <c r="L91" s="68" t="s">
        <v>40</v>
      </c>
      <c r="M91" s="98"/>
    </row>
    <row r="92" spans="1:12" ht="64.5">
      <c r="A92" s="194" t="s">
        <v>205</v>
      </c>
      <c r="B92" s="30" t="s">
        <v>51</v>
      </c>
      <c r="C92" s="246" t="s">
        <v>376</v>
      </c>
      <c r="D92" s="269">
        <v>785496</v>
      </c>
      <c r="E92" s="269">
        <v>785496</v>
      </c>
      <c r="F92" s="269">
        <v>39275</v>
      </c>
      <c r="G92" s="269">
        <v>746221</v>
      </c>
      <c r="H92" s="194"/>
      <c r="I92" s="194" t="s">
        <v>2</v>
      </c>
      <c r="J92" s="194"/>
      <c r="K92" s="194"/>
      <c r="L92" s="30" t="s">
        <v>40</v>
      </c>
    </row>
    <row r="93" spans="1:12" s="7" customFormat="1" ht="64.5">
      <c r="A93" s="167" t="s">
        <v>206</v>
      </c>
      <c r="B93" s="32" t="s">
        <v>52</v>
      </c>
      <c r="C93" s="167" t="s">
        <v>376</v>
      </c>
      <c r="D93" s="271">
        <v>807384</v>
      </c>
      <c r="E93" s="271">
        <v>807384</v>
      </c>
      <c r="F93" s="271">
        <f>E93-G93</f>
        <v>40369.20000000007</v>
      </c>
      <c r="G93" s="271">
        <f>E93*0.95</f>
        <v>767014.7999999999</v>
      </c>
      <c r="H93" s="31"/>
      <c r="I93" s="167" t="s">
        <v>2</v>
      </c>
      <c r="J93" s="167"/>
      <c r="K93" s="167"/>
      <c r="L93" s="36" t="s">
        <v>40</v>
      </c>
    </row>
    <row r="94" spans="1:13" s="7" customFormat="1" ht="72.75" customHeight="1">
      <c r="A94" s="167" t="s">
        <v>208</v>
      </c>
      <c r="B94" s="32" t="s">
        <v>53</v>
      </c>
      <c r="C94" s="189" t="s">
        <v>376</v>
      </c>
      <c r="D94" s="271">
        <v>935832</v>
      </c>
      <c r="E94" s="271">
        <v>935832</v>
      </c>
      <c r="F94" s="271">
        <v>46792</v>
      </c>
      <c r="G94" s="271">
        <v>889040</v>
      </c>
      <c r="H94" s="167"/>
      <c r="I94" s="167" t="s">
        <v>2</v>
      </c>
      <c r="J94" s="167"/>
      <c r="K94" s="167"/>
      <c r="L94" s="36" t="s">
        <v>40</v>
      </c>
      <c r="M94" s="65"/>
    </row>
    <row r="95" spans="1:13" s="7" customFormat="1" ht="78">
      <c r="A95" s="167" t="s">
        <v>210</v>
      </c>
      <c r="B95" s="32" t="s">
        <v>54</v>
      </c>
      <c r="C95" s="189" t="s">
        <v>376</v>
      </c>
      <c r="D95" s="31">
        <f>E95+H95</f>
        <v>800000</v>
      </c>
      <c r="E95" s="31">
        <v>800000</v>
      </c>
      <c r="F95" s="31">
        <f>E95-G95</f>
        <v>40000</v>
      </c>
      <c r="G95" s="31">
        <f>E95*0.95</f>
        <v>760000</v>
      </c>
      <c r="H95" s="31"/>
      <c r="I95" s="167" t="s">
        <v>2</v>
      </c>
      <c r="J95" s="167"/>
      <c r="K95" s="167"/>
      <c r="L95" s="36" t="s">
        <v>55</v>
      </c>
      <c r="M95" s="65"/>
    </row>
    <row r="96" spans="1:12" s="7" customFormat="1" ht="64.5">
      <c r="A96" s="167" t="s">
        <v>212</v>
      </c>
      <c r="B96" s="32" t="s">
        <v>56</v>
      </c>
      <c r="C96" s="189" t="s">
        <v>376</v>
      </c>
      <c r="D96" s="260">
        <v>1384947</v>
      </c>
      <c r="E96" s="260">
        <v>1384947</v>
      </c>
      <c r="F96" s="260">
        <v>69247</v>
      </c>
      <c r="G96" s="260">
        <v>1315700</v>
      </c>
      <c r="H96" s="167"/>
      <c r="I96" s="167"/>
      <c r="J96" s="167" t="s">
        <v>2</v>
      </c>
      <c r="K96" s="167"/>
      <c r="L96" s="36" t="s">
        <v>57</v>
      </c>
    </row>
    <row r="97" spans="1:13" s="7" customFormat="1" ht="90.75" customHeight="1">
      <c r="A97" s="167" t="s">
        <v>213</v>
      </c>
      <c r="B97" s="24" t="s">
        <v>58</v>
      </c>
      <c r="C97" s="189" t="s">
        <v>376</v>
      </c>
      <c r="D97" s="260">
        <v>1200000</v>
      </c>
      <c r="E97" s="260">
        <v>1200000</v>
      </c>
      <c r="F97" s="260">
        <f>E97-G97</f>
        <v>60000</v>
      </c>
      <c r="G97" s="260">
        <f>E97*0.95</f>
        <v>1140000</v>
      </c>
      <c r="H97" s="167"/>
      <c r="I97" s="167"/>
      <c r="J97" s="167" t="s">
        <v>2</v>
      </c>
      <c r="K97" s="167"/>
      <c r="L97" s="36" t="s">
        <v>377</v>
      </c>
      <c r="M97" s="146"/>
    </row>
    <row r="98" spans="1:13" s="7" customFormat="1" ht="100.5" customHeight="1">
      <c r="A98" s="167" t="s">
        <v>215</v>
      </c>
      <c r="B98" s="24" t="s">
        <v>59</v>
      </c>
      <c r="C98" s="189" t="s">
        <v>376</v>
      </c>
      <c r="D98" s="260">
        <f aca="true" t="shared" si="1" ref="D98:D103">E98+H98</f>
        <v>825000</v>
      </c>
      <c r="E98" s="260">
        <v>825000</v>
      </c>
      <c r="F98" s="260">
        <f>E98-G98</f>
        <v>41250</v>
      </c>
      <c r="G98" s="260">
        <f aca="true" t="shared" si="2" ref="G98:G103">E98*0.95</f>
        <v>783750</v>
      </c>
      <c r="H98" s="31"/>
      <c r="I98" s="167"/>
      <c r="J98" s="167" t="s">
        <v>2</v>
      </c>
      <c r="K98" s="167"/>
      <c r="L98" s="36" t="s">
        <v>527</v>
      </c>
      <c r="M98" s="108"/>
    </row>
    <row r="99" spans="1:12" s="7" customFormat="1" ht="72" customHeight="1">
      <c r="A99" s="164" t="s">
        <v>217</v>
      </c>
      <c r="B99" s="170" t="s">
        <v>60</v>
      </c>
      <c r="C99" s="167" t="s">
        <v>376</v>
      </c>
      <c r="D99" s="106">
        <v>1384947</v>
      </c>
      <c r="E99" s="106">
        <v>1384947</v>
      </c>
      <c r="F99" s="106">
        <v>69247</v>
      </c>
      <c r="G99" s="164">
        <v>1315700</v>
      </c>
      <c r="H99" s="164"/>
      <c r="I99" s="164"/>
      <c r="J99" s="164" t="s">
        <v>2</v>
      </c>
      <c r="K99" s="164"/>
      <c r="L99" s="107" t="s">
        <v>40</v>
      </c>
    </row>
    <row r="100" spans="1:13" s="7" customFormat="1" ht="69" customHeight="1">
      <c r="A100" s="163" t="s">
        <v>219</v>
      </c>
      <c r="B100" s="176" t="s">
        <v>61</v>
      </c>
      <c r="C100" s="167" t="s">
        <v>4</v>
      </c>
      <c r="D100" s="31">
        <v>1384947</v>
      </c>
      <c r="E100" s="31">
        <v>1384947</v>
      </c>
      <c r="F100" s="31">
        <v>69247</v>
      </c>
      <c r="G100" s="244">
        <v>1315700</v>
      </c>
      <c r="H100" s="163"/>
      <c r="I100" s="163"/>
      <c r="J100" s="163" t="s">
        <v>2</v>
      </c>
      <c r="K100" s="163"/>
      <c r="L100" s="36" t="s">
        <v>40</v>
      </c>
      <c r="M100" s="108"/>
    </row>
    <row r="101" spans="1:12" s="7" customFormat="1" ht="76.5" customHeight="1">
      <c r="A101" s="162" t="s">
        <v>221</v>
      </c>
      <c r="B101" s="68" t="s">
        <v>62</v>
      </c>
      <c r="C101" s="167" t="s">
        <v>376</v>
      </c>
      <c r="D101" s="272">
        <v>1384947</v>
      </c>
      <c r="E101" s="272">
        <v>1384947</v>
      </c>
      <c r="F101" s="272">
        <v>69247</v>
      </c>
      <c r="G101" s="272">
        <v>1315700</v>
      </c>
      <c r="H101" s="162"/>
      <c r="I101" s="162"/>
      <c r="J101" s="162" t="s">
        <v>2</v>
      </c>
      <c r="K101" s="162"/>
      <c r="L101" s="68" t="s">
        <v>418</v>
      </c>
    </row>
    <row r="102" spans="1:13" s="7" customFormat="1" ht="64.5">
      <c r="A102" s="167" t="s">
        <v>222</v>
      </c>
      <c r="B102" s="32" t="s">
        <v>63</v>
      </c>
      <c r="C102" s="31" t="s">
        <v>4</v>
      </c>
      <c r="D102" s="271">
        <f t="shared" si="1"/>
        <v>825000</v>
      </c>
      <c r="E102" s="271">
        <v>825000</v>
      </c>
      <c r="F102" s="271">
        <f>E102-G102</f>
        <v>41250</v>
      </c>
      <c r="G102" s="271">
        <f t="shared" si="2"/>
        <v>783750</v>
      </c>
      <c r="H102" s="31"/>
      <c r="I102" s="167"/>
      <c r="J102" s="167" t="s">
        <v>2</v>
      </c>
      <c r="K102" s="167"/>
      <c r="L102" s="36" t="s">
        <v>527</v>
      </c>
      <c r="M102" s="108"/>
    </row>
    <row r="103" spans="1:13" s="7" customFormat="1" ht="87" customHeight="1">
      <c r="A103" s="167" t="s">
        <v>224</v>
      </c>
      <c r="B103" s="32" t="s">
        <v>64</v>
      </c>
      <c r="C103" s="167" t="s">
        <v>338</v>
      </c>
      <c r="D103" s="271">
        <f t="shared" si="1"/>
        <v>1200000</v>
      </c>
      <c r="E103" s="271">
        <v>1200000</v>
      </c>
      <c r="F103" s="271">
        <f>E103-G103</f>
        <v>60000</v>
      </c>
      <c r="G103" s="271">
        <f t="shared" si="2"/>
        <v>1140000</v>
      </c>
      <c r="H103" s="167"/>
      <c r="I103" s="167"/>
      <c r="J103" s="167" t="s">
        <v>2</v>
      </c>
      <c r="K103" s="167"/>
      <c r="L103" s="36" t="s">
        <v>418</v>
      </c>
      <c r="M103" s="109"/>
    </row>
    <row r="104" spans="1:13" ht="64.5">
      <c r="A104" s="178" t="s">
        <v>226</v>
      </c>
      <c r="B104" s="30" t="s">
        <v>65</v>
      </c>
      <c r="C104" s="178" t="s">
        <v>299</v>
      </c>
      <c r="D104" s="269">
        <v>11867.9</v>
      </c>
      <c r="E104" s="269">
        <v>11867.9</v>
      </c>
      <c r="F104" s="269"/>
      <c r="G104" s="269">
        <v>11867.9</v>
      </c>
      <c r="H104" s="178"/>
      <c r="I104" s="178" t="s">
        <v>2</v>
      </c>
      <c r="J104" s="178"/>
      <c r="K104" s="178"/>
      <c r="L104" s="62" t="s">
        <v>369</v>
      </c>
      <c r="M104" s="110"/>
    </row>
    <row r="105" spans="1:15" ht="50.25" customHeight="1">
      <c r="A105" s="165" t="s">
        <v>228</v>
      </c>
      <c r="B105" s="33" t="s">
        <v>523</v>
      </c>
      <c r="C105" s="165" t="s">
        <v>299</v>
      </c>
      <c r="D105" s="268">
        <f>E105+H105</f>
        <v>300000</v>
      </c>
      <c r="E105" s="268">
        <f>F105+G105</f>
        <v>300000</v>
      </c>
      <c r="F105" s="268">
        <v>15000</v>
      </c>
      <c r="G105" s="268">
        <v>285000</v>
      </c>
      <c r="H105" s="165"/>
      <c r="I105" s="165" t="s">
        <v>2</v>
      </c>
      <c r="J105" s="165" t="s">
        <v>2</v>
      </c>
      <c r="K105" s="165" t="s">
        <v>2</v>
      </c>
      <c r="L105" s="30" t="s">
        <v>439</v>
      </c>
      <c r="M105" s="101"/>
      <c r="N105" s="180"/>
      <c r="O105" s="2"/>
    </row>
    <row r="106" spans="1:15" ht="25.5">
      <c r="A106" s="165" t="s">
        <v>230</v>
      </c>
      <c r="B106" s="33" t="s">
        <v>66</v>
      </c>
      <c r="C106" s="165" t="s">
        <v>301</v>
      </c>
      <c r="D106" s="38"/>
      <c r="E106" s="38"/>
      <c r="F106" s="38"/>
      <c r="G106" s="165"/>
      <c r="H106" s="165"/>
      <c r="I106" s="165"/>
      <c r="J106" s="165"/>
      <c r="K106" s="165"/>
      <c r="L106" s="30" t="s">
        <v>67</v>
      </c>
      <c r="M106" s="101"/>
      <c r="N106" s="180"/>
      <c r="O106" s="2"/>
    </row>
    <row r="107" spans="1:15" ht="25.5">
      <c r="A107" s="165" t="s">
        <v>232</v>
      </c>
      <c r="B107" s="33" t="s">
        <v>525</v>
      </c>
      <c r="C107" s="165" t="s">
        <v>299</v>
      </c>
      <c r="D107" s="38">
        <v>93144</v>
      </c>
      <c r="E107" s="38">
        <v>93144</v>
      </c>
      <c r="F107" s="38"/>
      <c r="G107" s="268">
        <v>93144</v>
      </c>
      <c r="H107" s="165"/>
      <c r="I107" s="165"/>
      <c r="J107" s="165"/>
      <c r="K107" s="165"/>
      <c r="L107" s="30" t="s">
        <v>67</v>
      </c>
      <c r="M107" s="101"/>
      <c r="N107" s="180"/>
      <c r="O107" s="2"/>
    </row>
    <row r="108" spans="1:15" ht="25.5">
      <c r="A108" s="165" t="s">
        <v>234</v>
      </c>
      <c r="B108" s="33" t="s">
        <v>524</v>
      </c>
      <c r="C108" s="165" t="s">
        <v>299</v>
      </c>
      <c r="D108" s="38">
        <v>352330</v>
      </c>
      <c r="E108" s="38">
        <v>352330</v>
      </c>
      <c r="F108" s="38"/>
      <c r="G108" s="38">
        <v>352330</v>
      </c>
      <c r="H108" s="165"/>
      <c r="I108" s="165" t="s">
        <v>2</v>
      </c>
      <c r="J108" s="165"/>
      <c r="K108" s="165"/>
      <c r="L108" s="30" t="s">
        <v>440</v>
      </c>
      <c r="M108" s="101"/>
      <c r="N108" s="180"/>
      <c r="O108" s="2"/>
    </row>
    <row r="109" spans="1:15" ht="154.5" customHeight="1">
      <c r="A109" s="194" t="s">
        <v>252</v>
      </c>
      <c r="B109" s="30" t="s">
        <v>526</v>
      </c>
      <c r="C109" s="194" t="s">
        <v>299</v>
      </c>
      <c r="D109" s="26">
        <v>129742</v>
      </c>
      <c r="E109" s="26">
        <v>129742</v>
      </c>
      <c r="F109" s="26"/>
      <c r="G109" s="26">
        <v>129742</v>
      </c>
      <c r="H109" s="194"/>
      <c r="I109" s="194"/>
      <c r="J109" s="194"/>
      <c r="K109" s="194"/>
      <c r="L109" s="30" t="s">
        <v>441</v>
      </c>
      <c r="M109" s="101"/>
      <c r="N109" s="180"/>
      <c r="O109" s="2"/>
    </row>
    <row r="110" spans="1:15" ht="25.5">
      <c r="A110" s="165" t="s">
        <v>253</v>
      </c>
      <c r="B110" s="33" t="s">
        <v>68</v>
      </c>
      <c r="C110" s="165" t="s">
        <v>299</v>
      </c>
      <c r="D110" s="38"/>
      <c r="E110" s="38"/>
      <c r="F110" s="38"/>
      <c r="G110" s="165"/>
      <c r="H110" s="165"/>
      <c r="I110" s="165"/>
      <c r="J110" s="165"/>
      <c r="K110" s="165"/>
      <c r="L110" s="30" t="s">
        <v>67</v>
      </c>
      <c r="M110" s="101"/>
      <c r="N110" s="180"/>
      <c r="O110" s="2"/>
    </row>
    <row r="111" spans="1:15" ht="25.5">
      <c r="A111" s="165" t="s">
        <v>254</v>
      </c>
      <c r="B111" s="33" t="s">
        <v>70</v>
      </c>
      <c r="C111" s="165" t="s">
        <v>299</v>
      </c>
      <c r="D111" s="38">
        <v>65115</v>
      </c>
      <c r="E111" s="38">
        <v>65115</v>
      </c>
      <c r="F111" s="38"/>
      <c r="G111" s="38">
        <v>65115</v>
      </c>
      <c r="H111" s="165"/>
      <c r="I111" s="165"/>
      <c r="J111" s="165"/>
      <c r="K111" s="165"/>
      <c r="L111" s="30" t="s">
        <v>67</v>
      </c>
      <c r="M111" s="101"/>
      <c r="N111" s="180"/>
      <c r="O111" s="2"/>
    </row>
    <row r="112" spans="1:15" ht="12.75">
      <c r="A112" s="165" t="s">
        <v>255</v>
      </c>
      <c r="B112" s="33" t="s">
        <v>71</v>
      </c>
      <c r="C112" s="165" t="s">
        <v>4</v>
      </c>
      <c r="D112" s="38"/>
      <c r="E112" s="38"/>
      <c r="F112" s="38"/>
      <c r="G112" s="165"/>
      <c r="H112" s="165"/>
      <c r="I112" s="165"/>
      <c r="J112" s="165"/>
      <c r="K112" s="165"/>
      <c r="L112" s="30" t="s">
        <v>67</v>
      </c>
      <c r="M112" s="101"/>
      <c r="N112" s="180"/>
      <c r="O112" s="2"/>
    </row>
    <row r="113" spans="1:15" ht="12.75">
      <c r="A113" s="165" t="s">
        <v>263</v>
      </c>
      <c r="B113" s="33" t="s">
        <v>72</v>
      </c>
      <c r="C113" s="165" t="s">
        <v>4</v>
      </c>
      <c r="D113" s="38"/>
      <c r="E113" s="38"/>
      <c r="F113" s="38"/>
      <c r="G113" s="165"/>
      <c r="H113" s="165"/>
      <c r="I113" s="165"/>
      <c r="J113" s="165"/>
      <c r="K113" s="165"/>
      <c r="L113" s="30" t="s">
        <v>67</v>
      </c>
      <c r="M113" s="101"/>
      <c r="N113" s="180"/>
      <c r="O113" s="2"/>
    </row>
    <row r="114" spans="1:12" s="115" customFormat="1" ht="28.5" customHeight="1">
      <c r="A114" s="111" t="s">
        <v>73</v>
      </c>
      <c r="B114" s="112" t="s">
        <v>427</v>
      </c>
      <c r="C114" s="113"/>
      <c r="D114" s="113">
        <f>SUM(D115:D144)</f>
        <v>24115385</v>
      </c>
      <c r="E114" s="113">
        <f>SUM(E115:E144)</f>
        <v>22515385</v>
      </c>
      <c r="F114" s="113">
        <f>SUM(F115:F144)</f>
        <v>61600</v>
      </c>
      <c r="G114" s="113">
        <f>SUM(G115:G144)</f>
        <v>22453785</v>
      </c>
      <c r="H114" s="113">
        <f>SUM(H115:H144)</f>
        <v>1600000</v>
      </c>
      <c r="I114" s="111"/>
      <c r="J114" s="111"/>
      <c r="K114" s="111"/>
      <c r="L114" s="114"/>
    </row>
    <row r="115" spans="1:13" s="7" customFormat="1" ht="114" customHeight="1">
      <c r="A115" s="164" t="s">
        <v>256</v>
      </c>
      <c r="B115" s="116" t="s">
        <v>302</v>
      </c>
      <c r="C115" s="106" t="s">
        <v>299</v>
      </c>
      <c r="D115" s="106">
        <f aca="true" t="shared" si="3" ref="D115:D120">E115+H115</f>
        <v>1600000</v>
      </c>
      <c r="E115" s="106">
        <f>F115+G115</f>
        <v>0</v>
      </c>
      <c r="F115" s="106"/>
      <c r="G115" s="106"/>
      <c r="H115" s="106">
        <v>1600000</v>
      </c>
      <c r="I115" s="164">
        <v>2</v>
      </c>
      <c r="J115" s="164">
        <v>3</v>
      </c>
      <c r="K115" s="164">
        <v>3</v>
      </c>
      <c r="L115" s="193" t="s">
        <v>433</v>
      </c>
      <c r="M115" s="63"/>
    </row>
    <row r="116" spans="1:13" s="7" customFormat="1" ht="108.75" customHeight="1">
      <c r="A116" s="287" t="s">
        <v>257</v>
      </c>
      <c r="B116" s="105" t="s">
        <v>397</v>
      </c>
      <c r="C116" s="31" t="s">
        <v>390</v>
      </c>
      <c r="D116" s="31">
        <v>18389000</v>
      </c>
      <c r="E116" s="31">
        <v>18389000</v>
      </c>
      <c r="F116" s="31">
        <f>E116-G116</f>
        <v>0</v>
      </c>
      <c r="G116" s="31">
        <v>18389000</v>
      </c>
      <c r="H116" s="287"/>
      <c r="I116" s="287" t="s">
        <v>2</v>
      </c>
      <c r="J116" s="287" t="s">
        <v>2</v>
      </c>
      <c r="K116" s="287"/>
      <c r="L116" s="62" t="s">
        <v>398</v>
      </c>
      <c r="M116" s="63"/>
    </row>
    <row r="117" spans="1:13" s="7" customFormat="1" ht="140.25" customHeight="1">
      <c r="A117" s="167" t="s">
        <v>258</v>
      </c>
      <c r="B117" s="24" t="s">
        <v>528</v>
      </c>
      <c r="C117" s="103" t="s">
        <v>299</v>
      </c>
      <c r="D117" s="31">
        <f t="shared" si="3"/>
        <v>902212</v>
      </c>
      <c r="E117" s="31">
        <v>902212</v>
      </c>
      <c r="F117" s="31">
        <f>E117-G117</f>
        <v>0</v>
      </c>
      <c r="G117" s="31">
        <v>902212</v>
      </c>
      <c r="H117" s="31"/>
      <c r="I117" s="167" t="s">
        <v>2</v>
      </c>
      <c r="J117" s="167"/>
      <c r="K117" s="167"/>
      <c r="L117" s="62" t="s">
        <v>399</v>
      </c>
      <c r="M117" s="98"/>
    </row>
    <row r="118" spans="1:13" s="7" customFormat="1" ht="117" customHeight="1">
      <c r="A118" s="167" t="s">
        <v>249</v>
      </c>
      <c r="B118" s="24" t="s">
        <v>74</v>
      </c>
      <c r="C118" s="31" t="s">
        <v>299</v>
      </c>
      <c r="D118" s="31">
        <v>615997</v>
      </c>
      <c r="E118" s="31">
        <v>615997</v>
      </c>
      <c r="F118" s="31">
        <v>61600</v>
      </c>
      <c r="G118" s="31">
        <v>554397</v>
      </c>
      <c r="H118" s="31"/>
      <c r="I118" s="167" t="s">
        <v>2</v>
      </c>
      <c r="J118" s="167"/>
      <c r="K118" s="167"/>
      <c r="L118" s="36" t="s">
        <v>419</v>
      </c>
      <c r="M118" s="109"/>
    </row>
    <row r="119" spans="1:13" ht="121.5" customHeight="1">
      <c r="A119" s="163" t="s">
        <v>246</v>
      </c>
      <c r="B119" s="173" t="s">
        <v>75</v>
      </c>
      <c r="C119" s="52" t="s">
        <v>299</v>
      </c>
      <c r="D119" s="52">
        <v>394671</v>
      </c>
      <c r="E119" s="52">
        <v>394671</v>
      </c>
      <c r="F119" s="52"/>
      <c r="G119" s="52">
        <v>394671</v>
      </c>
      <c r="H119" s="52"/>
      <c r="I119" s="163" t="s">
        <v>2</v>
      </c>
      <c r="J119" s="163"/>
      <c r="K119" s="163"/>
      <c r="L119" s="36" t="s">
        <v>420</v>
      </c>
      <c r="M119" s="109"/>
    </row>
    <row r="120" spans="1:12" s="7" customFormat="1" ht="65.25" customHeight="1">
      <c r="A120" s="167" t="s">
        <v>190</v>
      </c>
      <c r="B120" s="24" t="s">
        <v>442</v>
      </c>
      <c r="C120" s="31" t="s">
        <v>299</v>
      </c>
      <c r="D120" s="199">
        <f t="shared" si="3"/>
        <v>833505</v>
      </c>
      <c r="E120" s="199">
        <f>F120+G120</f>
        <v>833505</v>
      </c>
      <c r="F120" s="199"/>
      <c r="G120" s="199">
        <v>833505</v>
      </c>
      <c r="H120" s="24"/>
      <c r="I120" s="167"/>
      <c r="J120" s="167" t="s">
        <v>2</v>
      </c>
      <c r="K120" s="167"/>
      <c r="L120" s="36" t="s">
        <v>443</v>
      </c>
    </row>
    <row r="121" spans="1:12" ht="65.25" customHeight="1">
      <c r="A121" s="178" t="s">
        <v>192</v>
      </c>
      <c r="B121" s="24" t="s">
        <v>76</v>
      </c>
      <c r="C121" s="335" t="s">
        <v>378</v>
      </c>
      <c r="D121" s="24"/>
      <c r="E121" s="24"/>
      <c r="F121" s="24"/>
      <c r="G121" s="24"/>
      <c r="H121" s="45"/>
      <c r="I121" s="178"/>
      <c r="J121" s="178" t="s">
        <v>424</v>
      </c>
      <c r="K121" s="178" t="s">
        <v>2</v>
      </c>
      <c r="L121" s="30" t="s">
        <v>77</v>
      </c>
    </row>
    <row r="122" spans="1:12" ht="51.75">
      <c r="A122" s="178" t="s">
        <v>194</v>
      </c>
      <c r="B122" s="32" t="s">
        <v>78</v>
      </c>
      <c r="C122" s="336"/>
      <c r="D122" s="24"/>
      <c r="E122" s="24"/>
      <c r="F122" s="24"/>
      <c r="G122" s="24"/>
      <c r="H122" s="45"/>
      <c r="I122" s="178"/>
      <c r="J122" s="178"/>
      <c r="K122" s="178" t="s">
        <v>2</v>
      </c>
      <c r="L122" s="30" t="s">
        <v>77</v>
      </c>
    </row>
    <row r="123" spans="1:12" ht="69.75" customHeight="1">
      <c r="A123" s="178" t="s">
        <v>195</v>
      </c>
      <c r="B123" s="24" t="s">
        <v>79</v>
      </c>
      <c r="C123" s="336"/>
      <c r="D123" s="24"/>
      <c r="E123" s="24"/>
      <c r="F123" s="24"/>
      <c r="G123" s="24"/>
      <c r="H123" s="45"/>
      <c r="I123" s="178"/>
      <c r="J123" s="178"/>
      <c r="K123" s="178" t="s">
        <v>2</v>
      </c>
      <c r="L123" s="30" t="s">
        <v>77</v>
      </c>
    </row>
    <row r="124" spans="1:12" ht="51.75" customHeight="1">
      <c r="A124" s="178" t="s">
        <v>197</v>
      </c>
      <c r="B124" s="24" t="s">
        <v>80</v>
      </c>
      <c r="C124" s="336"/>
      <c r="D124" s="24"/>
      <c r="E124" s="24"/>
      <c r="F124" s="24"/>
      <c r="G124" s="24"/>
      <c r="H124" s="45"/>
      <c r="I124" s="178"/>
      <c r="J124" s="178"/>
      <c r="K124" s="178" t="s">
        <v>2</v>
      </c>
      <c r="L124" s="30" t="s">
        <v>77</v>
      </c>
    </row>
    <row r="125" spans="1:12" ht="58.5" customHeight="1">
      <c r="A125" s="178" t="s">
        <v>199</v>
      </c>
      <c r="B125" s="24" t="s">
        <v>81</v>
      </c>
      <c r="C125" s="336"/>
      <c r="D125" s="24"/>
      <c r="E125" s="24"/>
      <c r="F125" s="24"/>
      <c r="G125" s="24"/>
      <c r="H125" s="45"/>
      <c r="I125" s="178"/>
      <c r="J125" s="178"/>
      <c r="K125" s="178" t="s">
        <v>2</v>
      </c>
      <c r="L125" s="30" t="s">
        <v>77</v>
      </c>
    </row>
    <row r="126" spans="1:12" s="7" customFormat="1" ht="39">
      <c r="A126" s="167" t="s">
        <v>201</v>
      </c>
      <c r="B126" s="24" t="s">
        <v>82</v>
      </c>
      <c r="C126" s="167" t="s">
        <v>69</v>
      </c>
      <c r="D126" s="167"/>
      <c r="E126" s="167"/>
      <c r="F126" s="167"/>
      <c r="G126" s="167"/>
      <c r="H126" s="167"/>
      <c r="I126" s="167"/>
      <c r="J126" s="167"/>
      <c r="K126" s="167" t="s">
        <v>2</v>
      </c>
      <c r="L126" s="36" t="s">
        <v>67</v>
      </c>
    </row>
    <row r="127" spans="1:12" s="7" customFormat="1" ht="25.5">
      <c r="A127" s="162" t="s">
        <v>203</v>
      </c>
      <c r="B127" s="117" t="s">
        <v>303</v>
      </c>
      <c r="C127" s="162"/>
      <c r="D127" s="162"/>
      <c r="E127" s="162"/>
      <c r="F127" s="162"/>
      <c r="G127" s="162"/>
      <c r="H127" s="162"/>
      <c r="I127" s="167" t="s">
        <v>2</v>
      </c>
      <c r="J127" s="167" t="s">
        <v>2</v>
      </c>
      <c r="K127" s="167" t="s">
        <v>2</v>
      </c>
      <c r="L127" s="118"/>
    </row>
    <row r="128" spans="1:12" s="6" customFormat="1" ht="12.75" hidden="1">
      <c r="A128" s="16"/>
      <c r="B128" s="17" t="s">
        <v>83</v>
      </c>
      <c r="C128" s="18"/>
      <c r="D128" s="18"/>
      <c r="E128" s="18"/>
      <c r="F128" s="18"/>
      <c r="G128" s="18"/>
      <c r="H128" s="18"/>
      <c r="I128" s="18"/>
      <c r="J128" s="18"/>
      <c r="K128" s="18"/>
      <c r="L128" s="19"/>
    </row>
    <row r="129" spans="1:12" ht="49.5" customHeight="1">
      <c r="A129" s="59" t="s">
        <v>339</v>
      </c>
      <c r="B129" s="56" t="s">
        <v>348</v>
      </c>
      <c r="C129" s="178" t="s">
        <v>378</v>
      </c>
      <c r="D129" s="178"/>
      <c r="E129" s="178"/>
      <c r="F129" s="178"/>
      <c r="G129" s="178"/>
      <c r="H129" s="178"/>
      <c r="I129" s="160"/>
      <c r="J129" s="160"/>
      <c r="K129" s="160"/>
      <c r="L129" s="22"/>
    </row>
    <row r="130" spans="1:12" ht="39">
      <c r="A130" s="160" t="s">
        <v>340</v>
      </c>
      <c r="B130" s="21" t="s">
        <v>346</v>
      </c>
      <c r="C130" s="178" t="s">
        <v>378</v>
      </c>
      <c r="D130" s="160"/>
      <c r="E130" s="160"/>
      <c r="F130" s="160"/>
      <c r="G130" s="160"/>
      <c r="H130" s="160"/>
      <c r="I130" s="160"/>
      <c r="J130" s="160"/>
      <c r="K130" s="160"/>
      <c r="L130" s="22"/>
    </row>
    <row r="131" spans="1:12" ht="39">
      <c r="A131" s="30" t="s">
        <v>341</v>
      </c>
      <c r="B131" s="56" t="s">
        <v>345</v>
      </c>
      <c r="C131" s="178" t="s">
        <v>378</v>
      </c>
      <c r="D131" s="178"/>
      <c r="E131" s="178"/>
      <c r="F131" s="178"/>
      <c r="G131" s="178"/>
      <c r="H131" s="178"/>
      <c r="I131" s="160"/>
      <c r="J131" s="160"/>
      <c r="K131" s="160"/>
      <c r="L131" s="22"/>
    </row>
    <row r="132" spans="1:12" ht="39">
      <c r="A132" s="178" t="s">
        <v>342</v>
      </c>
      <c r="B132" s="56" t="s">
        <v>431</v>
      </c>
      <c r="C132" s="178" t="s">
        <v>378</v>
      </c>
      <c r="D132" s="178"/>
      <c r="E132" s="178"/>
      <c r="F132" s="178"/>
      <c r="G132" s="178"/>
      <c r="H132" s="178"/>
      <c r="I132" s="160"/>
      <c r="J132" s="160"/>
      <c r="K132" s="160"/>
      <c r="L132" s="22"/>
    </row>
    <row r="133" spans="1:12" ht="39">
      <c r="A133" s="178" t="s">
        <v>343</v>
      </c>
      <c r="B133" s="56" t="s">
        <v>432</v>
      </c>
      <c r="C133" s="178" t="s">
        <v>378</v>
      </c>
      <c r="D133" s="178"/>
      <c r="E133" s="178"/>
      <c r="F133" s="178"/>
      <c r="G133" s="178"/>
      <c r="H133" s="178"/>
      <c r="I133" s="160"/>
      <c r="J133" s="160"/>
      <c r="K133" s="160"/>
      <c r="L133" s="22"/>
    </row>
    <row r="134" spans="1:12" ht="39">
      <c r="A134" s="178" t="s">
        <v>344</v>
      </c>
      <c r="B134" s="56" t="s">
        <v>347</v>
      </c>
      <c r="C134" s="178" t="s">
        <v>378</v>
      </c>
      <c r="D134" s="178"/>
      <c r="E134" s="178"/>
      <c r="F134" s="178"/>
      <c r="G134" s="178"/>
      <c r="H134" s="178"/>
      <c r="I134" s="160"/>
      <c r="J134" s="160"/>
      <c r="K134" s="160"/>
      <c r="L134" s="22"/>
    </row>
    <row r="135" spans="1:12" s="7" customFormat="1" ht="57.75" customHeight="1">
      <c r="A135" s="167" t="s">
        <v>204</v>
      </c>
      <c r="B135" s="119" t="s">
        <v>304</v>
      </c>
      <c r="C135" s="31" t="s">
        <v>299</v>
      </c>
      <c r="D135" s="31">
        <v>840000</v>
      </c>
      <c r="E135" s="31">
        <v>840000</v>
      </c>
      <c r="F135" s="31"/>
      <c r="G135" s="31">
        <v>840000</v>
      </c>
      <c r="H135" s="31"/>
      <c r="I135" s="167"/>
      <c r="J135" s="167" t="s">
        <v>2</v>
      </c>
      <c r="K135" s="167"/>
      <c r="L135" s="36" t="s">
        <v>77</v>
      </c>
    </row>
    <row r="136" spans="1:12" s="7" customFormat="1" ht="51.75">
      <c r="A136" s="167" t="s">
        <v>205</v>
      </c>
      <c r="B136" s="119" t="s">
        <v>305</v>
      </c>
      <c r="C136" s="31" t="s">
        <v>299</v>
      </c>
      <c r="D136" s="31">
        <v>540000</v>
      </c>
      <c r="E136" s="31">
        <v>540000</v>
      </c>
      <c r="F136" s="31"/>
      <c r="G136" s="31">
        <v>540000</v>
      </c>
      <c r="H136" s="31"/>
      <c r="I136" s="167"/>
      <c r="J136" s="167" t="s">
        <v>2</v>
      </c>
      <c r="K136" s="167"/>
      <c r="L136" s="36" t="s">
        <v>77</v>
      </c>
    </row>
    <row r="137" spans="1:12" ht="34.5" customHeight="1">
      <c r="A137" s="302" t="s">
        <v>206</v>
      </c>
      <c r="B137" s="298" t="s">
        <v>529</v>
      </c>
      <c r="C137" s="302" t="s">
        <v>4</v>
      </c>
      <c r="D137" s="301"/>
      <c r="E137" s="301"/>
      <c r="F137" s="301"/>
      <c r="G137" s="311"/>
      <c r="H137" s="311"/>
      <c r="I137" s="297"/>
      <c r="J137" s="297"/>
      <c r="K137" s="311" t="s">
        <v>2</v>
      </c>
      <c r="L137" s="53" t="s">
        <v>530</v>
      </c>
    </row>
    <row r="138" spans="1:12" ht="13.5" customHeight="1">
      <c r="A138" s="302"/>
      <c r="B138" s="300"/>
      <c r="C138" s="302"/>
      <c r="D138" s="302"/>
      <c r="E138" s="302"/>
      <c r="F138" s="302"/>
      <c r="G138" s="297"/>
      <c r="H138" s="297"/>
      <c r="I138" s="297"/>
      <c r="J138" s="297"/>
      <c r="K138" s="297"/>
      <c r="L138" s="53"/>
    </row>
    <row r="139" spans="1:12" ht="3.75" customHeight="1">
      <c r="A139" s="302"/>
      <c r="B139" s="300"/>
      <c r="C139" s="302"/>
      <c r="D139" s="303"/>
      <c r="E139" s="303"/>
      <c r="F139" s="303"/>
      <c r="G139" s="312"/>
      <c r="H139" s="312"/>
      <c r="I139" s="297"/>
      <c r="J139" s="297"/>
      <c r="K139" s="312"/>
      <c r="L139" s="53"/>
    </row>
    <row r="140" spans="1:12" ht="39">
      <c r="A140" s="178" t="s">
        <v>208</v>
      </c>
      <c r="B140" s="24" t="s">
        <v>84</v>
      </c>
      <c r="C140" s="178" t="s">
        <v>378</v>
      </c>
      <c r="D140" s="178"/>
      <c r="E140" s="178"/>
      <c r="F140" s="178"/>
      <c r="G140" s="178"/>
      <c r="H140" s="178"/>
      <c r="I140" s="178"/>
      <c r="J140" s="178"/>
      <c r="K140" s="178" t="s">
        <v>2</v>
      </c>
      <c r="L140" s="36" t="s">
        <v>67</v>
      </c>
    </row>
    <row r="141" spans="1:12" s="201" customFormat="1" ht="25.5">
      <c r="A141" s="205" t="s">
        <v>210</v>
      </c>
      <c r="B141" s="206" t="s">
        <v>531</v>
      </c>
      <c r="C141" s="205" t="s">
        <v>4</v>
      </c>
      <c r="D141" s="197"/>
      <c r="E141" s="197"/>
      <c r="F141" s="197"/>
      <c r="G141" s="197"/>
      <c r="H141" s="197"/>
      <c r="I141" s="197" t="s">
        <v>2</v>
      </c>
      <c r="J141" s="197" t="s">
        <v>2</v>
      </c>
      <c r="K141" s="197" t="s">
        <v>2</v>
      </c>
      <c r="L141" s="198" t="s">
        <v>443</v>
      </c>
    </row>
    <row r="142" spans="1:12" s="7" customFormat="1" ht="39">
      <c r="A142" s="104" t="s">
        <v>212</v>
      </c>
      <c r="B142" s="105" t="s">
        <v>532</v>
      </c>
      <c r="C142" s="167" t="s">
        <v>378</v>
      </c>
      <c r="D142" s="167"/>
      <c r="E142" s="167"/>
      <c r="F142" s="167"/>
      <c r="G142" s="167"/>
      <c r="H142" s="167"/>
      <c r="I142" s="167" t="s">
        <v>424</v>
      </c>
      <c r="J142" s="167"/>
      <c r="K142" s="167"/>
      <c r="L142" s="36" t="s">
        <v>67</v>
      </c>
    </row>
    <row r="143" spans="1:12" s="7" customFormat="1" ht="39">
      <c r="A143" s="120" t="s">
        <v>213</v>
      </c>
      <c r="B143" s="121" t="s">
        <v>533</v>
      </c>
      <c r="C143" s="163" t="s">
        <v>378</v>
      </c>
      <c r="D143" s="163"/>
      <c r="E143" s="163"/>
      <c r="F143" s="163"/>
      <c r="G143" s="163"/>
      <c r="H143" s="163"/>
      <c r="I143" s="163" t="s">
        <v>424</v>
      </c>
      <c r="J143" s="163"/>
      <c r="K143" s="163"/>
      <c r="L143" s="68" t="s">
        <v>67</v>
      </c>
    </row>
    <row r="144" spans="1:12" s="7" customFormat="1" ht="24" customHeight="1">
      <c r="A144" s="104" t="s">
        <v>215</v>
      </c>
      <c r="B144" s="105" t="s">
        <v>85</v>
      </c>
      <c r="C144" s="167" t="s">
        <v>4</v>
      </c>
      <c r="D144" s="167"/>
      <c r="E144" s="167"/>
      <c r="F144" s="167"/>
      <c r="G144" s="167"/>
      <c r="H144" s="167"/>
      <c r="I144" s="167"/>
      <c r="J144" s="167"/>
      <c r="K144" s="167" t="s">
        <v>424</v>
      </c>
      <c r="L144" s="36" t="s">
        <v>67</v>
      </c>
    </row>
    <row r="145" spans="1:12" ht="25.5">
      <c r="A145" s="47" t="s">
        <v>86</v>
      </c>
      <c r="B145" s="112" t="s">
        <v>357</v>
      </c>
      <c r="C145" s="47"/>
      <c r="D145" s="100">
        <f>D146+D168+D179</f>
        <v>40007094.72</v>
      </c>
      <c r="E145" s="100">
        <f>E146+E168+E179</f>
        <v>36077054.72</v>
      </c>
      <c r="F145" s="100">
        <f>F146+F168+F179</f>
        <v>1601974.3900000001</v>
      </c>
      <c r="G145" s="100">
        <f>G146+G168+G179</f>
        <v>3833272.9800000004</v>
      </c>
      <c r="H145" s="100">
        <f>H146+H168+H179</f>
        <v>3930040</v>
      </c>
      <c r="I145" s="47"/>
      <c r="J145" s="47"/>
      <c r="K145" s="47"/>
      <c r="L145" s="49"/>
    </row>
    <row r="146" spans="1:12" ht="25.5">
      <c r="A146" s="151"/>
      <c r="B146" s="152" t="s">
        <v>356</v>
      </c>
      <c r="C146" s="153"/>
      <c r="D146" s="154">
        <f>SUM(D147:D167)</f>
        <v>28994137</v>
      </c>
      <c r="E146" s="154">
        <f>SUM(E147:E167)</f>
        <v>25585137</v>
      </c>
      <c r="F146" s="154">
        <f>SUM(F147:F167)</f>
        <v>90013.80000000003</v>
      </c>
      <c r="G146" s="154">
        <f>SUM(G147:G167)</f>
        <v>495123.19999999995</v>
      </c>
      <c r="H146" s="154">
        <f>SUM(H147:H167)</f>
        <v>3409000</v>
      </c>
      <c r="I146" s="153"/>
      <c r="J146" s="153"/>
      <c r="K146" s="153"/>
      <c r="L146" s="155"/>
    </row>
    <row r="147" spans="1:13" s="7" customFormat="1" ht="25.5">
      <c r="A147" s="238" t="s">
        <v>256</v>
      </c>
      <c r="B147" s="36" t="s">
        <v>87</v>
      </c>
      <c r="C147" s="238" t="s">
        <v>299</v>
      </c>
      <c r="D147" s="35">
        <f>E147+H147</f>
        <v>129323.3</v>
      </c>
      <c r="E147" s="35">
        <v>129323.3</v>
      </c>
      <c r="F147" s="35">
        <f>E147-G147</f>
        <v>12932.400000000009</v>
      </c>
      <c r="G147" s="35">
        <v>116390.9</v>
      </c>
      <c r="H147" s="35"/>
      <c r="I147" s="238" t="s">
        <v>2</v>
      </c>
      <c r="J147" s="238"/>
      <c r="K147" s="238"/>
      <c r="L147" s="36" t="s">
        <v>306</v>
      </c>
      <c r="M147" s="109"/>
    </row>
    <row r="148" spans="1:13" s="7" customFormat="1" ht="53.25" customHeight="1">
      <c r="A148" s="235" t="s">
        <v>257</v>
      </c>
      <c r="B148" s="68" t="s">
        <v>259</v>
      </c>
      <c r="C148" s="235" t="s">
        <v>299</v>
      </c>
      <c r="D148" s="123">
        <f>E148+H148</f>
        <v>270813.7</v>
      </c>
      <c r="E148" s="123">
        <v>270813.7</v>
      </c>
      <c r="F148" s="123">
        <f>E148-G148</f>
        <v>27081.400000000023</v>
      </c>
      <c r="G148" s="123">
        <v>243732.3</v>
      </c>
      <c r="H148" s="123"/>
      <c r="I148" s="235"/>
      <c r="J148" s="235" t="s">
        <v>2</v>
      </c>
      <c r="K148" s="237"/>
      <c r="L148" s="36" t="s">
        <v>306</v>
      </c>
      <c r="M148" s="109"/>
    </row>
    <row r="149" spans="1:13" s="7" customFormat="1" ht="25.5">
      <c r="A149" s="238" t="s">
        <v>258</v>
      </c>
      <c r="B149" s="24" t="s">
        <v>466</v>
      </c>
      <c r="C149" s="238" t="s">
        <v>376</v>
      </c>
      <c r="D149" s="238"/>
      <c r="E149" s="238"/>
      <c r="F149" s="238"/>
      <c r="G149" s="238"/>
      <c r="H149" s="238"/>
      <c r="I149" s="238"/>
      <c r="J149" s="238"/>
      <c r="K149" s="238" t="s">
        <v>2</v>
      </c>
      <c r="L149" s="36" t="s">
        <v>465</v>
      </c>
      <c r="M149" s="109"/>
    </row>
    <row r="150" spans="1:13" s="7" customFormat="1" ht="12.75">
      <c r="A150" s="238" t="s">
        <v>249</v>
      </c>
      <c r="B150" s="24" t="s">
        <v>467</v>
      </c>
      <c r="C150" s="238" t="s">
        <v>4</v>
      </c>
      <c r="D150" s="31">
        <v>3409000</v>
      </c>
      <c r="E150" s="238"/>
      <c r="F150" s="238"/>
      <c r="G150" s="238"/>
      <c r="H150" s="31">
        <v>3409000</v>
      </c>
      <c r="I150" s="238" t="s">
        <v>2</v>
      </c>
      <c r="J150" s="238"/>
      <c r="K150" s="238"/>
      <c r="L150" s="36" t="s">
        <v>469</v>
      </c>
      <c r="M150" s="109"/>
    </row>
    <row r="151" spans="1:13" s="7" customFormat="1" ht="12.75">
      <c r="A151" s="238" t="s">
        <v>246</v>
      </c>
      <c r="B151" s="24" t="s">
        <v>468</v>
      </c>
      <c r="C151" s="238" t="s">
        <v>4</v>
      </c>
      <c r="D151" s="31"/>
      <c r="E151" s="238"/>
      <c r="F151" s="238"/>
      <c r="G151" s="238"/>
      <c r="H151" s="31"/>
      <c r="I151" s="238"/>
      <c r="J151" s="238" t="s">
        <v>2</v>
      </c>
      <c r="K151" s="238"/>
      <c r="L151" s="36" t="s">
        <v>67</v>
      </c>
      <c r="M151" s="109"/>
    </row>
    <row r="152" spans="1:13" s="7" customFormat="1" ht="12.75">
      <c r="A152" s="238" t="s">
        <v>190</v>
      </c>
      <c r="B152" s="24" t="s">
        <v>470</v>
      </c>
      <c r="C152" s="238" t="s">
        <v>4</v>
      </c>
      <c r="D152" s="31"/>
      <c r="E152" s="238"/>
      <c r="F152" s="238"/>
      <c r="G152" s="238"/>
      <c r="H152" s="31"/>
      <c r="I152" s="238"/>
      <c r="J152" s="238" t="s">
        <v>2</v>
      </c>
      <c r="K152" s="238" t="s">
        <v>2</v>
      </c>
      <c r="L152" s="36" t="s">
        <v>67</v>
      </c>
      <c r="M152" s="109"/>
    </row>
    <row r="153" spans="1:12" ht="39">
      <c r="A153" s="178" t="s">
        <v>192</v>
      </c>
      <c r="B153" s="45" t="s">
        <v>88</v>
      </c>
      <c r="C153" s="178" t="s">
        <v>376</v>
      </c>
      <c r="D153" s="178"/>
      <c r="E153" s="178"/>
      <c r="F153" s="178"/>
      <c r="G153" s="178"/>
      <c r="H153" s="178"/>
      <c r="I153" s="178"/>
      <c r="J153" s="178" t="s">
        <v>2</v>
      </c>
      <c r="K153" s="178" t="s">
        <v>2</v>
      </c>
      <c r="L153" s="30" t="s">
        <v>8</v>
      </c>
    </row>
    <row r="154" spans="1:12" ht="12.75">
      <c r="A154" s="234" t="s">
        <v>194</v>
      </c>
      <c r="B154" s="239" t="s">
        <v>471</v>
      </c>
      <c r="C154" s="234" t="s">
        <v>4</v>
      </c>
      <c r="D154" s="234"/>
      <c r="E154" s="234"/>
      <c r="F154" s="234"/>
      <c r="G154" s="234"/>
      <c r="H154" s="234"/>
      <c r="I154" s="234"/>
      <c r="J154" s="194" t="s">
        <v>2</v>
      </c>
      <c r="K154" s="194" t="s">
        <v>2</v>
      </c>
      <c r="L154" s="30" t="s">
        <v>8</v>
      </c>
    </row>
    <row r="155" spans="1:12" s="7" customFormat="1" ht="45.75" customHeight="1">
      <c r="A155" s="162">
        <v>9</v>
      </c>
      <c r="B155" s="171" t="s">
        <v>349</v>
      </c>
      <c r="C155" s="162" t="s">
        <v>376</v>
      </c>
      <c r="D155" s="123">
        <v>25000000</v>
      </c>
      <c r="E155" s="123">
        <v>25000000</v>
      </c>
      <c r="F155" s="123"/>
      <c r="G155" s="162"/>
      <c r="H155" s="162"/>
      <c r="I155" s="162"/>
      <c r="J155" s="162" t="s">
        <v>2</v>
      </c>
      <c r="K155" s="162"/>
      <c r="L155" s="169" t="s">
        <v>306</v>
      </c>
    </row>
    <row r="156" spans="1:12" ht="12.75">
      <c r="A156" s="178" t="s">
        <v>197</v>
      </c>
      <c r="B156" s="45" t="s">
        <v>89</v>
      </c>
      <c r="C156" s="178" t="s">
        <v>299</v>
      </c>
      <c r="D156" s="178"/>
      <c r="E156" s="178"/>
      <c r="F156" s="178"/>
      <c r="G156" s="178"/>
      <c r="H156" s="178"/>
      <c r="I156" s="178"/>
      <c r="J156" s="178" t="s">
        <v>2</v>
      </c>
      <c r="K156" s="178"/>
      <c r="L156" s="30" t="s">
        <v>67</v>
      </c>
    </row>
    <row r="157" spans="1:12" ht="25.5">
      <c r="A157" s="178" t="s">
        <v>199</v>
      </c>
      <c r="B157" s="30" t="s">
        <v>90</v>
      </c>
      <c r="C157" s="178" t="s">
        <v>338</v>
      </c>
      <c r="D157" s="178"/>
      <c r="E157" s="178"/>
      <c r="F157" s="178"/>
      <c r="G157" s="178"/>
      <c r="H157" s="178"/>
      <c r="I157" s="178"/>
      <c r="J157" s="178" t="s">
        <v>2</v>
      </c>
      <c r="K157" s="178"/>
      <c r="L157" s="30" t="s">
        <v>8</v>
      </c>
    </row>
    <row r="158" spans="1:12" ht="25.5">
      <c r="A158" s="194" t="s">
        <v>201</v>
      </c>
      <c r="B158" s="30" t="s">
        <v>472</v>
      </c>
      <c r="C158" s="194" t="s">
        <v>301</v>
      </c>
      <c r="D158" s="194"/>
      <c r="E158" s="194"/>
      <c r="F158" s="194"/>
      <c r="G158" s="194"/>
      <c r="H158" s="194"/>
      <c r="I158" s="194"/>
      <c r="J158" s="194" t="s">
        <v>2</v>
      </c>
      <c r="K158" s="194" t="s">
        <v>2</v>
      </c>
      <c r="L158" s="30" t="s">
        <v>67</v>
      </c>
    </row>
    <row r="159" spans="1:12" ht="25.5">
      <c r="A159" s="160" t="s">
        <v>203</v>
      </c>
      <c r="B159" s="179" t="s">
        <v>91</v>
      </c>
      <c r="C159" s="160" t="s">
        <v>376</v>
      </c>
      <c r="D159" s="160"/>
      <c r="E159" s="160"/>
      <c r="F159" s="160"/>
      <c r="G159" s="160"/>
      <c r="H159" s="160"/>
      <c r="I159" s="160"/>
      <c r="J159" s="160"/>
      <c r="K159" s="160" t="s">
        <v>2</v>
      </c>
      <c r="L159" s="20" t="s">
        <v>67</v>
      </c>
    </row>
    <row r="160" spans="1:12" ht="25.5">
      <c r="A160" s="178" t="s">
        <v>204</v>
      </c>
      <c r="B160" s="45" t="s">
        <v>92</v>
      </c>
      <c r="C160" s="178" t="s">
        <v>376</v>
      </c>
      <c r="D160" s="178"/>
      <c r="E160" s="178"/>
      <c r="F160" s="178"/>
      <c r="G160" s="178"/>
      <c r="H160" s="178"/>
      <c r="I160" s="178"/>
      <c r="J160" s="178"/>
      <c r="K160" s="178" t="s">
        <v>2</v>
      </c>
      <c r="L160" s="30" t="s">
        <v>67</v>
      </c>
    </row>
    <row r="161" spans="1:12" ht="25.5">
      <c r="A161" s="160" t="s">
        <v>205</v>
      </c>
      <c r="B161" s="179" t="s">
        <v>93</v>
      </c>
      <c r="C161" s="160" t="s">
        <v>376</v>
      </c>
      <c r="D161" s="160"/>
      <c r="E161" s="160"/>
      <c r="F161" s="160"/>
      <c r="G161" s="160"/>
      <c r="H161" s="160"/>
      <c r="I161" s="160"/>
      <c r="J161" s="160"/>
      <c r="K161" s="160" t="s">
        <v>2</v>
      </c>
      <c r="L161" s="20" t="s">
        <v>67</v>
      </c>
    </row>
    <row r="162" spans="1:12" ht="25.5">
      <c r="A162" s="178" t="s">
        <v>206</v>
      </c>
      <c r="B162" s="45" t="s">
        <v>94</v>
      </c>
      <c r="C162" s="178" t="s">
        <v>4</v>
      </c>
      <c r="D162" s="178"/>
      <c r="E162" s="178"/>
      <c r="F162" s="178"/>
      <c r="G162" s="178"/>
      <c r="H162" s="178"/>
      <c r="I162" s="178"/>
      <c r="J162" s="178"/>
      <c r="K162" s="178" t="s">
        <v>2</v>
      </c>
      <c r="L162" s="30" t="s">
        <v>67</v>
      </c>
    </row>
    <row r="163" spans="1:12" s="7" customFormat="1" ht="28.5" customHeight="1">
      <c r="A163" s="238" t="s">
        <v>208</v>
      </c>
      <c r="B163" s="24" t="s">
        <v>473</v>
      </c>
      <c r="C163" s="238" t="s">
        <v>376</v>
      </c>
      <c r="D163" s="132"/>
      <c r="E163" s="132"/>
      <c r="F163" s="132"/>
      <c r="G163" s="132"/>
      <c r="H163" s="132"/>
      <c r="I163" s="238"/>
      <c r="J163" s="238"/>
      <c r="K163" s="238"/>
      <c r="L163" s="36" t="s">
        <v>67</v>
      </c>
    </row>
    <row r="164" spans="1:12" s="7" customFormat="1" ht="28.5" customHeight="1">
      <c r="A164" s="238" t="s">
        <v>210</v>
      </c>
      <c r="B164" s="24" t="s">
        <v>474</v>
      </c>
      <c r="C164" s="238" t="s">
        <v>4</v>
      </c>
      <c r="D164" s="132"/>
      <c r="E164" s="132"/>
      <c r="F164" s="132"/>
      <c r="G164" s="132"/>
      <c r="H164" s="132"/>
      <c r="I164" s="194" t="s">
        <v>2</v>
      </c>
      <c r="J164" s="238"/>
      <c r="K164" s="238"/>
      <c r="L164" s="36" t="s">
        <v>67</v>
      </c>
    </row>
    <row r="165" spans="1:12" s="7" customFormat="1" ht="28.5" customHeight="1">
      <c r="A165" s="238" t="s">
        <v>212</v>
      </c>
      <c r="B165" s="24" t="s">
        <v>475</v>
      </c>
      <c r="C165" s="238" t="s">
        <v>4</v>
      </c>
      <c r="D165" s="132"/>
      <c r="E165" s="132"/>
      <c r="F165" s="132"/>
      <c r="G165" s="132"/>
      <c r="H165" s="132"/>
      <c r="I165" s="194"/>
      <c r="J165" s="238"/>
      <c r="K165" s="238"/>
      <c r="L165" s="36" t="s">
        <v>67</v>
      </c>
    </row>
    <row r="166" spans="1:12" s="7" customFormat="1" ht="28.5" customHeight="1">
      <c r="A166" s="238" t="s">
        <v>213</v>
      </c>
      <c r="B166" s="24" t="s">
        <v>476</v>
      </c>
      <c r="C166" s="238" t="s">
        <v>301</v>
      </c>
      <c r="D166" s="132"/>
      <c r="E166" s="132"/>
      <c r="F166" s="132"/>
      <c r="G166" s="132"/>
      <c r="H166" s="132"/>
      <c r="I166" s="194"/>
      <c r="J166" s="238"/>
      <c r="K166" s="238" t="s">
        <v>2</v>
      </c>
      <c r="L166" s="36" t="s">
        <v>67</v>
      </c>
    </row>
    <row r="167" spans="1:12" ht="25.5">
      <c r="A167" s="238" t="s">
        <v>215</v>
      </c>
      <c r="B167" s="24" t="s">
        <v>400</v>
      </c>
      <c r="C167" s="31" t="s">
        <v>299</v>
      </c>
      <c r="D167" s="31">
        <f>E167+H167</f>
        <v>185000</v>
      </c>
      <c r="E167" s="31">
        <v>185000</v>
      </c>
      <c r="F167" s="31">
        <f>E167-G167</f>
        <v>50000</v>
      </c>
      <c r="G167" s="31">
        <v>135000</v>
      </c>
      <c r="H167" s="238"/>
      <c r="I167" s="238"/>
      <c r="J167" s="238"/>
      <c r="K167" s="238" t="s">
        <v>2</v>
      </c>
      <c r="L167" s="36" t="s">
        <v>307</v>
      </c>
    </row>
    <row r="168" spans="1:12" ht="25.5">
      <c r="A168" s="3"/>
      <c r="B168" s="125" t="s">
        <v>360</v>
      </c>
      <c r="C168" s="3"/>
      <c r="D168" s="124">
        <f>SUM(D169:D178)</f>
        <v>745480</v>
      </c>
      <c r="E168" s="124">
        <f>SUM(E169:E178)</f>
        <v>745480</v>
      </c>
      <c r="F168" s="124">
        <f>SUM(F169:F178)</f>
        <v>745480</v>
      </c>
      <c r="G168" s="124">
        <f>SUM(G169:G178)</f>
        <v>0</v>
      </c>
      <c r="H168" s="124">
        <f>SUM(H169:H178)</f>
        <v>0</v>
      </c>
      <c r="I168" s="3"/>
      <c r="J168" s="3"/>
      <c r="K168" s="3"/>
      <c r="L168" s="147"/>
    </row>
    <row r="169" spans="1:12" s="7" customFormat="1" ht="39">
      <c r="A169" s="167" t="s">
        <v>217</v>
      </c>
      <c r="B169" s="24" t="s">
        <v>95</v>
      </c>
      <c r="C169" s="167"/>
      <c r="D169" s="167"/>
      <c r="E169" s="167"/>
      <c r="F169" s="167"/>
      <c r="G169" s="167"/>
      <c r="H169" s="167"/>
      <c r="I169" s="167"/>
      <c r="J169" s="167" t="s">
        <v>2</v>
      </c>
      <c r="K169" s="167" t="s">
        <v>2</v>
      </c>
      <c r="L169" s="36" t="s">
        <v>67</v>
      </c>
    </row>
    <row r="170" spans="1:13" s="7" customFormat="1" ht="53.25" customHeight="1">
      <c r="A170" s="246" t="s">
        <v>219</v>
      </c>
      <c r="B170" s="24" t="s">
        <v>404</v>
      </c>
      <c r="C170" s="35" t="s">
        <v>299</v>
      </c>
      <c r="D170" s="35">
        <f aca="true" t="shared" si="4" ref="D170:E172">E170</f>
        <v>482898.1</v>
      </c>
      <c r="E170" s="35">
        <f t="shared" si="4"/>
        <v>482898.1</v>
      </c>
      <c r="F170" s="35">
        <v>482898.1</v>
      </c>
      <c r="G170" s="246"/>
      <c r="H170" s="246"/>
      <c r="I170" s="246"/>
      <c r="J170" s="246" t="s">
        <v>2</v>
      </c>
      <c r="K170" s="246" t="s">
        <v>2</v>
      </c>
      <c r="L170" s="36" t="s">
        <v>477</v>
      </c>
      <c r="M170" s="98"/>
    </row>
    <row r="171" spans="1:13" s="7" customFormat="1" ht="12.75">
      <c r="A171" s="167" t="s">
        <v>479</v>
      </c>
      <c r="B171" s="24" t="s">
        <v>534</v>
      </c>
      <c r="C171" s="35"/>
      <c r="D171" s="35">
        <f t="shared" si="4"/>
        <v>165545</v>
      </c>
      <c r="E171" s="35">
        <f t="shared" si="4"/>
        <v>165545</v>
      </c>
      <c r="F171" s="35">
        <v>165545</v>
      </c>
      <c r="G171" s="167"/>
      <c r="H171" s="167"/>
      <c r="I171" s="167"/>
      <c r="J171" s="167"/>
      <c r="K171" s="167"/>
      <c r="L171" s="36"/>
      <c r="M171" s="98"/>
    </row>
    <row r="172" spans="1:13" s="7" customFormat="1" ht="39">
      <c r="A172" s="167" t="s">
        <v>480</v>
      </c>
      <c r="B172" s="24" t="s">
        <v>401</v>
      </c>
      <c r="C172" s="35"/>
      <c r="D172" s="35">
        <f t="shared" si="4"/>
        <v>87095</v>
      </c>
      <c r="E172" s="35">
        <f t="shared" si="4"/>
        <v>87095</v>
      </c>
      <c r="F172" s="35">
        <v>87095</v>
      </c>
      <c r="G172" s="167"/>
      <c r="H172" s="167"/>
      <c r="I172" s="167"/>
      <c r="J172" s="167"/>
      <c r="K172" s="167"/>
      <c r="L172" s="36"/>
      <c r="M172" s="98"/>
    </row>
    <row r="173" spans="1:13" s="7" customFormat="1" ht="19.5" customHeight="1">
      <c r="A173" s="238" t="s">
        <v>481</v>
      </c>
      <c r="B173" s="24" t="s">
        <v>402</v>
      </c>
      <c r="C173" s="35"/>
      <c r="D173" s="35"/>
      <c r="E173" s="35"/>
      <c r="F173" s="35"/>
      <c r="G173" s="238"/>
      <c r="H173" s="238"/>
      <c r="I173" s="238"/>
      <c r="J173" s="238"/>
      <c r="K173" s="238"/>
      <c r="L173" s="301"/>
      <c r="M173" s="98"/>
    </row>
    <row r="174" spans="1:13" s="7" customFormat="1" ht="39">
      <c r="A174" s="238" t="s">
        <v>482</v>
      </c>
      <c r="B174" s="24" t="s">
        <v>403</v>
      </c>
      <c r="C174" s="35"/>
      <c r="D174" s="35"/>
      <c r="E174" s="35"/>
      <c r="F174" s="35"/>
      <c r="G174" s="238"/>
      <c r="H174" s="238"/>
      <c r="I174" s="238"/>
      <c r="J174" s="238"/>
      <c r="K174" s="238"/>
      <c r="L174" s="302"/>
      <c r="M174" s="98"/>
    </row>
    <row r="175" spans="1:13" s="7" customFormat="1" ht="45" customHeight="1">
      <c r="A175" s="238" t="s">
        <v>483</v>
      </c>
      <c r="B175" s="24" t="s">
        <v>478</v>
      </c>
      <c r="C175" s="35"/>
      <c r="D175" s="35"/>
      <c r="E175" s="35"/>
      <c r="F175" s="35"/>
      <c r="G175" s="238"/>
      <c r="H175" s="238"/>
      <c r="I175" s="238"/>
      <c r="J175" s="238"/>
      <c r="K175" s="238"/>
      <c r="L175" s="302"/>
      <c r="M175" s="98"/>
    </row>
    <row r="176" spans="1:13" s="7" customFormat="1" ht="22.5" customHeight="1">
      <c r="A176" s="237" t="s">
        <v>484</v>
      </c>
      <c r="B176" s="236" t="s">
        <v>535</v>
      </c>
      <c r="C176" s="54"/>
      <c r="D176" s="54"/>
      <c r="E176" s="54"/>
      <c r="F176" s="54"/>
      <c r="G176" s="237"/>
      <c r="H176" s="237"/>
      <c r="I176" s="237"/>
      <c r="J176" s="237"/>
      <c r="K176" s="237"/>
      <c r="L176" s="303"/>
      <c r="M176" s="98"/>
    </row>
    <row r="177" spans="1:13" s="7" customFormat="1" ht="51.75">
      <c r="A177" s="167" t="s">
        <v>221</v>
      </c>
      <c r="B177" s="24" t="s">
        <v>96</v>
      </c>
      <c r="C177" s="35" t="s">
        <v>299</v>
      </c>
      <c r="D177" s="35">
        <f>E177</f>
        <v>9941.9</v>
      </c>
      <c r="E177" s="35">
        <f>F177</f>
        <v>9941.9</v>
      </c>
      <c r="F177" s="35">
        <v>9941.9</v>
      </c>
      <c r="G177" s="167"/>
      <c r="H177" s="167"/>
      <c r="I177" s="167"/>
      <c r="J177" s="167"/>
      <c r="K177" s="167"/>
      <c r="L177" s="36" t="s">
        <v>308</v>
      </c>
      <c r="M177" s="98"/>
    </row>
    <row r="178" spans="1:12" s="7" customFormat="1" ht="39">
      <c r="A178" s="167" t="s">
        <v>222</v>
      </c>
      <c r="B178" s="24" t="s">
        <v>97</v>
      </c>
      <c r="C178" s="167" t="s">
        <v>301</v>
      </c>
      <c r="D178" s="167"/>
      <c r="E178" s="167"/>
      <c r="F178" s="167"/>
      <c r="G178" s="167"/>
      <c r="H178" s="167"/>
      <c r="I178" s="167"/>
      <c r="J178" s="167"/>
      <c r="K178" s="167" t="s">
        <v>2</v>
      </c>
      <c r="L178" s="36" t="s">
        <v>67</v>
      </c>
    </row>
    <row r="179" spans="1:12" ht="29.25" customHeight="1">
      <c r="A179" s="3"/>
      <c r="B179" s="1" t="s">
        <v>361</v>
      </c>
      <c r="C179" s="3"/>
      <c r="D179" s="25">
        <f>SUM(D180:D214)</f>
        <v>10267477.72</v>
      </c>
      <c r="E179" s="25">
        <f>SUM(E180:E214)</f>
        <v>9746437.719999999</v>
      </c>
      <c r="F179" s="25">
        <f>SUM(F180:F214)</f>
        <v>766480.59</v>
      </c>
      <c r="G179" s="25">
        <f>SUM(G180:G214)</f>
        <v>3338149.7800000003</v>
      </c>
      <c r="H179" s="25">
        <f>SUM(H180:H214)</f>
        <v>521040</v>
      </c>
      <c r="I179" s="3"/>
      <c r="J179" s="3"/>
      <c r="K179" s="3"/>
      <c r="L179" s="4"/>
    </row>
    <row r="180" spans="1:12" ht="96.75" customHeight="1">
      <c r="A180" s="167" t="s">
        <v>224</v>
      </c>
      <c r="B180" s="24" t="s">
        <v>261</v>
      </c>
      <c r="C180" s="35" t="s">
        <v>299</v>
      </c>
      <c r="D180" s="35">
        <v>399611.52</v>
      </c>
      <c r="E180" s="35">
        <v>399611.52</v>
      </c>
      <c r="F180" s="35"/>
      <c r="G180" s="35"/>
      <c r="H180" s="35"/>
      <c r="I180" s="167"/>
      <c r="J180" s="167" t="s">
        <v>2</v>
      </c>
      <c r="K180" s="167" t="s">
        <v>2</v>
      </c>
      <c r="L180" s="36" t="s">
        <v>262</v>
      </c>
    </row>
    <row r="181" spans="1:12" s="7" customFormat="1" ht="25.5">
      <c r="A181" s="167" t="s">
        <v>226</v>
      </c>
      <c r="B181" s="24" t="s">
        <v>98</v>
      </c>
      <c r="C181" s="35" t="s">
        <v>299</v>
      </c>
      <c r="D181" s="35"/>
      <c r="E181" s="35"/>
      <c r="F181" s="35"/>
      <c r="G181" s="35"/>
      <c r="H181" s="35"/>
      <c r="I181" s="167" t="s">
        <v>2</v>
      </c>
      <c r="J181" s="167" t="s">
        <v>2</v>
      </c>
      <c r="K181" s="167" t="s">
        <v>2</v>
      </c>
      <c r="L181" s="36" t="s">
        <v>67</v>
      </c>
    </row>
    <row r="182" spans="1:13" s="7" customFormat="1" ht="137.25" customHeight="1">
      <c r="A182" s="167" t="s">
        <v>228</v>
      </c>
      <c r="B182" s="24" t="s">
        <v>99</v>
      </c>
      <c r="C182" s="35" t="s">
        <v>299</v>
      </c>
      <c r="D182" s="35">
        <v>1000000</v>
      </c>
      <c r="E182" s="35">
        <v>1000000</v>
      </c>
      <c r="F182" s="35"/>
      <c r="G182" s="35">
        <v>1000000</v>
      </c>
      <c r="H182" s="35"/>
      <c r="I182" s="167" t="s">
        <v>2</v>
      </c>
      <c r="J182" s="167"/>
      <c r="K182" s="167"/>
      <c r="L182" s="36" t="s">
        <v>405</v>
      </c>
      <c r="M182" s="109"/>
    </row>
    <row r="183" spans="1:13" s="7" customFormat="1" ht="90.75">
      <c r="A183" s="163" t="s">
        <v>230</v>
      </c>
      <c r="B183" s="173" t="s">
        <v>100</v>
      </c>
      <c r="C183" s="123" t="s">
        <v>299</v>
      </c>
      <c r="D183" s="273">
        <f>E183+H183</f>
        <v>531282.5</v>
      </c>
      <c r="E183" s="273">
        <f>F183+G183</f>
        <v>531282.5</v>
      </c>
      <c r="F183" s="273">
        <v>50482.5</v>
      </c>
      <c r="G183" s="273">
        <v>480800</v>
      </c>
      <c r="H183" s="273"/>
      <c r="I183" s="163"/>
      <c r="J183" s="167" t="s">
        <v>2</v>
      </c>
      <c r="K183" s="163"/>
      <c r="L183" s="36" t="s">
        <v>406</v>
      </c>
      <c r="M183" s="109"/>
    </row>
    <row r="184" spans="1:13" ht="25.5">
      <c r="A184" s="165" t="s">
        <v>232</v>
      </c>
      <c r="B184" s="33" t="s">
        <v>101</v>
      </c>
      <c r="C184" s="71" t="s">
        <v>4</v>
      </c>
      <c r="D184" s="268">
        <v>521040</v>
      </c>
      <c r="E184" s="268"/>
      <c r="F184" s="268"/>
      <c r="G184" s="268"/>
      <c r="H184" s="268">
        <v>521040</v>
      </c>
      <c r="I184" s="165" t="s">
        <v>2</v>
      </c>
      <c r="J184" s="165"/>
      <c r="K184" s="165"/>
      <c r="L184" s="30"/>
      <c r="M184" s="65"/>
    </row>
    <row r="185" spans="1:13" ht="66.75" customHeight="1">
      <c r="A185" s="178" t="s">
        <v>234</v>
      </c>
      <c r="B185" s="30" t="s">
        <v>103</v>
      </c>
      <c r="C185" s="34" t="s">
        <v>299</v>
      </c>
      <c r="D185" s="269">
        <v>9157.7</v>
      </c>
      <c r="E185" s="269">
        <v>9157.7</v>
      </c>
      <c r="F185" s="269"/>
      <c r="G185" s="269"/>
      <c r="H185" s="269"/>
      <c r="I185" s="178" t="s">
        <v>2</v>
      </c>
      <c r="J185" s="178"/>
      <c r="K185" s="178"/>
      <c r="L185" s="30" t="s">
        <v>102</v>
      </c>
      <c r="M185" s="65"/>
    </row>
    <row r="186" spans="1:14" ht="101.25" customHeight="1">
      <c r="A186" s="162" t="s">
        <v>252</v>
      </c>
      <c r="B186" s="169" t="s">
        <v>379</v>
      </c>
      <c r="C186" s="123" t="s">
        <v>299</v>
      </c>
      <c r="D186" s="271">
        <f>E186+H186</f>
        <v>190266.2</v>
      </c>
      <c r="E186" s="271">
        <v>190266.2</v>
      </c>
      <c r="F186" s="271">
        <f>E186-G186</f>
        <v>19026.620000000024</v>
      </c>
      <c r="G186" s="271">
        <v>171239.58</v>
      </c>
      <c r="H186" s="271"/>
      <c r="I186" s="167" t="s">
        <v>2</v>
      </c>
      <c r="J186" s="167"/>
      <c r="K186" s="167"/>
      <c r="L186" s="169" t="s">
        <v>104</v>
      </c>
      <c r="M186" s="126"/>
      <c r="N186" s="126"/>
    </row>
    <row r="187" spans="1:12" ht="88.5" customHeight="1">
      <c r="A187" s="165" t="s">
        <v>253</v>
      </c>
      <c r="B187" s="33" t="s">
        <v>105</v>
      </c>
      <c r="C187" s="71" t="s">
        <v>301</v>
      </c>
      <c r="D187" s="268">
        <v>245769.48</v>
      </c>
      <c r="E187" s="273">
        <v>245769.48</v>
      </c>
      <c r="F187" s="273"/>
      <c r="G187" s="273"/>
      <c r="H187" s="273"/>
      <c r="I187" s="235"/>
      <c r="J187" s="235" t="s">
        <v>2</v>
      </c>
      <c r="K187" s="235" t="s">
        <v>2</v>
      </c>
      <c r="L187" s="68" t="s">
        <v>485</v>
      </c>
    </row>
    <row r="188" spans="1:12" ht="42" customHeight="1">
      <c r="A188" s="194" t="s">
        <v>254</v>
      </c>
      <c r="B188" s="30" t="s">
        <v>106</v>
      </c>
      <c r="C188" s="34" t="s">
        <v>4</v>
      </c>
      <c r="D188" s="269"/>
      <c r="E188" s="269"/>
      <c r="F188" s="269"/>
      <c r="G188" s="269"/>
      <c r="H188" s="269"/>
      <c r="I188" s="194" t="s">
        <v>2</v>
      </c>
      <c r="J188" s="194" t="s">
        <v>2</v>
      </c>
      <c r="K188" s="194" t="s">
        <v>2</v>
      </c>
      <c r="L188" s="30" t="s">
        <v>102</v>
      </c>
    </row>
    <row r="189" spans="1:12" s="7" customFormat="1" ht="77.25" customHeight="1">
      <c r="A189" s="167" t="s">
        <v>255</v>
      </c>
      <c r="B189" s="24" t="s">
        <v>107</v>
      </c>
      <c r="C189" s="35" t="s">
        <v>299</v>
      </c>
      <c r="D189" s="271">
        <f>E189+H189</f>
        <v>176237</v>
      </c>
      <c r="E189" s="271">
        <f>F189+G189</f>
        <v>176237</v>
      </c>
      <c r="F189" s="271">
        <v>176237</v>
      </c>
      <c r="G189" s="271"/>
      <c r="H189" s="271"/>
      <c r="I189" s="167"/>
      <c r="J189" s="167" t="s">
        <v>2</v>
      </c>
      <c r="K189" s="167"/>
      <c r="L189" s="36" t="s">
        <v>309</v>
      </c>
    </row>
    <row r="190" spans="1:12" s="7" customFormat="1" ht="55.5" customHeight="1">
      <c r="A190" s="167" t="s">
        <v>263</v>
      </c>
      <c r="B190" s="24" t="s">
        <v>108</v>
      </c>
      <c r="C190" s="35" t="s">
        <v>299</v>
      </c>
      <c r="D190" s="271">
        <f>E190+H190</f>
        <v>108563</v>
      </c>
      <c r="E190" s="271">
        <f>F190+G190</f>
        <v>108563</v>
      </c>
      <c r="F190" s="271">
        <v>108563</v>
      </c>
      <c r="G190" s="271"/>
      <c r="H190" s="271"/>
      <c r="I190" s="167" t="s">
        <v>2</v>
      </c>
      <c r="J190" s="167"/>
      <c r="K190" s="167"/>
      <c r="L190" s="68" t="s">
        <v>309</v>
      </c>
    </row>
    <row r="191" spans="1:13" s="7" customFormat="1" ht="45.75" customHeight="1">
      <c r="A191" s="163" t="s">
        <v>264</v>
      </c>
      <c r="B191" s="173" t="s">
        <v>109</v>
      </c>
      <c r="C191" s="54" t="s">
        <v>299</v>
      </c>
      <c r="D191" s="272">
        <f>E191+H191</f>
        <v>466344.67</v>
      </c>
      <c r="E191" s="272">
        <v>466344.67</v>
      </c>
      <c r="F191" s="272">
        <f>E191-G191</f>
        <v>46634.46999999997</v>
      </c>
      <c r="G191" s="272">
        <v>419710.2</v>
      </c>
      <c r="H191" s="272"/>
      <c r="I191" s="163"/>
      <c r="J191" s="163" t="s">
        <v>2</v>
      </c>
      <c r="K191" s="241"/>
      <c r="L191" s="36" t="s">
        <v>407</v>
      </c>
      <c r="M191" s="109"/>
    </row>
    <row r="192" spans="1:12" s="7" customFormat="1" ht="39">
      <c r="A192" s="167" t="s">
        <v>265</v>
      </c>
      <c r="B192" s="24" t="s">
        <v>110</v>
      </c>
      <c r="C192" s="35" t="s">
        <v>299</v>
      </c>
      <c r="D192" s="271">
        <f>E192+H192</f>
        <v>176237</v>
      </c>
      <c r="E192" s="271">
        <f>F192+G192</f>
        <v>176237</v>
      </c>
      <c r="F192" s="271">
        <v>176237</v>
      </c>
      <c r="G192" s="271"/>
      <c r="H192" s="271"/>
      <c r="I192" s="167"/>
      <c r="J192" s="167" t="s">
        <v>2</v>
      </c>
      <c r="K192" s="167"/>
      <c r="L192" s="107" t="s">
        <v>309</v>
      </c>
    </row>
    <row r="193" spans="1:12" ht="39">
      <c r="A193" s="163" t="s">
        <v>266</v>
      </c>
      <c r="B193" s="173" t="s">
        <v>111</v>
      </c>
      <c r="C193" s="54" t="s">
        <v>299</v>
      </c>
      <c r="D193" s="272">
        <f>E193+H193</f>
        <v>306000</v>
      </c>
      <c r="E193" s="272">
        <v>306000</v>
      </c>
      <c r="F193" s="272">
        <f>E193-G193</f>
        <v>39600</v>
      </c>
      <c r="G193" s="272">
        <v>266400</v>
      </c>
      <c r="H193" s="272"/>
      <c r="I193" s="163"/>
      <c r="J193" s="163" t="s">
        <v>2</v>
      </c>
      <c r="K193" s="163"/>
      <c r="L193" s="53" t="s">
        <v>309</v>
      </c>
    </row>
    <row r="194" spans="1:12" ht="25.5">
      <c r="A194" s="178" t="s">
        <v>267</v>
      </c>
      <c r="B194" s="30" t="s">
        <v>112</v>
      </c>
      <c r="C194" s="34"/>
      <c r="D194" s="269">
        <v>62964</v>
      </c>
      <c r="E194" s="269">
        <v>62964</v>
      </c>
      <c r="F194" s="269"/>
      <c r="G194" s="269"/>
      <c r="H194" s="269"/>
      <c r="I194" s="178" t="s">
        <v>2</v>
      </c>
      <c r="J194" s="178" t="s">
        <v>2</v>
      </c>
      <c r="K194" s="178" t="s">
        <v>2</v>
      </c>
      <c r="L194" s="30" t="s">
        <v>102</v>
      </c>
    </row>
    <row r="195" spans="1:12" s="7" customFormat="1" ht="12.75">
      <c r="A195" s="163" t="s">
        <v>268</v>
      </c>
      <c r="B195" s="173" t="s">
        <v>113</v>
      </c>
      <c r="C195" s="54"/>
      <c r="D195" s="272">
        <v>217100</v>
      </c>
      <c r="E195" s="272">
        <v>217100</v>
      </c>
      <c r="F195" s="272"/>
      <c r="G195" s="272"/>
      <c r="H195" s="272"/>
      <c r="I195" s="163"/>
      <c r="J195" s="163" t="s">
        <v>2</v>
      </c>
      <c r="K195" s="163"/>
      <c r="L195" s="176"/>
    </row>
    <row r="196" spans="1:12" ht="25.5">
      <c r="A196" s="165" t="s">
        <v>270</v>
      </c>
      <c r="B196" s="33" t="s">
        <v>114</v>
      </c>
      <c r="C196" s="71"/>
      <c r="D196" s="268">
        <v>49555</v>
      </c>
      <c r="E196" s="268">
        <v>49555</v>
      </c>
      <c r="F196" s="268"/>
      <c r="G196" s="268"/>
      <c r="H196" s="268"/>
      <c r="I196" s="165"/>
      <c r="J196" s="165"/>
      <c r="K196" s="165" t="s">
        <v>2</v>
      </c>
      <c r="L196" s="33" t="s">
        <v>102</v>
      </c>
    </row>
    <row r="197" spans="1:12" ht="25.5">
      <c r="A197" s="165" t="s">
        <v>271</v>
      </c>
      <c r="B197" s="33" t="s">
        <v>115</v>
      </c>
      <c r="C197" s="71"/>
      <c r="D197" s="268">
        <v>173680</v>
      </c>
      <c r="E197" s="268">
        <v>173680</v>
      </c>
      <c r="F197" s="268"/>
      <c r="G197" s="268"/>
      <c r="H197" s="268"/>
      <c r="I197" s="165"/>
      <c r="J197" s="165"/>
      <c r="K197" s="165" t="s">
        <v>2</v>
      </c>
      <c r="L197" s="33" t="s">
        <v>102</v>
      </c>
    </row>
    <row r="198" spans="1:12" ht="25.5">
      <c r="A198" s="165" t="s">
        <v>272</v>
      </c>
      <c r="B198" s="33" t="s">
        <v>116</v>
      </c>
      <c r="C198" s="71"/>
      <c r="D198" s="71"/>
      <c r="E198" s="71"/>
      <c r="F198" s="71"/>
      <c r="G198" s="71"/>
      <c r="H198" s="71"/>
      <c r="I198" s="165"/>
      <c r="J198" s="165"/>
      <c r="K198" s="165" t="s">
        <v>2</v>
      </c>
      <c r="L198" s="33" t="s">
        <v>102</v>
      </c>
    </row>
    <row r="199" spans="1:12" ht="25.5">
      <c r="A199" s="165" t="s">
        <v>274</v>
      </c>
      <c r="B199" s="33" t="s">
        <v>117</v>
      </c>
      <c r="C199" s="34"/>
      <c r="D199" s="34"/>
      <c r="E199" s="34"/>
      <c r="F199" s="34"/>
      <c r="G199" s="34"/>
      <c r="H199" s="34"/>
      <c r="I199" s="178"/>
      <c r="J199" s="178"/>
      <c r="K199" s="178" t="s">
        <v>2</v>
      </c>
      <c r="L199" s="33" t="s">
        <v>102</v>
      </c>
    </row>
    <row r="200" spans="1:12" ht="25.5">
      <c r="A200" s="165" t="s">
        <v>276</v>
      </c>
      <c r="B200" s="33" t="s">
        <v>118</v>
      </c>
      <c r="C200" s="44"/>
      <c r="D200" s="44"/>
      <c r="E200" s="44"/>
      <c r="F200" s="44"/>
      <c r="G200" s="44"/>
      <c r="H200" s="44"/>
      <c r="I200" s="160"/>
      <c r="J200" s="160"/>
      <c r="K200" s="160" t="s">
        <v>2</v>
      </c>
      <c r="L200" s="33" t="s">
        <v>102</v>
      </c>
    </row>
    <row r="201" spans="1:12" ht="25.5">
      <c r="A201" s="178" t="s">
        <v>278</v>
      </c>
      <c r="B201" s="30" t="s">
        <v>119</v>
      </c>
      <c r="C201" s="34"/>
      <c r="D201" s="34"/>
      <c r="E201" s="34"/>
      <c r="F201" s="34"/>
      <c r="G201" s="34"/>
      <c r="H201" s="34"/>
      <c r="I201" s="178"/>
      <c r="J201" s="178"/>
      <c r="K201" s="178" t="s">
        <v>2</v>
      </c>
      <c r="L201" s="30" t="s">
        <v>102</v>
      </c>
    </row>
    <row r="202" spans="1:13" ht="39">
      <c r="A202" s="163" t="s">
        <v>280</v>
      </c>
      <c r="B202" s="173" t="s">
        <v>536</v>
      </c>
      <c r="C202" s="54" t="s">
        <v>299</v>
      </c>
      <c r="D202" s="54">
        <v>271.15</v>
      </c>
      <c r="E202" s="54">
        <v>271.15</v>
      </c>
      <c r="F202" s="54"/>
      <c r="G202" s="54"/>
      <c r="H202" s="54"/>
      <c r="I202" s="163" t="s">
        <v>2</v>
      </c>
      <c r="J202" s="163"/>
      <c r="K202" s="163"/>
      <c r="L202" s="53" t="s">
        <v>310</v>
      </c>
      <c r="M202" s="98"/>
    </row>
    <row r="203" spans="1:13" ht="93.75" customHeight="1">
      <c r="A203" s="167" t="s">
        <v>281</v>
      </c>
      <c r="B203" s="24" t="s">
        <v>537</v>
      </c>
      <c r="C203" s="35" t="s">
        <v>299</v>
      </c>
      <c r="D203" s="35">
        <v>1000000</v>
      </c>
      <c r="E203" s="35">
        <v>1000000</v>
      </c>
      <c r="F203" s="35"/>
      <c r="G203" s="35">
        <v>1000000</v>
      </c>
      <c r="H203" s="35"/>
      <c r="I203" s="167" t="s">
        <v>2</v>
      </c>
      <c r="J203" s="167"/>
      <c r="K203" s="167"/>
      <c r="L203" s="36" t="s">
        <v>269</v>
      </c>
      <c r="M203" s="109"/>
    </row>
    <row r="204" spans="1:12" ht="39" customHeight="1">
      <c r="A204" s="194" t="s">
        <v>282</v>
      </c>
      <c r="B204" s="45" t="s">
        <v>538</v>
      </c>
      <c r="C204" s="34" t="s">
        <v>299</v>
      </c>
      <c r="D204" s="34">
        <v>306000</v>
      </c>
      <c r="E204" s="34">
        <v>306000</v>
      </c>
      <c r="F204" s="34"/>
      <c r="G204" s="34"/>
      <c r="H204" s="34"/>
      <c r="I204" s="194"/>
      <c r="J204" s="194" t="s">
        <v>2</v>
      </c>
      <c r="K204" s="194"/>
      <c r="L204" s="30" t="s">
        <v>260</v>
      </c>
    </row>
    <row r="205" spans="1:12" ht="47.25" customHeight="1">
      <c r="A205" s="178" t="s">
        <v>283</v>
      </c>
      <c r="B205" s="45" t="s">
        <v>540</v>
      </c>
      <c r="C205" s="34" t="s">
        <v>299</v>
      </c>
      <c r="D205" s="34">
        <v>306000</v>
      </c>
      <c r="E205" s="34">
        <v>306000</v>
      </c>
      <c r="F205" s="34"/>
      <c r="G205" s="34"/>
      <c r="H205" s="34"/>
      <c r="I205" s="178"/>
      <c r="J205" s="178" t="s">
        <v>2</v>
      </c>
      <c r="K205" s="178"/>
      <c r="L205" s="30" t="s">
        <v>260</v>
      </c>
    </row>
    <row r="206" spans="1:12" ht="113.25" customHeight="1">
      <c r="A206" s="178" t="s">
        <v>284</v>
      </c>
      <c r="B206" s="45" t="s">
        <v>539</v>
      </c>
      <c r="C206" s="34" t="s">
        <v>299</v>
      </c>
      <c r="D206" s="34">
        <v>350588</v>
      </c>
      <c r="E206" s="34">
        <v>350588</v>
      </c>
      <c r="F206" s="34"/>
      <c r="G206" s="34"/>
      <c r="H206" s="34"/>
      <c r="I206" s="178"/>
      <c r="J206" s="178"/>
      <c r="K206" s="178" t="s">
        <v>2</v>
      </c>
      <c r="L206" s="30" t="s">
        <v>273</v>
      </c>
    </row>
    <row r="207" spans="1:12" ht="111" customHeight="1">
      <c r="A207" s="178" t="s">
        <v>296</v>
      </c>
      <c r="B207" s="45" t="s">
        <v>541</v>
      </c>
      <c r="C207" s="34" t="s">
        <v>299</v>
      </c>
      <c r="D207" s="34">
        <v>435928.5</v>
      </c>
      <c r="E207" s="34">
        <v>435928.5</v>
      </c>
      <c r="F207" s="34"/>
      <c r="G207" s="34"/>
      <c r="H207" s="34"/>
      <c r="I207" s="178"/>
      <c r="J207" s="178"/>
      <c r="K207" s="178" t="s">
        <v>2</v>
      </c>
      <c r="L207" s="30" t="s">
        <v>275</v>
      </c>
    </row>
    <row r="208" spans="1:13" s="7" customFormat="1" ht="126" customHeight="1">
      <c r="A208" s="244">
        <v>54</v>
      </c>
      <c r="B208" s="24" t="s">
        <v>542</v>
      </c>
      <c r="C208" s="35"/>
      <c r="D208" s="35">
        <v>2114844</v>
      </c>
      <c r="E208" s="35">
        <v>2114844</v>
      </c>
      <c r="F208" s="35"/>
      <c r="G208" s="35"/>
      <c r="H208" s="35"/>
      <c r="I208" s="244"/>
      <c r="J208" s="244" t="s">
        <v>2</v>
      </c>
      <c r="K208" s="244"/>
      <c r="L208" s="36" t="s">
        <v>277</v>
      </c>
      <c r="M208" s="275"/>
    </row>
    <row r="209" spans="1:12" ht="110.25" customHeight="1">
      <c r="A209" s="178" t="s">
        <v>422</v>
      </c>
      <c r="B209" s="45" t="s">
        <v>543</v>
      </c>
      <c r="C209" s="34"/>
      <c r="D209" s="34">
        <v>820638</v>
      </c>
      <c r="E209" s="34">
        <v>820638</v>
      </c>
      <c r="F209" s="34"/>
      <c r="G209" s="34"/>
      <c r="H209" s="34"/>
      <c r="I209" s="178"/>
      <c r="J209" s="178" t="s">
        <v>2</v>
      </c>
      <c r="K209" s="178" t="s">
        <v>2</v>
      </c>
      <c r="L209" s="30" t="s">
        <v>279</v>
      </c>
    </row>
    <row r="210" spans="1:12" ht="39" customHeight="1">
      <c r="A210" s="163" t="s">
        <v>486</v>
      </c>
      <c r="B210" s="173" t="s">
        <v>544</v>
      </c>
      <c r="C210" s="54" t="s">
        <v>338</v>
      </c>
      <c r="D210" s="54">
        <f>E210+H210</f>
        <v>74850</v>
      </c>
      <c r="E210" s="54">
        <f>F210+G210</f>
        <v>74850</v>
      </c>
      <c r="F210" s="54">
        <v>74850</v>
      </c>
      <c r="G210" s="54"/>
      <c r="H210" s="54"/>
      <c r="I210" s="163" t="s">
        <v>2</v>
      </c>
      <c r="J210" s="163"/>
      <c r="K210" s="163"/>
      <c r="L210" s="53" t="s">
        <v>311</v>
      </c>
    </row>
    <row r="211" spans="1:12" ht="33.75" customHeight="1">
      <c r="A211" s="167" t="s">
        <v>487</v>
      </c>
      <c r="B211" s="24" t="s">
        <v>545</v>
      </c>
      <c r="C211" s="35" t="s">
        <v>338</v>
      </c>
      <c r="D211" s="35">
        <f>E211+H211</f>
        <v>74850</v>
      </c>
      <c r="E211" s="35">
        <f>F211+G211</f>
        <v>74850</v>
      </c>
      <c r="F211" s="35">
        <v>74850</v>
      </c>
      <c r="G211" s="35"/>
      <c r="H211" s="35"/>
      <c r="I211" s="167" t="s">
        <v>2</v>
      </c>
      <c r="J211" s="167"/>
      <c r="K211" s="167"/>
      <c r="L211" s="36" t="s">
        <v>311</v>
      </c>
    </row>
    <row r="212" spans="1:12" ht="40.5" customHeight="1">
      <c r="A212" s="178" t="s">
        <v>488</v>
      </c>
      <c r="B212" s="45" t="s">
        <v>546</v>
      </c>
      <c r="C212" s="34" t="s">
        <v>338</v>
      </c>
      <c r="D212" s="34">
        <v>74850</v>
      </c>
      <c r="E212" s="34">
        <v>74850</v>
      </c>
      <c r="F212" s="34"/>
      <c r="G212" s="34"/>
      <c r="H212" s="34"/>
      <c r="I212" s="178"/>
      <c r="J212" s="178" t="s">
        <v>2</v>
      </c>
      <c r="K212" s="178"/>
      <c r="L212" s="30" t="s">
        <v>260</v>
      </c>
    </row>
    <row r="213" spans="1:12" ht="37.5" customHeight="1">
      <c r="A213" s="178" t="s">
        <v>489</v>
      </c>
      <c r="B213" s="45" t="s">
        <v>547</v>
      </c>
      <c r="C213" s="34" t="s">
        <v>376</v>
      </c>
      <c r="D213" s="34">
        <v>74850</v>
      </c>
      <c r="E213" s="34">
        <v>74850</v>
      </c>
      <c r="F213" s="34"/>
      <c r="G213" s="34"/>
      <c r="H213" s="34"/>
      <c r="I213" s="178"/>
      <c r="J213" s="178" t="s">
        <v>2</v>
      </c>
      <c r="K213" s="178"/>
      <c r="L213" s="30" t="s">
        <v>260</v>
      </c>
    </row>
    <row r="214" spans="1:12" ht="40.5" customHeight="1">
      <c r="A214" s="178">
        <v>60</v>
      </c>
      <c r="B214" s="45" t="s">
        <v>285</v>
      </c>
      <c r="C214" s="34" t="s">
        <v>4</v>
      </c>
      <c r="D214" s="34"/>
      <c r="E214" s="34"/>
      <c r="F214" s="34"/>
      <c r="G214" s="34"/>
      <c r="H214" s="34"/>
      <c r="I214" s="178"/>
      <c r="J214" s="178"/>
      <c r="K214" s="178" t="s">
        <v>2</v>
      </c>
      <c r="L214" s="30" t="s">
        <v>260</v>
      </c>
    </row>
    <row r="215" spans="1:12" ht="25.5" customHeight="1">
      <c r="A215" s="304" t="s">
        <v>120</v>
      </c>
      <c r="B215" s="305"/>
      <c r="C215" s="305"/>
      <c r="D215" s="305"/>
      <c r="E215" s="305"/>
      <c r="F215" s="305"/>
      <c r="G215" s="305"/>
      <c r="H215" s="305"/>
      <c r="I215" s="305"/>
      <c r="J215" s="305"/>
      <c r="K215" s="305"/>
      <c r="L215" s="306"/>
    </row>
    <row r="216" spans="1:12" ht="33" customHeight="1">
      <c r="A216" s="319" t="s">
        <v>353</v>
      </c>
      <c r="B216" s="320"/>
      <c r="C216" s="58"/>
      <c r="D216" s="9">
        <f>D217+D234+D241</f>
        <v>1282056.321</v>
      </c>
      <c r="E216" s="9">
        <f>E217+E234+E241</f>
        <v>1211681.321</v>
      </c>
      <c r="F216" s="9">
        <f>F217+F234+F241</f>
        <v>1110585.7959999999</v>
      </c>
      <c r="G216" s="9">
        <f>G217+G234+G241</f>
        <v>17997</v>
      </c>
      <c r="H216" s="9">
        <f>H217+H234+H241</f>
        <v>70375</v>
      </c>
      <c r="I216" s="58"/>
      <c r="J216" s="58"/>
      <c r="K216" s="58"/>
      <c r="L216" s="168"/>
    </row>
    <row r="217" spans="1:12" ht="25.5" customHeight="1">
      <c r="A217" s="47" t="s">
        <v>121</v>
      </c>
      <c r="B217" s="112" t="s">
        <v>428</v>
      </c>
      <c r="C217" s="47"/>
      <c r="D217" s="48">
        <f>SUM(D218:D233)</f>
        <v>675561.8359999999</v>
      </c>
      <c r="E217" s="48">
        <f>SUM(E218:E233)</f>
        <v>605186.8359999999</v>
      </c>
      <c r="F217" s="48">
        <f>SUM(F218:F233)</f>
        <v>543197.1059999999</v>
      </c>
      <c r="G217" s="48">
        <f>SUM(G218:G233)</f>
        <v>0</v>
      </c>
      <c r="H217" s="48">
        <f>SUM(H218:H233)</f>
        <v>70375</v>
      </c>
      <c r="I217" s="47"/>
      <c r="J217" s="47"/>
      <c r="K217" s="47"/>
      <c r="L217" s="46"/>
    </row>
    <row r="218" spans="1:12" ht="30" customHeight="1">
      <c r="A218" s="167" t="s">
        <v>256</v>
      </c>
      <c r="B218" s="24" t="s">
        <v>286</v>
      </c>
      <c r="C218" s="35" t="s">
        <v>299</v>
      </c>
      <c r="D218" s="35">
        <f>E218+H218</f>
        <v>272489.09</v>
      </c>
      <c r="E218" s="35">
        <f>F218+G218</f>
        <v>272489.09</v>
      </c>
      <c r="F218" s="35">
        <v>272489.09</v>
      </c>
      <c r="G218" s="35"/>
      <c r="H218" s="35"/>
      <c r="I218" s="167" t="s">
        <v>2</v>
      </c>
      <c r="J218" s="167" t="s">
        <v>2</v>
      </c>
      <c r="K218" s="167" t="s">
        <v>2</v>
      </c>
      <c r="L218" s="24" t="s">
        <v>312</v>
      </c>
    </row>
    <row r="219" spans="1:12" ht="20.25" customHeight="1">
      <c r="A219" s="167" t="s">
        <v>257</v>
      </c>
      <c r="B219" s="24" t="s">
        <v>408</v>
      </c>
      <c r="C219" s="35"/>
      <c r="D219" s="271"/>
      <c r="E219" s="271"/>
      <c r="F219" s="271"/>
      <c r="G219" s="271"/>
      <c r="H219" s="271"/>
      <c r="I219" s="167" t="s">
        <v>2</v>
      </c>
      <c r="J219" s="167"/>
      <c r="K219" s="167"/>
      <c r="L219" s="24" t="s">
        <v>67</v>
      </c>
    </row>
    <row r="220" spans="1:12" s="7" customFormat="1" ht="18.75" customHeight="1">
      <c r="A220" s="164" t="s">
        <v>258</v>
      </c>
      <c r="B220" s="173" t="s">
        <v>548</v>
      </c>
      <c r="C220" s="164"/>
      <c r="D220" s="274"/>
      <c r="E220" s="274"/>
      <c r="F220" s="274"/>
      <c r="G220" s="274"/>
      <c r="H220" s="274"/>
      <c r="I220" s="164" t="s">
        <v>2</v>
      </c>
      <c r="J220" s="164" t="s">
        <v>2</v>
      </c>
      <c r="K220" s="164" t="s">
        <v>2</v>
      </c>
      <c r="L220" s="321" t="s">
        <v>313</v>
      </c>
    </row>
    <row r="221" spans="1:12" s="7" customFormat="1" ht="20.25" customHeight="1">
      <c r="A221" s="167" t="s">
        <v>121</v>
      </c>
      <c r="B221" s="32" t="s">
        <v>287</v>
      </c>
      <c r="C221" s="163"/>
      <c r="D221" s="272">
        <f>E221+H221</f>
        <v>6131</v>
      </c>
      <c r="E221" s="272">
        <v>5756</v>
      </c>
      <c r="F221" s="272"/>
      <c r="G221" s="272"/>
      <c r="H221" s="291">
        <v>375</v>
      </c>
      <c r="I221" s="163" t="s">
        <v>2</v>
      </c>
      <c r="J221" s="163" t="s">
        <v>2</v>
      </c>
      <c r="K221" s="163" t="s">
        <v>2</v>
      </c>
      <c r="L221" s="322"/>
    </row>
    <row r="222" spans="1:12" s="7" customFormat="1" ht="18.75" customHeight="1">
      <c r="A222" s="167" t="s">
        <v>132</v>
      </c>
      <c r="B222" s="169" t="s">
        <v>549</v>
      </c>
      <c r="C222" s="162"/>
      <c r="D222" s="273">
        <f>E222+H222</f>
        <v>2607</v>
      </c>
      <c r="E222" s="273">
        <v>2607</v>
      </c>
      <c r="F222" s="273"/>
      <c r="G222" s="273"/>
      <c r="H222" s="273"/>
      <c r="I222" s="162" t="s">
        <v>2</v>
      </c>
      <c r="J222" s="162" t="s">
        <v>2</v>
      </c>
      <c r="K222" s="162" t="s">
        <v>2</v>
      </c>
      <c r="L222" s="322"/>
    </row>
    <row r="223" spans="1:12" s="7" customFormat="1" ht="17.25" customHeight="1">
      <c r="A223" s="167" t="s">
        <v>249</v>
      </c>
      <c r="B223" s="24" t="s">
        <v>122</v>
      </c>
      <c r="C223" s="167"/>
      <c r="D223" s="271"/>
      <c r="E223" s="271"/>
      <c r="F223" s="271"/>
      <c r="G223" s="271"/>
      <c r="H223" s="271"/>
      <c r="I223" s="167" t="s">
        <v>2</v>
      </c>
      <c r="J223" s="167" t="s">
        <v>2</v>
      </c>
      <c r="K223" s="167" t="s">
        <v>2</v>
      </c>
      <c r="L223" s="127"/>
    </row>
    <row r="224" spans="1:12" s="7" customFormat="1" ht="39">
      <c r="A224" s="167" t="s">
        <v>246</v>
      </c>
      <c r="B224" s="32" t="s">
        <v>123</v>
      </c>
      <c r="C224" s="167" t="s">
        <v>299</v>
      </c>
      <c r="D224" s="271">
        <f>E224+H224</f>
        <v>240</v>
      </c>
      <c r="E224" s="271">
        <f>F224+G224</f>
        <v>240</v>
      </c>
      <c r="F224" s="271">
        <v>240</v>
      </c>
      <c r="G224" s="271"/>
      <c r="H224" s="271"/>
      <c r="I224" s="167" t="s">
        <v>2</v>
      </c>
      <c r="J224" s="167"/>
      <c r="K224" s="167"/>
      <c r="L224" s="24" t="s">
        <v>314</v>
      </c>
    </row>
    <row r="225" spans="1:15" ht="39">
      <c r="A225" s="167" t="s">
        <v>190</v>
      </c>
      <c r="B225" s="32" t="s">
        <v>124</v>
      </c>
      <c r="C225" s="167" t="s">
        <v>299</v>
      </c>
      <c r="D225" s="271"/>
      <c r="E225" s="271"/>
      <c r="F225" s="271"/>
      <c r="G225" s="271"/>
      <c r="H225" s="271"/>
      <c r="I225" s="167" t="s">
        <v>2</v>
      </c>
      <c r="J225" s="167"/>
      <c r="K225" s="167"/>
      <c r="L225" s="24" t="s">
        <v>314</v>
      </c>
      <c r="N225" s="181"/>
      <c r="O225" s="101"/>
    </row>
    <row r="226" spans="1:15" ht="39">
      <c r="A226" s="167" t="s">
        <v>192</v>
      </c>
      <c r="B226" s="24" t="s">
        <v>125</v>
      </c>
      <c r="C226" s="167" t="s">
        <v>299</v>
      </c>
      <c r="D226" s="271">
        <f>E226+H226</f>
        <v>53626.73</v>
      </c>
      <c r="E226" s="271">
        <v>53626.73</v>
      </c>
      <c r="F226" s="271"/>
      <c r="G226" s="271"/>
      <c r="H226" s="271"/>
      <c r="I226" s="167" t="s">
        <v>2</v>
      </c>
      <c r="J226" s="167" t="s">
        <v>2</v>
      </c>
      <c r="K226" s="167" t="s">
        <v>2</v>
      </c>
      <c r="L226" s="24" t="s">
        <v>319</v>
      </c>
      <c r="N226" s="128"/>
      <c r="O226" s="181"/>
    </row>
    <row r="227" spans="1:12" ht="25.5">
      <c r="A227" s="167" t="s">
        <v>194</v>
      </c>
      <c r="B227" s="24" t="s">
        <v>126</v>
      </c>
      <c r="C227" s="35" t="s">
        <v>338</v>
      </c>
      <c r="D227" s="35">
        <f>E227+H227</f>
        <v>327093.566</v>
      </c>
      <c r="E227" s="35">
        <f>F227+G227</f>
        <v>257093.566</v>
      </c>
      <c r="F227" s="35">
        <v>257093.566</v>
      </c>
      <c r="G227" s="167"/>
      <c r="H227" s="31">
        <v>70000</v>
      </c>
      <c r="I227" s="167" t="s">
        <v>2</v>
      </c>
      <c r="J227" s="167" t="s">
        <v>2</v>
      </c>
      <c r="K227" s="167" t="s">
        <v>2</v>
      </c>
      <c r="L227" s="24"/>
    </row>
    <row r="228" spans="1:12" ht="64.5">
      <c r="A228" s="167" t="s">
        <v>195</v>
      </c>
      <c r="B228" s="24" t="s">
        <v>127</v>
      </c>
      <c r="C228" s="167" t="s">
        <v>301</v>
      </c>
      <c r="D228" s="167"/>
      <c r="E228" s="167"/>
      <c r="F228" s="167"/>
      <c r="G228" s="167"/>
      <c r="H228" s="167"/>
      <c r="I228" s="167" t="s">
        <v>2</v>
      </c>
      <c r="J228" s="167" t="s">
        <v>2</v>
      </c>
      <c r="K228" s="167" t="s">
        <v>2</v>
      </c>
      <c r="L228" s="24" t="s">
        <v>288</v>
      </c>
    </row>
    <row r="229" spans="1:14" ht="51.75">
      <c r="A229" s="167" t="s">
        <v>197</v>
      </c>
      <c r="B229" s="24" t="s">
        <v>128</v>
      </c>
      <c r="C229" s="167" t="s">
        <v>299</v>
      </c>
      <c r="D229" s="167">
        <f>E229+H229</f>
        <v>11380.45</v>
      </c>
      <c r="E229" s="167">
        <v>11380.45</v>
      </c>
      <c r="F229" s="167">
        <v>11380.45</v>
      </c>
      <c r="G229" s="167"/>
      <c r="H229" s="167"/>
      <c r="I229" s="167" t="s">
        <v>2</v>
      </c>
      <c r="J229" s="167" t="s">
        <v>2</v>
      </c>
      <c r="K229" s="167" t="s">
        <v>2</v>
      </c>
      <c r="L229" s="24" t="s">
        <v>316</v>
      </c>
      <c r="N229" s="285"/>
    </row>
    <row r="230" spans="1:14" s="7" customFormat="1" ht="78">
      <c r="A230" s="163" t="s">
        <v>199</v>
      </c>
      <c r="B230" s="173" t="s">
        <v>317</v>
      </c>
      <c r="C230" s="163" t="s">
        <v>299</v>
      </c>
      <c r="D230" s="163">
        <f>E230</f>
        <v>1994</v>
      </c>
      <c r="E230" s="163">
        <f>F230</f>
        <v>1994</v>
      </c>
      <c r="F230" s="163">
        <v>1994</v>
      </c>
      <c r="G230" s="163"/>
      <c r="H230" s="163"/>
      <c r="I230" s="163" t="s">
        <v>2</v>
      </c>
      <c r="J230" s="163" t="s">
        <v>2</v>
      </c>
      <c r="K230" s="163" t="s">
        <v>2</v>
      </c>
      <c r="L230" s="173" t="s">
        <v>289</v>
      </c>
      <c r="N230" s="181"/>
    </row>
    <row r="231" spans="1:14" ht="39">
      <c r="A231" s="167" t="s">
        <v>201</v>
      </c>
      <c r="B231" s="24" t="s">
        <v>129</v>
      </c>
      <c r="C231" s="167" t="s">
        <v>299</v>
      </c>
      <c r="D231" s="167"/>
      <c r="E231" s="167"/>
      <c r="F231" s="167"/>
      <c r="G231" s="167"/>
      <c r="H231" s="167"/>
      <c r="I231" s="167" t="s">
        <v>2</v>
      </c>
      <c r="J231" s="167" t="s">
        <v>2</v>
      </c>
      <c r="K231" s="167" t="s">
        <v>2</v>
      </c>
      <c r="L231" s="24" t="s">
        <v>314</v>
      </c>
      <c r="N231" s="181"/>
    </row>
    <row r="232" spans="1:12" s="7" customFormat="1" ht="25.5">
      <c r="A232" s="167" t="s">
        <v>203</v>
      </c>
      <c r="B232" s="24" t="s">
        <v>130</v>
      </c>
      <c r="C232" s="167" t="s">
        <v>390</v>
      </c>
      <c r="D232" s="167"/>
      <c r="E232" s="167"/>
      <c r="F232" s="167"/>
      <c r="G232" s="167"/>
      <c r="H232" s="167"/>
      <c r="I232" s="167" t="s">
        <v>2</v>
      </c>
      <c r="J232" s="167"/>
      <c r="K232" s="167"/>
      <c r="L232" s="172" t="s">
        <v>67</v>
      </c>
    </row>
    <row r="233" spans="1:12" ht="25.5">
      <c r="A233" s="164" t="s">
        <v>204</v>
      </c>
      <c r="B233" s="172" t="s">
        <v>131</v>
      </c>
      <c r="C233" s="164" t="s">
        <v>4</v>
      </c>
      <c r="D233" s="164"/>
      <c r="E233" s="164"/>
      <c r="F233" s="164"/>
      <c r="G233" s="164"/>
      <c r="H233" s="164"/>
      <c r="I233" s="164"/>
      <c r="J233" s="164"/>
      <c r="K233" s="164" t="s">
        <v>2</v>
      </c>
      <c r="L233" s="172" t="s">
        <v>67</v>
      </c>
    </row>
    <row r="234" spans="1:12" ht="25.5">
      <c r="A234" s="47" t="s">
        <v>132</v>
      </c>
      <c r="B234" s="122" t="s">
        <v>362</v>
      </c>
      <c r="C234" s="47"/>
      <c r="D234" s="48">
        <f>SUM(D235:D240)</f>
        <v>184886.8</v>
      </c>
      <c r="E234" s="48">
        <f>SUM(E235:E240)</f>
        <v>184886.8</v>
      </c>
      <c r="F234" s="48">
        <f>SUM(F235:F240)</f>
        <v>145781</v>
      </c>
      <c r="G234" s="48">
        <f>SUM(G235:G240)</f>
        <v>17997</v>
      </c>
      <c r="H234" s="48">
        <f>SUM(H235:H240)</f>
        <v>0</v>
      </c>
      <c r="I234" s="47"/>
      <c r="J234" s="47"/>
      <c r="K234" s="47"/>
      <c r="L234" s="55"/>
    </row>
    <row r="235" spans="1:12" s="7" customFormat="1" ht="39">
      <c r="A235" s="163" t="s">
        <v>256</v>
      </c>
      <c r="B235" s="173" t="s">
        <v>133</v>
      </c>
      <c r="C235" s="163" t="s">
        <v>299</v>
      </c>
      <c r="D235" s="52">
        <f>E235+H235</f>
        <v>160813</v>
      </c>
      <c r="E235" s="52">
        <f>F235+G235</f>
        <v>160813</v>
      </c>
      <c r="F235" s="163">
        <v>144974</v>
      </c>
      <c r="G235" s="52">
        <v>15839</v>
      </c>
      <c r="H235" s="163"/>
      <c r="I235" s="163" t="s">
        <v>2</v>
      </c>
      <c r="J235" s="163" t="s">
        <v>2</v>
      </c>
      <c r="K235" s="163" t="s">
        <v>2</v>
      </c>
      <c r="L235" s="173" t="s">
        <v>318</v>
      </c>
    </row>
    <row r="236" spans="1:12" s="7" customFormat="1" ht="12.75">
      <c r="A236" s="167" t="s">
        <v>257</v>
      </c>
      <c r="B236" s="24" t="s">
        <v>134</v>
      </c>
      <c r="C236" s="167"/>
      <c r="D236" s="167"/>
      <c r="E236" s="167"/>
      <c r="F236" s="167"/>
      <c r="G236" s="167"/>
      <c r="H236" s="167"/>
      <c r="I236" s="167" t="s">
        <v>2</v>
      </c>
      <c r="J236" s="167" t="s">
        <v>2</v>
      </c>
      <c r="K236" s="167" t="s">
        <v>2</v>
      </c>
      <c r="L236" s="24" t="s">
        <v>67</v>
      </c>
    </row>
    <row r="237" spans="1:12" s="7" customFormat="1" ht="51.75" customHeight="1">
      <c r="A237" s="167" t="s">
        <v>258</v>
      </c>
      <c r="B237" s="32" t="s">
        <v>135</v>
      </c>
      <c r="C237" s="164" t="s">
        <v>299</v>
      </c>
      <c r="D237" s="170"/>
      <c r="E237" s="170"/>
      <c r="F237" s="170"/>
      <c r="G237" s="170"/>
      <c r="H237" s="170"/>
      <c r="I237" s="164" t="s">
        <v>2</v>
      </c>
      <c r="J237" s="164" t="s">
        <v>2</v>
      </c>
      <c r="K237" s="164" t="s">
        <v>2</v>
      </c>
      <c r="L237" s="170" t="s">
        <v>318</v>
      </c>
    </row>
    <row r="238" spans="1:12" s="7" customFormat="1" ht="144.75" customHeight="1">
      <c r="A238" s="246" t="s">
        <v>249</v>
      </c>
      <c r="B238" s="24" t="s">
        <v>136</v>
      </c>
      <c r="C238" s="35" t="s">
        <v>299</v>
      </c>
      <c r="D238" s="35">
        <f>E238+H238</f>
        <v>2965</v>
      </c>
      <c r="E238" s="35">
        <f>F238+G238</f>
        <v>2965</v>
      </c>
      <c r="F238" s="35">
        <v>807</v>
      </c>
      <c r="G238" s="35">
        <v>2158</v>
      </c>
      <c r="H238" s="35"/>
      <c r="I238" s="246" t="s">
        <v>2</v>
      </c>
      <c r="J238" s="246"/>
      <c r="K238" s="246"/>
      <c r="L238" s="24" t="s">
        <v>409</v>
      </c>
    </row>
    <row r="239" spans="1:12" s="7" customFormat="1" ht="118.5" customHeight="1">
      <c r="A239" s="167" t="s">
        <v>246</v>
      </c>
      <c r="B239" s="24" t="s">
        <v>138</v>
      </c>
      <c r="C239" s="35" t="s">
        <v>299</v>
      </c>
      <c r="D239" s="35">
        <f>E239+H239</f>
        <v>21108.8</v>
      </c>
      <c r="E239" s="35">
        <v>21108.8</v>
      </c>
      <c r="F239" s="35"/>
      <c r="G239" s="35"/>
      <c r="H239" s="35"/>
      <c r="I239" s="167" t="s">
        <v>2</v>
      </c>
      <c r="J239" s="167"/>
      <c r="K239" s="167"/>
      <c r="L239" s="24" t="s">
        <v>137</v>
      </c>
    </row>
    <row r="240" spans="1:12" ht="39">
      <c r="A240" s="246" t="s">
        <v>190</v>
      </c>
      <c r="B240" s="24" t="s">
        <v>139</v>
      </c>
      <c r="C240" s="246"/>
      <c r="D240" s="246"/>
      <c r="E240" s="246"/>
      <c r="F240" s="246"/>
      <c r="G240" s="246"/>
      <c r="H240" s="246"/>
      <c r="I240" s="246" t="s">
        <v>2</v>
      </c>
      <c r="J240" s="246" t="s">
        <v>2</v>
      </c>
      <c r="K240" s="246" t="s">
        <v>2</v>
      </c>
      <c r="L240" s="24" t="s">
        <v>350</v>
      </c>
    </row>
    <row r="241" spans="1:12" ht="25.5">
      <c r="A241" s="47" t="s">
        <v>140</v>
      </c>
      <c r="B241" s="122" t="s">
        <v>363</v>
      </c>
      <c r="C241" s="48" t="str">
        <f aca="true" t="shared" si="5" ref="C241:H241">C242</f>
        <v>бюджет</v>
      </c>
      <c r="D241" s="48">
        <f t="shared" si="5"/>
        <v>421607.685</v>
      </c>
      <c r="E241" s="48">
        <f t="shared" si="5"/>
        <v>421607.685</v>
      </c>
      <c r="F241" s="48">
        <f t="shared" si="5"/>
        <v>421607.69</v>
      </c>
      <c r="G241" s="48">
        <f t="shared" si="5"/>
        <v>0</v>
      </c>
      <c r="H241" s="48">
        <f t="shared" si="5"/>
        <v>0</v>
      </c>
      <c r="I241" s="47"/>
      <c r="J241" s="47"/>
      <c r="K241" s="47"/>
      <c r="L241" s="46"/>
    </row>
    <row r="242" spans="1:12" s="7" customFormat="1" ht="51" customHeight="1">
      <c r="A242" s="164" t="s">
        <v>256</v>
      </c>
      <c r="B242" s="172" t="s">
        <v>410</v>
      </c>
      <c r="C242" s="129" t="s">
        <v>299</v>
      </c>
      <c r="D242" s="129">
        <f>E242+H242</f>
        <v>421607.685</v>
      </c>
      <c r="E242" s="129">
        <v>421607.685</v>
      </c>
      <c r="F242" s="129">
        <v>421607.69</v>
      </c>
      <c r="G242" s="164"/>
      <c r="H242" s="164"/>
      <c r="I242" s="164" t="s">
        <v>2</v>
      </c>
      <c r="J242" s="164" t="s">
        <v>2</v>
      </c>
      <c r="K242" s="164" t="s">
        <v>2</v>
      </c>
      <c r="L242" s="172" t="s">
        <v>412</v>
      </c>
    </row>
    <row r="243" spans="1:12" ht="51" customHeight="1">
      <c r="A243" s="167" t="s">
        <v>1</v>
      </c>
      <c r="B243" s="36" t="s">
        <v>141</v>
      </c>
      <c r="C243" s="167" t="s">
        <v>299</v>
      </c>
      <c r="D243" s="167"/>
      <c r="E243" s="167"/>
      <c r="F243" s="167"/>
      <c r="G243" s="167"/>
      <c r="H243" s="167"/>
      <c r="I243" s="167"/>
      <c r="J243" s="167" t="s">
        <v>2</v>
      </c>
      <c r="K243" s="167" t="s">
        <v>2</v>
      </c>
      <c r="L243" s="36" t="s">
        <v>411</v>
      </c>
    </row>
    <row r="244" spans="1:12" s="7" customFormat="1" ht="39">
      <c r="A244" s="167" t="s">
        <v>19</v>
      </c>
      <c r="B244" s="24" t="s">
        <v>351</v>
      </c>
      <c r="C244" s="167" t="s">
        <v>299</v>
      </c>
      <c r="D244" s="167"/>
      <c r="E244" s="167"/>
      <c r="F244" s="167"/>
      <c r="G244" s="167"/>
      <c r="H244" s="167"/>
      <c r="I244" s="167"/>
      <c r="J244" s="167" t="s">
        <v>2</v>
      </c>
      <c r="K244" s="167"/>
      <c r="L244" s="24" t="s">
        <v>319</v>
      </c>
    </row>
    <row r="245" spans="1:12" s="7" customFormat="1" ht="39">
      <c r="A245" s="167" t="s">
        <v>21</v>
      </c>
      <c r="B245" s="24" t="s">
        <v>142</v>
      </c>
      <c r="C245" s="167" t="s">
        <v>299</v>
      </c>
      <c r="D245" s="167"/>
      <c r="E245" s="167"/>
      <c r="F245" s="167"/>
      <c r="G245" s="167"/>
      <c r="H245" s="167"/>
      <c r="I245" s="167"/>
      <c r="J245" s="167"/>
      <c r="K245" s="167" t="s">
        <v>2</v>
      </c>
      <c r="L245" s="24" t="s">
        <v>316</v>
      </c>
    </row>
    <row r="246" spans="1:12" s="7" customFormat="1" ht="39">
      <c r="A246" s="167" t="s">
        <v>337</v>
      </c>
      <c r="B246" s="24" t="s">
        <v>413</v>
      </c>
      <c r="C246" s="167" t="s">
        <v>299</v>
      </c>
      <c r="D246" s="167"/>
      <c r="E246" s="167"/>
      <c r="F246" s="167"/>
      <c r="G246" s="167"/>
      <c r="H246" s="167"/>
      <c r="I246" s="167"/>
      <c r="J246" s="167"/>
      <c r="K246" s="167" t="s">
        <v>2</v>
      </c>
      <c r="L246" s="24" t="s">
        <v>352</v>
      </c>
    </row>
    <row r="247" spans="1:12" ht="27" customHeight="1">
      <c r="A247" s="323" t="s">
        <v>143</v>
      </c>
      <c r="B247" s="324"/>
      <c r="C247" s="324"/>
      <c r="D247" s="324"/>
      <c r="E247" s="324"/>
      <c r="F247" s="324"/>
      <c r="G247" s="324"/>
      <c r="H247" s="324"/>
      <c r="I247" s="324"/>
      <c r="J247" s="324"/>
      <c r="K247" s="324"/>
      <c r="L247" s="325"/>
    </row>
    <row r="248" spans="1:12" ht="30" customHeight="1">
      <c r="A248" s="326" t="s">
        <v>353</v>
      </c>
      <c r="B248" s="327"/>
      <c r="C248" s="168"/>
      <c r="D248" s="9">
        <f>D249+D309+D337</f>
        <v>53591226.88</v>
      </c>
      <c r="E248" s="9">
        <f>E249+E309+E337</f>
        <v>35698607.558000006</v>
      </c>
      <c r="F248" s="9">
        <f>F249+F309+F337</f>
        <v>10010652.275000002</v>
      </c>
      <c r="G248" s="9">
        <f>G249+G309+G337</f>
        <v>16467943.953000002</v>
      </c>
      <c r="H248" s="9">
        <f>H249+H309+H337</f>
        <v>18315908.263</v>
      </c>
      <c r="I248" s="58"/>
      <c r="J248" s="58"/>
      <c r="K248" s="58"/>
      <c r="L248" s="139"/>
    </row>
    <row r="249" spans="1:12" ht="25.5" customHeight="1">
      <c r="A249" s="47" t="s">
        <v>144</v>
      </c>
      <c r="B249" s="112" t="s">
        <v>354</v>
      </c>
      <c r="C249" s="190"/>
      <c r="D249" s="191">
        <f>SUM(D250:D308)</f>
        <v>46101062.678</v>
      </c>
      <c r="E249" s="191">
        <f>SUM(E250:E308)</f>
        <v>34394443.356000006</v>
      </c>
      <c r="F249" s="191">
        <f>SUM(F250:F308)</f>
        <v>8960665.173</v>
      </c>
      <c r="G249" s="191">
        <f>SUM(G250:G308)</f>
        <v>16467943.953000002</v>
      </c>
      <c r="H249" s="191">
        <f>SUM(H250:H308)</f>
        <v>12129908.263</v>
      </c>
      <c r="I249" s="328"/>
      <c r="J249" s="329"/>
      <c r="K249" s="330"/>
      <c r="L249" s="46"/>
    </row>
    <row r="250" spans="1:12" s="7" customFormat="1" ht="118.5" customHeight="1">
      <c r="A250" s="167" t="s">
        <v>256</v>
      </c>
      <c r="B250" s="32" t="s">
        <v>550</v>
      </c>
      <c r="C250" s="167" t="s">
        <v>299</v>
      </c>
      <c r="D250" s="24"/>
      <c r="E250" s="24"/>
      <c r="F250" s="24"/>
      <c r="G250" s="24"/>
      <c r="H250" s="24"/>
      <c r="I250" s="167" t="s">
        <v>2</v>
      </c>
      <c r="J250" s="167"/>
      <c r="K250" s="167"/>
      <c r="L250" s="331" t="s">
        <v>458</v>
      </c>
    </row>
    <row r="251" spans="1:12" s="201" customFormat="1" ht="54" customHeight="1">
      <c r="A251" s="197" t="s">
        <v>1</v>
      </c>
      <c r="B251" s="207" t="s">
        <v>414</v>
      </c>
      <c r="C251" s="197" t="s">
        <v>299</v>
      </c>
      <c r="D251" s="199">
        <f>E251+H251</f>
        <v>27941</v>
      </c>
      <c r="E251" s="199">
        <f>F251+G251</f>
        <v>27941</v>
      </c>
      <c r="F251" s="199">
        <v>10000</v>
      </c>
      <c r="G251" s="199">
        <v>17941</v>
      </c>
      <c r="H251" s="197"/>
      <c r="I251" s="197" t="s">
        <v>2</v>
      </c>
      <c r="J251" s="197"/>
      <c r="K251" s="197"/>
      <c r="L251" s="332"/>
    </row>
    <row r="252" spans="1:12" ht="61.5" customHeight="1">
      <c r="A252" s="178" t="s">
        <v>257</v>
      </c>
      <c r="B252" s="45" t="s">
        <v>145</v>
      </c>
      <c r="C252" s="178" t="s">
        <v>4</v>
      </c>
      <c r="D252" s="178"/>
      <c r="E252" s="178"/>
      <c r="F252" s="178"/>
      <c r="G252" s="178"/>
      <c r="H252" s="178"/>
      <c r="I252" s="178" t="s">
        <v>2</v>
      </c>
      <c r="J252" s="178" t="s">
        <v>2</v>
      </c>
      <c r="K252" s="178" t="s">
        <v>2</v>
      </c>
      <c r="L252" s="45" t="s">
        <v>67</v>
      </c>
    </row>
    <row r="253" spans="1:12" s="7" customFormat="1" ht="55.5" customHeight="1">
      <c r="A253" s="246" t="s">
        <v>258</v>
      </c>
      <c r="B253" s="24" t="s">
        <v>146</v>
      </c>
      <c r="C253" s="246" t="s">
        <v>4</v>
      </c>
      <c r="D253" s="246"/>
      <c r="E253" s="246"/>
      <c r="F253" s="246"/>
      <c r="G253" s="246"/>
      <c r="H253" s="246"/>
      <c r="I253" s="246" t="s">
        <v>2</v>
      </c>
      <c r="J253" s="246" t="s">
        <v>2</v>
      </c>
      <c r="K253" s="246" t="s">
        <v>2</v>
      </c>
      <c r="L253" s="45" t="s">
        <v>67</v>
      </c>
    </row>
    <row r="254" spans="1:13" s="7" customFormat="1" ht="75" customHeight="1">
      <c r="A254" s="167" t="s">
        <v>249</v>
      </c>
      <c r="B254" s="24" t="s">
        <v>147</v>
      </c>
      <c r="C254" s="167" t="s">
        <v>299</v>
      </c>
      <c r="D254" s="24"/>
      <c r="E254" s="24"/>
      <c r="F254" s="24"/>
      <c r="G254" s="24"/>
      <c r="H254" s="24"/>
      <c r="I254" s="167"/>
      <c r="J254" s="167" t="s">
        <v>2</v>
      </c>
      <c r="K254" s="167"/>
      <c r="L254" s="24" t="s">
        <v>148</v>
      </c>
      <c r="M254" s="130"/>
    </row>
    <row r="255" spans="1:13" s="7" customFormat="1" ht="46.5" customHeight="1">
      <c r="A255" s="167" t="s">
        <v>246</v>
      </c>
      <c r="B255" s="24" t="s">
        <v>149</v>
      </c>
      <c r="C255" s="167" t="s">
        <v>299</v>
      </c>
      <c r="D255" s="24"/>
      <c r="E255" s="24"/>
      <c r="F255" s="24"/>
      <c r="G255" s="24"/>
      <c r="H255" s="24"/>
      <c r="I255" s="167"/>
      <c r="J255" s="167" t="s">
        <v>2</v>
      </c>
      <c r="K255" s="167"/>
      <c r="L255" s="208" t="s">
        <v>148</v>
      </c>
      <c r="M255" s="110"/>
    </row>
    <row r="256" spans="1:13" s="7" customFormat="1" ht="45" customHeight="1">
      <c r="A256" s="167" t="s">
        <v>190</v>
      </c>
      <c r="B256" s="24" t="s">
        <v>150</v>
      </c>
      <c r="C256" s="167" t="s">
        <v>299</v>
      </c>
      <c r="D256" s="24"/>
      <c r="E256" s="24"/>
      <c r="F256" s="24"/>
      <c r="G256" s="24"/>
      <c r="H256" s="24"/>
      <c r="I256" s="167"/>
      <c r="J256" s="167" t="s">
        <v>2</v>
      </c>
      <c r="K256" s="167"/>
      <c r="L256" s="208" t="s">
        <v>148</v>
      </c>
      <c r="M256" s="109"/>
    </row>
    <row r="257" spans="1:12" ht="108.75" customHeight="1">
      <c r="A257" s="178" t="s">
        <v>192</v>
      </c>
      <c r="B257" s="30" t="s">
        <v>151</v>
      </c>
      <c r="C257" s="178" t="s">
        <v>301</v>
      </c>
      <c r="D257" s="26">
        <f>E257+H257</f>
        <v>2715405</v>
      </c>
      <c r="E257" s="26">
        <f>2372830+219897</f>
        <v>2592727</v>
      </c>
      <c r="F257" s="26">
        <f>E257-G257</f>
        <v>219897</v>
      </c>
      <c r="G257" s="26">
        <v>2372830</v>
      </c>
      <c r="H257" s="26">
        <v>122678</v>
      </c>
      <c r="I257" s="178" t="s">
        <v>2</v>
      </c>
      <c r="J257" s="178"/>
      <c r="K257" s="178"/>
      <c r="L257" s="30" t="s">
        <v>152</v>
      </c>
    </row>
    <row r="258" spans="1:12" s="201" customFormat="1" ht="136.5" customHeight="1">
      <c r="A258" s="197" t="s">
        <v>194</v>
      </c>
      <c r="B258" s="198" t="s">
        <v>153</v>
      </c>
      <c r="C258" s="197" t="s">
        <v>446</v>
      </c>
      <c r="D258" s="199">
        <f>E258</f>
        <v>966386.9</v>
      </c>
      <c r="E258" s="199">
        <v>966386.9</v>
      </c>
      <c r="F258" s="199">
        <v>203253.4</v>
      </c>
      <c r="G258" s="199">
        <v>763133.5</v>
      </c>
      <c r="H258" s="199"/>
      <c r="I258" s="197" t="s">
        <v>2</v>
      </c>
      <c r="J258" s="197"/>
      <c r="K258" s="197"/>
      <c r="L258" s="210" t="s">
        <v>445</v>
      </c>
    </row>
    <row r="259" spans="1:12" s="7" customFormat="1" ht="138" customHeight="1">
      <c r="A259" s="162" t="s">
        <v>195</v>
      </c>
      <c r="B259" s="68" t="s">
        <v>435</v>
      </c>
      <c r="C259" s="187" t="s">
        <v>436</v>
      </c>
      <c r="D259" s="273">
        <v>143744</v>
      </c>
      <c r="E259" s="273"/>
      <c r="F259" s="273"/>
      <c r="G259" s="273"/>
      <c r="H259" s="273">
        <v>143744</v>
      </c>
      <c r="I259" s="187" t="s">
        <v>424</v>
      </c>
      <c r="J259" s="187" t="s">
        <v>2</v>
      </c>
      <c r="K259" s="68"/>
      <c r="L259" s="171" t="s">
        <v>364</v>
      </c>
    </row>
    <row r="260" spans="1:15" ht="39">
      <c r="A260" s="165" t="s">
        <v>197</v>
      </c>
      <c r="B260" s="37" t="s">
        <v>154</v>
      </c>
      <c r="C260" s="165" t="s">
        <v>338</v>
      </c>
      <c r="D260" s="38">
        <v>258658.236</v>
      </c>
      <c r="E260" s="38">
        <v>253233.103</v>
      </c>
      <c r="F260" s="38">
        <v>87660.603</v>
      </c>
      <c r="G260" s="38">
        <v>165572.5</v>
      </c>
      <c r="H260" s="38">
        <v>5425.133</v>
      </c>
      <c r="I260" s="165"/>
      <c r="J260" s="165" t="s">
        <v>2</v>
      </c>
      <c r="K260" s="165"/>
      <c r="L260" s="37" t="s">
        <v>321</v>
      </c>
      <c r="N260" s="313"/>
      <c r="O260" s="313"/>
    </row>
    <row r="261" spans="1:12" s="7" customFormat="1" ht="64.5" customHeight="1">
      <c r="A261" s="187" t="s">
        <v>199</v>
      </c>
      <c r="B261" s="68" t="s">
        <v>155</v>
      </c>
      <c r="C261" s="186" t="s">
        <v>338</v>
      </c>
      <c r="D261" s="273">
        <v>665179.53</v>
      </c>
      <c r="E261" s="273">
        <v>365856.605</v>
      </c>
      <c r="F261" s="273">
        <v>365856.605</v>
      </c>
      <c r="G261" s="273"/>
      <c r="H261" s="273">
        <v>299322.926</v>
      </c>
      <c r="I261" s="187"/>
      <c r="J261" s="187" t="s">
        <v>2</v>
      </c>
      <c r="K261" s="187"/>
      <c r="L261" s="68" t="s">
        <v>437</v>
      </c>
    </row>
    <row r="262" spans="1:12" s="201" customFormat="1" ht="46.5" customHeight="1">
      <c r="A262" s="211" t="s">
        <v>201</v>
      </c>
      <c r="B262" s="212" t="s">
        <v>156</v>
      </c>
      <c r="C262" s="211" t="s">
        <v>299</v>
      </c>
      <c r="D262" s="276">
        <v>186896</v>
      </c>
      <c r="E262" s="276">
        <v>116896</v>
      </c>
      <c r="F262" s="276">
        <v>116896</v>
      </c>
      <c r="G262" s="277"/>
      <c r="H262" s="276">
        <v>70000</v>
      </c>
      <c r="I262" s="211"/>
      <c r="J262" s="211" t="s">
        <v>2</v>
      </c>
      <c r="K262" s="211"/>
      <c r="L262" s="213" t="s">
        <v>447</v>
      </c>
    </row>
    <row r="263" spans="1:12" s="201" customFormat="1" ht="46.5" customHeight="1">
      <c r="A263" s="211" t="s">
        <v>203</v>
      </c>
      <c r="B263" s="214" t="s">
        <v>297</v>
      </c>
      <c r="C263" s="211"/>
      <c r="D263" s="215"/>
      <c r="E263" s="215"/>
      <c r="F263" s="215"/>
      <c r="G263" s="215"/>
      <c r="H263" s="214"/>
      <c r="I263" s="211"/>
      <c r="J263" s="211" t="s">
        <v>2</v>
      </c>
      <c r="K263" s="211" t="s">
        <v>2</v>
      </c>
      <c r="L263" s="216"/>
    </row>
    <row r="264" spans="1:12" s="201" customFormat="1" ht="81.75" customHeight="1">
      <c r="A264" s="197" t="s">
        <v>204</v>
      </c>
      <c r="B264" s="217" t="s">
        <v>449</v>
      </c>
      <c r="C264" s="197"/>
      <c r="D264" s="218"/>
      <c r="E264" s="218"/>
      <c r="F264" s="218"/>
      <c r="G264" s="218"/>
      <c r="H264" s="208"/>
      <c r="I264" s="197" t="s">
        <v>2</v>
      </c>
      <c r="J264" s="219"/>
      <c r="K264" s="219"/>
      <c r="L264" s="198" t="s">
        <v>448</v>
      </c>
    </row>
    <row r="265" spans="1:12" s="7" customFormat="1" ht="103.5" customHeight="1">
      <c r="A265" s="167" t="s">
        <v>205</v>
      </c>
      <c r="B265" s="24" t="s">
        <v>292</v>
      </c>
      <c r="C265" s="167" t="s">
        <v>299</v>
      </c>
      <c r="D265" s="31">
        <v>565101.43</v>
      </c>
      <c r="E265" s="31">
        <v>565101.43</v>
      </c>
      <c r="F265" s="132"/>
      <c r="G265" s="131"/>
      <c r="H265" s="24"/>
      <c r="I265" s="167" t="s">
        <v>2</v>
      </c>
      <c r="J265" s="167"/>
      <c r="K265" s="167"/>
      <c r="L265" s="169" t="s">
        <v>67</v>
      </c>
    </row>
    <row r="266" spans="1:12" s="7" customFormat="1" ht="87.75" customHeight="1">
      <c r="A266" s="167" t="s">
        <v>206</v>
      </c>
      <c r="B266" s="24" t="s">
        <v>293</v>
      </c>
      <c r="C266" s="289" t="s">
        <v>299</v>
      </c>
      <c r="D266" s="31" t="s">
        <v>464</v>
      </c>
      <c r="E266" s="31" t="s">
        <v>464</v>
      </c>
      <c r="F266" s="60"/>
      <c r="G266" s="61"/>
      <c r="H266" s="61"/>
      <c r="I266" s="60" t="s">
        <v>2</v>
      </c>
      <c r="J266" s="60"/>
      <c r="K266" s="60"/>
      <c r="L266" s="36" t="s">
        <v>67</v>
      </c>
    </row>
    <row r="267" spans="1:12" s="7" customFormat="1" ht="104.25" customHeight="1">
      <c r="A267" s="167" t="s">
        <v>208</v>
      </c>
      <c r="B267" s="24" t="s">
        <v>294</v>
      </c>
      <c r="C267" s="167" t="s">
        <v>299</v>
      </c>
      <c r="D267" s="132">
        <v>900732.8</v>
      </c>
      <c r="E267" s="132">
        <v>900732.8</v>
      </c>
      <c r="F267" s="132"/>
      <c r="G267" s="167"/>
      <c r="H267" s="167"/>
      <c r="I267" s="167"/>
      <c r="J267" s="167"/>
      <c r="K267" s="167"/>
      <c r="L267" s="36" t="s">
        <v>67</v>
      </c>
    </row>
    <row r="268" spans="1:15" ht="55.5" customHeight="1">
      <c r="A268" s="160" t="s">
        <v>210</v>
      </c>
      <c r="B268" s="157" t="s">
        <v>157</v>
      </c>
      <c r="C268" s="292" t="s">
        <v>4</v>
      </c>
      <c r="D268" s="148">
        <v>103580.104</v>
      </c>
      <c r="E268" s="148"/>
      <c r="F268" s="148"/>
      <c r="G268" s="163"/>
      <c r="H268" s="148">
        <v>103580.104</v>
      </c>
      <c r="I268" s="160"/>
      <c r="J268" s="160" t="s">
        <v>2</v>
      </c>
      <c r="K268" s="160"/>
      <c r="L268" s="282" t="s">
        <v>325</v>
      </c>
      <c r="M268" s="243"/>
      <c r="N268" s="281"/>
      <c r="O268" s="242"/>
    </row>
    <row r="269" spans="1:15" s="7" customFormat="1" ht="29.25" customHeight="1">
      <c r="A269" s="167" t="s">
        <v>212</v>
      </c>
      <c r="B269" s="24" t="s">
        <v>158</v>
      </c>
      <c r="C269" s="24"/>
      <c r="D269" s="24"/>
      <c r="E269" s="24"/>
      <c r="F269" s="24"/>
      <c r="G269" s="24"/>
      <c r="H269" s="24"/>
      <c r="I269" s="167" t="s">
        <v>2</v>
      </c>
      <c r="J269" s="167"/>
      <c r="K269" s="167"/>
      <c r="L269" s="24"/>
      <c r="M269" s="110"/>
      <c r="N269" s="110"/>
      <c r="O269" s="110"/>
    </row>
    <row r="270" spans="1:15" s="7" customFormat="1" ht="69" customHeight="1">
      <c r="A270" s="167" t="s">
        <v>213</v>
      </c>
      <c r="B270" s="24" t="s">
        <v>159</v>
      </c>
      <c r="C270" s="167" t="s">
        <v>299</v>
      </c>
      <c r="D270" s="24"/>
      <c r="E270" s="24"/>
      <c r="F270" s="24"/>
      <c r="G270" s="24"/>
      <c r="H270" s="24"/>
      <c r="I270" s="167" t="s">
        <v>2</v>
      </c>
      <c r="J270" s="167" t="s">
        <v>2</v>
      </c>
      <c r="K270" s="192"/>
      <c r="L270" s="32" t="s">
        <v>450</v>
      </c>
      <c r="M270" s="242"/>
      <c r="N270" s="110"/>
      <c r="O270" s="110"/>
    </row>
    <row r="271" spans="1:12" s="7" customFormat="1" ht="61.5" customHeight="1">
      <c r="A271" s="163" t="s">
        <v>215</v>
      </c>
      <c r="B271" s="173" t="s">
        <v>160</v>
      </c>
      <c r="C271" s="173"/>
      <c r="D271" s="173"/>
      <c r="E271" s="173"/>
      <c r="F271" s="173"/>
      <c r="G271" s="173"/>
      <c r="H271" s="173"/>
      <c r="I271" s="163" t="s">
        <v>2</v>
      </c>
      <c r="J271" s="163" t="s">
        <v>2</v>
      </c>
      <c r="K271" s="183"/>
      <c r="L271" s="185" t="s">
        <v>324</v>
      </c>
    </row>
    <row r="272" spans="1:18" s="201" customFormat="1" ht="61.5" customHeight="1">
      <c r="A272" s="197" t="s">
        <v>217</v>
      </c>
      <c r="B272" s="208" t="s">
        <v>161</v>
      </c>
      <c r="C272" s="197" t="s">
        <v>299</v>
      </c>
      <c r="D272" s="307">
        <f>E272</f>
        <v>31081.700000000004</v>
      </c>
      <c r="E272" s="307">
        <f>F272+G272</f>
        <v>31081.700000000004</v>
      </c>
      <c r="F272" s="307">
        <v>17945.58</v>
      </c>
      <c r="G272" s="333">
        <v>13136.12</v>
      </c>
      <c r="H272" s="208"/>
      <c r="I272" s="197" t="s">
        <v>2</v>
      </c>
      <c r="J272" s="197" t="s">
        <v>2</v>
      </c>
      <c r="K272" s="197"/>
      <c r="L272" s="314" t="s">
        <v>451</v>
      </c>
      <c r="M272" s="200"/>
      <c r="N272" s="279"/>
      <c r="O272" s="279"/>
      <c r="P272" s="279"/>
      <c r="Q272" s="279"/>
      <c r="R272" s="279"/>
    </row>
    <row r="273" spans="1:18" s="201" customFormat="1" ht="59.25" customHeight="1">
      <c r="A273" s="202" t="s">
        <v>219</v>
      </c>
      <c r="B273" s="220" t="s">
        <v>162</v>
      </c>
      <c r="C273" s="202" t="s">
        <v>299</v>
      </c>
      <c r="D273" s="308"/>
      <c r="E273" s="308"/>
      <c r="F273" s="308"/>
      <c r="G273" s="334"/>
      <c r="H273" s="220"/>
      <c r="I273" s="202" t="s">
        <v>2</v>
      </c>
      <c r="J273" s="202" t="s">
        <v>2</v>
      </c>
      <c r="K273" s="202"/>
      <c r="L273" s="315"/>
      <c r="M273" s="279"/>
      <c r="N273" s="279"/>
      <c r="O273" s="279"/>
      <c r="P273" s="279"/>
      <c r="Q273" s="279"/>
      <c r="R273" s="279"/>
    </row>
    <row r="274" spans="1:18" s="201" customFormat="1" ht="67.5" customHeight="1">
      <c r="A274" s="197" t="s">
        <v>221</v>
      </c>
      <c r="B274" s="208" t="s">
        <v>368</v>
      </c>
      <c r="C274" s="197" t="s">
        <v>299</v>
      </c>
      <c r="D274" s="208"/>
      <c r="E274" s="270">
        <v>423288.94</v>
      </c>
      <c r="F274" s="270">
        <f>E274-G274</f>
        <v>252363.94</v>
      </c>
      <c r="G274" s="270">
        <v>170925</v>
      </c>
      <c r="H274" s="208"/>
      <c r="I274" s="197" t="s">
        <v>424</v>
      </c>
      <c r="J274" s="197"/>
      <c r="K274" s="197"/>
      <c r="L274" s="316" t="s">
        <v>452</v>
      </c>
      <c r="M274" s="279"/>
      <c r="N274" s="279"/>
      <c r="O274" s="279"/>
      <c r="P274" s="279"/>
      <c r="Q274" s="279"/>
      <c r="R274" s="279"/>
    </row>
    <row r="275" spans="1:18" ht="78" customHeight="1">
      <c r="A275" s="178" t="s">
        <v>222</v>
      </c>
      <c r="B275" s="45" t="s">
        <v>163</v>
      </c>
      <c r="C275" s="178" t="s">
        <v>299</v>
      </c>
      <c r="D275" s="45"/>
      <c r="E275" s="45"/>
      <c r="F275" s="45"/>
      <c r="G275" s="45"/>
      <c r="H275" s="45"/>
      <c r="I275" s="178"/>
      <c r="J275" s="178" t="s">
        <v>2</v>
      </c>
      <c r="K275" s="178"/>
      <c r="L275" s="316"/>
      <c r="M275" s="280"/>
      <c r="N275" s="101"/>
      <c r="O275" s="101"/>
      <c r="P275" s="101"/>
      <c r="Q275" s="101"/>
      <c r="R275" s="101"/>
    </row>
    <row r="276" spans="1:18" ht="52.5" customHeight="1">
      <c r="A276" s="178" t="s">
        <v>224</v>
      </c>
      <c r="B276" s="45" t="s">
        <v>323</v>
      </c>
      <c r="C276" s="178" t="s">
        <v>299</v>
      </c>
      <c r="D276" s="45"/>
      <c r="E276" s="45"/>
      <c r="F276" s="45"/>
      <c r="G276" s="45"/>
      <c r="H276" s="45"/>
      <c r="I276" s="178" t="s">
        <v>2</v>
      </c>
      <c r="J276" s="178"/>
      <c r="K276" s="178"/>
      <c r="L276" s="45" t="s">
        <v>415</v>
      </c>
      <c r="M276" s="280"/>
      <c r="N276" s="101"/>
      <c r="O276" s="101"/>
      <c r="P276" s="101"/>
      <c r="Q276" s="101"/>
      <c r="R276" s="101"/>
    </row>
    <row r="277" spans="1:18" s="7" customFormat="1" ht="27" customHeight="1">
      <c r="A277" s="246" t="s">
        <v>226</v>
      </c>
      <c r="B277" s="32" t="s">
        <v>164</v>
      </c>
      <c r="C277" s="24"/>
      <c r="D277" s="24"/>
      <c r="E277" s="24"/>
      <c r="F277" s="24"/>
      <c r="G277" s="24"/>
      <c r="H277" s="24"/>
      <c r="I277" s="246" t="s">
        <v>2</v>
      </c>
      <c r="J277" s="246" t="s">
        <v>2</v>
      </c>
      <c r="K277" s="246"/>
      <c r="L277" s="278"/>
      <c r="M277" s="110"/>
      <c r="N277" s="110"/>
      <c r="O277" s="110"/>
      <c r="P277" s="110"/>
      <c r="Q277" s="110"/>
      <c r="R277" s="110"/>
    </row>
    <row r="278" spans="1:12" s="7" customFormat="1" ht="42" customHeight="1">
      <c r="A278" s="167" t="s">
        <v>228</v>
      </c>
      <c r="B278" s="32" t="s">
        <v>165</v>
      </c>
      <c r="C278" s="24"/>
      <c r="D278" s="24"/>
      <c r="E278" s="24"/>
      <c r="F278" s="24"/>
      <c r="G278" s="24"/>
      <c r="H278" s="24"/>
      <c r="I278" s="167" t="s">
        <v>2</v>
      </c>
      <c r="J278" s="167" t="s">
        <v>2</v>
      </c>
      <c r="K278" s="167"/>
      <c r="L278" s="36"/>
    </row>
    <row r="279" spans="1:12" s="7" customFormat="1" ht="24" customHeight="1">
      <c r="A279" s="163" t="s">
        <v>230</v>
      </c>
      <c r="B279" s="176" t="s">
        <v>166</v>
      </c>
      <c r="C279" s="173"/>
      <c r="D279" s="173"/>
      <c r="E279" s="173"/>
      <c r="F279" s="173"/>
      <c r="G279" s="173"/>
      <c r="H279" s="173"/>
      <c r="I279" s="163" t="s">
        <v>2</v>
      </c>
      <c r="J279" s="163" t="s">
        <v>2</v>
      </c>
      <c r="K279" s="163"/>
      <c r="L279" s="36"/>
    </row>
    <row r="280" spans="1:12" s="7" customFormat="1" ht="15" customHeight="1">
      <c r="A280" s="301" t="s">
        <v>232</v>
      </c>
      <c r="B280" s="298" t="s">
        <v>167</v>
      </c>
      <c r="C280" s="317"/>
      <c r="D280" s="171"/>
      <c r="E280" s="171"/>
      <c r="F280" s="171"/>
      <c r="G280" s="171"/>
      <c r="H280" s="171"/>
      <c r="I280" s="301" t="s">
        <v>2</v>
      </c>
      <c r="J280" s="301" t="s">
        <v>2</v>
      </c>
      <c r="K280" s="301" t="s">
        <v>2</v>
      </c>
      <c r="L280" s="298" t="s">
        <v>320</v>
      </c>
    </row>
    <row r="281" spans="1:12" s="7" customFormat="1" ht="54" customHeight="1">
      <c r="A281" s="303"/>
      <c r="B281" s="299"/>
      <c r="C281" s="318"/>
      <c r="D281" s="172"/>
      <c r="E281" s="172"/>
      <c r="F281" s="172"/>
      <c r="G281" s="172"/>
      <c r="H281" s="172"/>
      <c r="I281" s="303"/>
      <c r="J281" s="303"/>
      <c r="K281" s="303"/>
      <c r="L281" s="300"/>
    </row>
    <row r="282" spans="1:12" s="7" customFormat="1" ht="60" customHeight="1">
      <c r="A282" s="164" t="s">
        <v>234</v>
      </c>
      <c r="B282" s="172" t="s">
        <v>168</v>
      </c>
      <c r="C282" s="172"/>
      <c r="D282" s="172"/>
      <c r="E282" s="172"/>
      <c r="F282" s="172"/>
      <c r="G282" s="172"/>
      <c r="H282" s="172"/>
      <c r="I282" s="164" t="s">
        <v>2</v>
      </c>
      <c r="J282" s="164" t="s">
        <v>2</v>
      </c>
      <c r="K282" s="164" t="s">
        <v>2</v>
      </c>
      <c r="L282" s="299"/>
    </row>
    <row r="283" spans="1:12" s="7" customFormat="1" ht="52.5" customHeight="1">
      <c r="A283" s="167" t="s">
        <v>252</v>
      </c>
      <c r="B283" s="24" t="s">
        <v>169</v>
      </c>
      <c r="C283" s="24"/>
      <c r="D283" s="24"/>
      <c r="E283" s="24"/>
      <c r="F283" s="24"/>
      <c r="G283" s="24"/>
      <c r="H283" s="24"/>
      <c r="I283" s="167" t="s">
        <v>2</v>
      </c>
      <c r="J283" s="167" t="s">
        <v>2</v>
      </c>
      <c r="K283" s="167" t="s">
        <v>2</v>
      </c>
      <c r="L283" s="298" t="s">
        <v>421</v>
      </c>
    </row>
    <row r="284" spans="1:12" s="7" customFormat="1" ht="12.75">
      <c r="A284" s="167" t="s">
        <v>253</v>
      </c>
      <c r="B284" s="24" t="s">
        <v>170</v>
      </c>
      <c r="C284" s="24"/>
      <c r="D284" s="24"/>
      <c r="E284" s="24"/>
      <c r="F284" s="24"/>
      <c r="G284" s="24"/>
      <c r="H284" s="24"/>
      <c r="I284" s="167" t="s">
        <v>2</v>
      </c>
      <c r="J284" s="167" t="s">
        <v>2</v>
      </c>
      <c r="K284" s="167" t="s">
        <v>2</v>
      </c>
      <c r="L284" s="300"/>
    </row>
    <row r="285" spans="1:12" s="7" customFormat="1" ht="34.5" customHeight="1">
      <c r="A285" s="163" t="s">
        <v>254</v>
      </c>
      <c r="B285" s="173" t="s">
        <v>171</v>
      </c>
      <c r="C285" s="173"/>
      <c r="D285" s="173"/>
      <c r="E285" s="173"/>
      <c r="F285" s="173"/>
      <c r="G285" s="173"/>
      <c r="H285" s="173"/>
      <c r="I285" s="163" t="s">
        <v>2</v>
      </c>
      <c r="J285" s="163" t="s">
        <v>2</v>
      </c>
      <c r="K285" s="163" t="s">
        <v>2</v>
      </c>
      <c r="L285" s="300"/>
    </row>
    <row r="286" spans="1:12" s="7" customFormat="1" ht="51.75">
      <c r="A286" s="167" t="s">
        <v>255</v>
      </c>
      <c r="B286" s="24" t="s">
        <v>172</v>
      </c>
      <c r="C286" s="24"/>
      <c r="D286" s="24"/>
      <c r="E286" s="24"/>
      <c r="F286" s="24"/>
      <c r="G286" s="24"/>
      <c r="H286" s="24"/>
      <c r="I286" s="167" t="s">
        <v>2</v>
      </c>
      <c r="J286" s="167" t="s">
        <v>2</v>
      </c>
      <c r="K286" s="167" t="s">
        <v>2</v>
      </c>
      <c r="L286" s="300"/>
    </row>
    <row r="287" spans="1:12" s="7" customFormat="1" ht="27" customHeight="1">
      <c r="A287" s="163" t="s">
        <v>263</v>
      </c>
      <c r="B287" s="173" t="s">
        <v>173</v>
      </c>
      <c r="C287" s="173"/>
      <c r="D287" s="173"/>
      <c r="E287" s="173"/>
      <c r="F287" s="173"/>
      <c r="G287" s="173"/>
      <c r="H287" s="173"/>
      <c r="I287" s="163" t="s">
        <v>2</v>
      </c>
      <c r="J287" s="163" t="s">
        <v>2</v>
      </c>
      <c r="K287" s="163" t="s">
        <v>2</v>
      </c>
      <c r="L287" s="300"/>
    </row>
    <row r="288" spans="1:12" s="7" customFormat="1" ht="33" customHeight="1">
      <c r="A288" s="167" t="s">
        <v>264</v>
      </c>
      <c r="B288" s="24" t="s">
        <v>174</v>
      </c>
      <c r="C288" s="24"/>
      <c r="D288" s="24"/>
      <c r="E288" s="24"/>
      <c r="F288" s="24"/>
      <c r="G288" s="24"/>
      <c r="H288" s="24"/>
      <c r="I288" s="167" t="s">
        <v>2</v>
      </c>
      <c r="J288" s="167" t="s">
        <v>2</v>
      </c>
      <c r="K288" s="167" t="s">
        <v>2</v>
      </c>
      <c r="L288" s="299"/>
    </row>
    <row r="289" spans="1:17" s="7" customFormat="1" ht="33.75" customHeight="1">
      <c r="A289" s="167" t="s">
        <v>265</v>
      </c>
      <c r="B289" s="32" t="s">
        <v>175</v>
      </c>
      <c r="C289" s="167" t="s">
        <v>338</v>
      </c>
      <c r="D289" s="132">
        <f>E289+H289</f>
        <v>26758657.8</v>
      </c>
      <c r="E289" s="132">
        <f>12764926.3+2680573.4</f>
        <v>15445499.700000001</v>
      </c>
      <c r="F289" s="132">
        <f>E289-G289</f>
        <v>2680573.4000000004</v>
      </c>
      <c r="G289" s="132">
        <f>12764926.3</f>
        <v>12764926.3</v>
      </c>
      <c r="H289" s="132">
        <v>11313158.1</v>
      </c>
      <c r="I289" s="167" t="s">
        <v>2</v>
      </c>
      <c r="J289" s="167"/>
      <c r="K289" s="167"/>
      <c r="L289" s="167"/>
      <c r="N289" s="309"/>
      <c r="O289" s="309"/>
      <c r="P289" s="309"/>
      <c r="Q289" s="309"/>
    </row>
    <row r="290" spans="1:13" s="7" customFormat="1" ht="54" customHeight="1">
      <c r="A290" s="162" t="s">
        <v>266</v>
      </c>
      <c r="B290" s="171" t="s">
        <v>416</v>
      </c>
      <c r="C290" s="162" t="s">
        <v>299</v>
      </c>
      <c r="D290" s="171"/>
      <c r="E290" s="171"/>
      <c r="F290" s="171"/>
      <c r="G290" s="171"/>
      <c r="H290" s="171"/>
      <c r="I290" s="162" t="s">
        <v>2</v>
      </c>
      <c r="J290" s="162"/>
      <c r="K290" s="162"/>
      <c r="L290" s="68" t="s">
        <v>417</v>
      </c>
      <c r="M290" s="70"/>
    </row>
    <row r="291" spans="1:12" s="7" customFormat="1" ht="47.25" customHeight="1">
      <c r="A291" s="167" t="s">
        <v>267</v>
      </c>
      <c r="B291" s="24" t="s">
        <v>176</v>
      </c>
      <c r="C291" s="184" t="s">
        <v>299</v>
      </c>
      <c r="D291" s="24"/>
      <c r="E291" s="24"/>
      <c r="F291" s="24"/>
      <c r="G291" s="24"/>
      <c r="H291" s="24"/>
      <c r="I291" s="167" t="s">
        <v>2</v>
      </c>
      <c r="J291" s="167"/>
      <c r="K291" s="167"/>
      <c r="L291" s="68" t="s">
        <v>454</v>
      </c>
    </row>
    <row r="292" spans="1:12" s="7" customFormat="1" ht="51" customHeight="1">
      <c r="A292" s="163" t="s">
        <v>268</v>
      </c>
      <c r="B292" s="173" t="s">
        <v>177</v>
      </c>
      <c r="C292" s="184" t="s">
        <v>299</v>
      </c>
      <c r="D292" s="173"/>
      <c r="E292" s="173"/>
      <c r="F292" s="173"/>
      <c r="G292" s="173"/>
      <c r="H292" s="173"/>
      <c r="I292" s="163" t="s">
        <v>2</v>
      </c>
      <c r="J292" s="163"/>
      <c r="K292" s="163"/>
      <c r="L292" s="68" t="s">
        <v>454</v>
      </c>
    </row>
    <row r="293" spans="1:12" s="7" customFormat="1" ht="79.5" customHeight="1">
      <c r="A293" s="246" t="s">
        <v>270</v>
      </c>
      <c r="B293" s="24" t="s">
        <v>178</v>
      </c>
      <c r="C293" s="246" t="s">
        <v>338</v>
      </c>
      <c r="D293" s="24"/>
      <c r="E293" s="24"/>
      <c r="F293" s="24"/>
      <c r="G293" s="24"/>
      <c r="H293" s="24"/>
      <c r="I293" s="246" t="s">
        <v>2</v>
      </c>
      <c r="J293" s="246"/>
      <c r="K293" s="246"/>
      <c r="L293" s="36" t="s">
        <v>453</v>
      </c>
    </row>
    <row r="294" spans="1:12" ht="52.5" customHeight="1">
      <c r="A294" s="194" t="s">
        <v>271</v>
      </c>
      <c r="B294" s="45" t="s">
        <v>179</v>
      </c>
      <c r="C294" s="194"/>
      <c r="D294" s="45"/>
      <c r="E294" s="45"/>
      <c r="F294" s="45"/>
      <c r="G294" s="45"/>
      <c r="H294" s="45"/>
      <c r="I294" s="194"/>
      <c r="J294" s="194" t="s">
        <v>2</v>
      </c>
      <c r="K294" s="194"/>
      <c r="L294" s="36" t="s">
        <v>350</v>
      </c>
    </row>
    <row r="295" spans="1:12" ht="39">
      <c r="A295" s="178" t="s">
        <v>272</v>
      </c>
      <c r="B295" s="45" t="s">
        <v>180</v>
      </c>
      <c r="C295" s="178"/>
      <c r="D295" s="45"/>
      <c r="E295" s="45"/>
      <c r="F295" s="45"/>
      <c r="G295" s="45"/>
      <c r="H295" s="45"/>
      <c r="I295" s="178"/>
      <c r="J295" s="178" t="s">
        <v>2</v>
      </c>
      <c r="K295" s="178"/>
      <c r="L295" s="36" t="s">
        <v>350</v>
      </c>
    </row>
    <row r="296" spans="1:12" ht="74.25" customHeight="1">
      <c r="A296" s="178" t="s">
        <v>274</v>
      </c>
      <c r="B296" s="45" t="s">
        <v>181</v>
      </c>
      <c r="C296" s="178"/>
      <c r="D296" s="45"/>
      <c r="E296" s="45"/>
      <c r="F296" s="45"/>
      <c r="G296" s="45"/>
      <c r="H296" s="45"/>
      <c r="I296" s="178"/>
      <c r="J296" s="178" t="s">
        <v>2</v>
      </c>
      <c r="K296" s="178"/>
      <c r="L296" s="68" t="s">
        <v>350</v>
      </c>
    </row>
    <row r="297" spans="1:12" ht="14.25" customHeight="1">
      <c r="A297" s="297" t="s">
        <v>276</v>
      </c>
      <c r="B297" s="310" t="s">
        <v>182</v>
      </c>
      <c r="C297" s="297"/>
      <c r="D297" s="311"/>
      <c r="E297" s="311"/>
      <c r="F297" s="311"/>
      <c r="G297" s="311"/>
      <c r="H297" s="311"/>
      <c r="I297" s="297"/>
      <c r="J297" s="297" t="s">
        <v>2</v>
      </c>
      <c r="K297" s="297"/>
      <c r="L297" s="298" t="s">
        <v>350</v>
      </c>
    </row>
    <row r="298" spans="1:12" ht="45.75" customHeight="1">
      <c r="A298" s="297"/>
      <c r="B298" s="310"/>
      <c r="C298" s="297"/>
      <c r="D298" s="312"/>
      <c r="E298" s="312"/>
      <c r="F298" s="312"/>
      <c r="G298" s="312"/>
      <c r="H298" s="312"/>
      <c r="I298" s="297"/>
      <c r="J298" s="297"/>
      <c r="K298" s="297"/>
      <c r="L298" s="299"/>
    </row>
    <row r="299" spans="1:12" ht="25.5">
      <c r="A299" s="178" t="s">
        <v>278</v>
      </c>
      <c r="B299" s="45" t="s">
        <v>183</v>
      </c>
      <c r="C299" s="178"/>
      <c r="D299" s="45"/>
      <c r="E299" s="45"/>
      <c r="F299" s="45"/>
      <c r="G299" s="45"/>
      <c r="H299" s="45"/>
      <c r="I299" s="178"/>
      <c r="J299" s="178" t="s">
        <v>2</v>
      </c>
      <c r="K299" s="178"/>
      <c r="L299" s="355" t="s">
        <v>322</v>
      </c>
    </row>
    <row r="300" spans="1:12" ht="12.75">
      <c r="A300" s="178" t="s">
        <v>280</v>
      </c>
      <c r="B300" s="45" t="s">
        <v>184</v>
      </c>
      <c r="C300" s="178"/>
      <c r="D300" s="45"/>
      <c r="E300" s="45"/>
      <c r="F300" s="45"/>
      <c r="G300" s="45"/>
      <c r="H300" s="45"/>
      <c r="I300" s="178"/>
      <c r="J300" s="178" t="s">
        <v>2</v>
      </c>
      <c r="K300" s="178"/>
      <c r="L300" s="293"/>
    </row>
    <row r="301" spans="1:12" ht="25.5">
      <c r="A301" s="178" t="s">
        <v>281</v>
      </c>
      <c r="B301" s="45" t="s">
        <v>185</v>
      </c>
      <c r="C301" s="178"/>
      <c r="D301" s="45"/>
      <c r="E301" s="45"/>
      <c r="F301" s="45"/>
      <c r="G301" s="45"/>
      <c r="H301" s="45"/>
      <c r="I301" s="178" t="s">
        <v>2</v>
      </c>
      <c r="J301" s="178" t="s">
        <v>2</v>
      </c>
      <c r="K301" s="178" t="s">
        <v>2</v>
      </c>
      <c r="L301" s="293"/>
    </row>
    <row r="302" spans="1:12" ht="25.5">
      <c r="A302" s="167" t="s">
        <v>282</v>
      </c>
      <c r="B302" s="24" t="s">
        <v>186</v>
      </c>
      <c r="C302" s="167"/>
      <c r="D302" s="24"/>
      <c r="E302" s="24"/>
      <c r="F302" s="24"/>
      <c r="G302" s="24"/>
      <c r="H302" s="24"/>
      <c r="I302" s="167"/>
      <c r="J302" s="167"/>
      <c r="K302" s="167"/>
      <c r="L302" s="293"/>
    </row>
    <row r="303" spans="1:12" s="201" customFormat="1" ht="123" customHeight="1">
      <c r="A303" s="197">
        <v>51</v>
      </c>
      <c r="B303" s="207" t="s">
        <v>560</v>
      </c>
      <c r="C303" s="223"/>
      <c r="D303" s="209">
        <v>4976410.78</v>
      </c>
      <c r="E303" s="209">
        <v>4976410.78</v>
      </c>
      <c r="F303" s="209">
        <v>4976410.78</v>
      </c>
      <c r="G303" s="209"/>
      <c r="H303" s="209"/>
      <c r="I303" s="197"/>
      <c r="J303" s="197" t="s">
        <v>423</v>
      </c>
      <c r="K303" s="197"/>
      <c r="L303" s="214" t="s">
        <v>558</v>
      </c>
    </row>
    <row r="304" spans="1:14" ht="90" customHeight="1">
      <c r="A304" s="178" t="s">
        <v>284</v>
      </c>
      <c r="B304" s="45" t="s">
        <v>187</v>
      </c>
      <c r="C304" s="167" t="s">
        <v>301</v>
      </c>
      <c r="D304" s="31">
        <f>E304+H304</f>
        <v>7572000</v>
      </c>
      <c r="E304" s="31">
        <v>7500000</v>
      </c>
      <c r="F304" s="31"/>
      <c r="G304" s="45"/>
      <c r="H304" s="269">
        <v>72000</v>
      </c>
      <c r="I304" s="178" t="s">
        <v>2</v>
      </c>
      <c r="J304" s="178" t="s">
        <v>2</v>
      </c>
      <c r="K304" s="178" t="s">
        <v>2</v>
      </c>
      <c r="L304" s="221" t="s">
        <v>455</v>
      </c>
      <c r="N304" s="242"/>
    </row>
    <row r="305" spans="1:12" s="201" customFormat="1" ht="51" customHeight="1">
      <c r="A305" s="197" t="s">
        <v>296</v>
      </c>
      <c r="B305" s="208" t="s">
        <v>295</v>
      </c>
      <c r="C305" s="197"/>
      <c r="D305" s="208"/>
      <c r="E305" s="208"/>
      <c r="F305" s="208"/>
      <c r="G305" s="208"/>
      <c r="H305" s="208"/>
      <c r="I305" s="197" t="s">
        <v>2</v>
      </c>
      <c r="J305" s="197" t="s">
        <v>2</v>
      </c>
      <c r="K305" s="197" t="s">
        <v>2</v>
      </c>
      <c r="L305" s="222"/>
    </row>
    <row r="306" spans="1:12" s="201" customFormat="1" ht="79.5" customHeight="1">
      <c r="A306" s="197" t="s">
        <v>374</v>
      </c>
      <c r="B306" s="208" t="s">
        <v>188</v>
      </c>
      <c r="C306" s="197" t="s">
        <v>299</v>
      </c>
      <c r="D306" s="208"/>
      <c r="E306" s="208"/>
      <c r="F306" s="208"/>
      <c r="G306" s="208"/>
      <c r="H306" s="208"/>
      <c r="I306" s="197"/>
      <c r="J306" s="197"/>
      <c r="K306" s="197"/>
      <c r="L306" s="208" t="s">
        <v>456</v>
      </c>
    </row>
    <row r="307" spans="1:12" ht="90.75" customHeight="1">
      <c r="A307" s="167" t="s">
        <v>422</v>
      </c>
      <c r="B307" s="24" t="s">
        <v>375</v>
      </c>
      <c r="C307" s="167" t="s">
        <v>4</v>
      </c>
      <c r="D307" s="24"/>
      <c r="E307" s="24"/>
      <c r="F307" s="24"/>
      <c r="G307" s="24"/>
      <c r="H307" s="24"/>
      <c r="I307" s="167" t="s">
        <v>2</v>
      </c>
      <c r="J307" s="167" t="s">
        <v>2</v>
      </c>
      <c r="K307" s="167" t="s">
        <v>2</v>
      </c>
      <c r="L307" s="24" t="s">
        <v>457</v>
      </c>
    </row>
    <row r="308" spans="1:12" s="201" customFormat="1" ht="90.75">
      <c r="A308" s="197">
        <v>56</v>
      </c>
      <c r="B308" s="208" t="s">
        <v>193</v>
      </c>
      <c r="C308" s="197" t="s">
        <v>299</v>
      </c>
      <c r="D308" s="224">
        <f>E308+H308</f>
        <v>229287.398</v>
      </c>
      <c r="E308" s="209">
        <f>199479.533+29807.865</f>
        <v>229287.398</v>
      </c>
      <c r="F308" s="209">
        <f>E308-G308</f>
        <v>29807.86499999999</v>
      </c>
      <c r="G308" s="209">
        <v>199479.533</v>
      </c>
      <c r="H308" s="197"/>
      <c r="I308" s="197" t="s">
        <v>2</v>
      </c>
      <c r="J308" s="197"/>
      <c r="K308" s="197"/>
      <c r="L308" s="198" t="s">
        <v>459</v>
      </c>
    </row>
    <row r="309" spans="1:12" ht="33.75" customHeight="1">
      <c r="A309" s="47" t="s">
        <v>189</v>
      </c>
      <c r="B309" s="122" t="s">
        <v>365</v>
      </c>
      <c r="C309" s="47"/>
      <c r="D309" s="100">
        <f>SUM(D310:D336)</f>
        <v>6633945.717</v>
      </c>
      <c r="E309" s="100">
        <f>SUM(E310:E336)</f>
        <v>447945.717</v>
      </c>
      <c r="F309" s="100">
        <f>SUM(F310:F336)</f>
        <v>231162.017</v>
      </c>
      <c r="G309" s="100">
        <f>SUM(G310:G336)</f>
        <v>0</v>
      </c>
      <c r="H309" s="100">
        <f>SUM(H310:H336)</f>
        <v>6186000</v>
      </c>
      <c r="I309" s="47"/>
      <c r="J309" s="47"/>
      <c r="K309" s="47"/>
      <c r="L309" s="46"/>
    </row>
    <row r="310" spans="1:12" ht="69" customHeight="1">
      <c r="A310" s="178" t="s">
        <v>256</v>
      </c>
      <c r="B310" s="45" t="s">
        <v>551</v>
      </c>
      <c r="C310" s="178" t="s">
        <v>299</v>
      </c>
      <c r="D310" s="269">
        <f>E310+H310</f>
        <v>32012.017</v>
      </c>
      <c r="E310" s="269">
        <f>F310+G310</f>
        <v>32012.017</v>
      </c>
      <c r="F310" s="269">
        <v>32012.017</v>
      </c>
      <c r="G310" s="178"/>
      <c r="H310" s="178"/>
      <c r="I310" s="178" t="s">
        <v>2</v>
      </c>
      <c r="J310" s="178"/>
      <c r="K310" s="178"/>
      <c r="L310" s="182" t="s">
        <v>326</v>
      </c>
    </row>
    <row r="311" spans="1:12" ht="66" customHeight="1">
      <c r="A311" s="178" t="s">
        <v>257</v>
      </c>
      <c r="B311" s="45" t="s">
        <v>552</v>
      </c>
      <c r="C311" s="178"/>
      <c r="D311" s="45"/>
      <c r="E311" s="45"/>
      <c r="F311" s="45"/>
      <c r="G311" s="45"/>
      <c r="H311" s="45"/>
      <c r="I311" s="178" t="s">
        <v>2</v>
      </c>
      <c r="J311" s="178"/>
      <c r="K311" s="178"/>
      <c r="L311" s="182" t="s">
        <v>327</v>
      </c>
    </row>
    <row r="312" spans="1:12" s="7" customFormat="1" ht="25.5">
      <c r="A312" s="167" t="s">
        <v>258</v>
      </c>
      <c r="B312" s="24" t="s">
        <v>553</v>
      </c>
      <c r="C312" s="167"/>
      <c r="D312" s="24"/>
      <c r="E312" s="24"/>
      <c r="F312" s="24"/>
      <c r="G312" s="24"/>
      <c r="H312" s="24"/>
      <c r="I312" s="167"/>
      <c r="J312" s="167" t="s">
        <v>2</v>
      </c>
      <c r="K312" s="167" t="s">
        <v>2</v>
      </c>
      <c r="L312" s="24"/>
    </row>
    <row r="313" spans="1:12" s="201" customFormat="1" ht="31.5" customHeight="1">
      <c r="A313" s="197" t="s">
        <v>249</v>
      </c>
      <c r="B313" s="208" t="s">
        <v>554</v>
      </c>
      <c r="C313" s="197"/>
      <c r="D313" s="208"/>
      <c r="E313" s="208"/>
      <c r="F313" s="208"/>
      <c r="G313" s="208"/>
      <c r="H313" s="208"/>
      <c r="I313" s="197"/>
      <c r="J313" s="197" t="s">
        <v>2</v>
      </c>
      <c r="K313" s="197" t="s">
        <v>2</v>
      </c>
      <c r="L313" s="208"/>
    </row>
    <row r="314" spans="1:12" s="201" customFormat="1" ht="75.75" customHeight="1">
      <c r="A314" s="225" t="s">
        <v>246</v>
      </c>
      <c r="B314" s="226" t="s">
        <v>191</v>
      </c>
      <c r="C314" s="227" t="s">
        <v>299</v>
      </c>
      <c r="D314" s="283">
        <v>5835.7</v>
      </c>
      <c r="E314" s="283">
        <v>5835.7</v>
      </c>
      <c r="F314" s="227"/>
      <c r="G314" s="228"/>
      <c r="H314" s="228"/>
      <c r="I314" s="225" t="s">
        <v>2</v>
      </c>
      <c r="J314" s="225"/>
      <c r="K314" s="225"/>
      <c r="L314" s="229" t="s">
        <v>463</v>
      </c>
    </row>
    <row r="315" spans="1:12" ht="42" customHeight="1">
      <c r="A315" s="167" t="s">
        <v>190</v>
      </c>
      <c r="B315" s="105" t="s">
        <v>555</v>
      </c>
      <c r="C315" s="167" t="s">
        <v>4</v>
      </c>
      <c r="D315" s="167"/>
      <c r="E315" s="167"/>
      <c r="F315" s="167"/>
      <c r="G315" s="167"/>
      <c r="H315" s="167"/>
      <c r="I315" s="167" t="s">
        <v>2</v>
      </c>
      <c r="J315" s="167" t="s">
        <v>2</v>
      </c>
      <c r="K315" s="167" t="s">
        <v>2</v>
      </c>
      <c r="L315" s="32" t="s">
        <v>443</v>
      </c>
    </row>
    <row r="316" spans="1:12" s="201" customFormat="1" ht="39">
      <c r="A316" s="202" t="s">
        <v>192</v>
      </c>
      <c r="B316" s="220" t="s">
        <v>196</v>
      </c>
      <c r="C316" s="202"/>
      <c r="D316" s="220"/>
      <c r="E316" s="220"/>
      <c r="F316" s="220"/>
      <c r="G316" s="220"/>
      <c r="H316" s="220"/>
      <c r="I316" s="202"/>
      <c r="J316" s="202" t="s">
        <v>2</v>
      </c>
      <c r="K316" s="202" t="s">
        <v>2</v>
      </c>
      <c r="L316" s="207" t="s">
        <v>557</v>
      </c>
    </row>
    <row r="317" spans="1:12" s="201" customFormat="1" ht="25.5">
      <c r="A317" s="197" t="s">
        <v>194</v>
      </c>
      <c r="B317" s="208" t="s">
        <v>198</v>
      </c>
      <c r="C317" s="197"/>
      <c r="D317" s="208"/>
      <c r="E317" s="208"/>
      <c r="F317" s="208"/>
      <c r="G317" s="208"/>
      <c r="H317" s="208"/>
      <c r="I317" s="197"/>
      <c r="J317" s="197" t="s">
        <v>2</v>
      </c>
      <c r="K317" s="197" t="s">
        <v>2</v>
      </c>
      <c r="L317" s="207" t="s">
        <v>67</v>
      </c>
    </row>
    <row r="318" spans="1:12" s="201" customFormat="1" ht="19.5" customHeight="1">
      <c r="A318" s="197" t="s">
        <v>195</v>
      </c>
      <c r="B318" s="208" t="s">
        <v>200</v>
      </c>
      <c r="C318" s="197"/>
      <c r="D318" s="208"/>
      <c r="E318" s="208"/>
      <c r="F318" s="208"/>
      <c r="G318" s="208"/>
      <c r="H318" s="208"/>
      <c r="I318" s="197"/>
      <c r="J318" s="197" t="s">
        <v>2</v>
      </c>
      <c r="K318" s="197" t="s">
        <v>2</v>
      </c>
      <c r="L318" s="207" t="s">
        <v>67</v>
      </c>
    </row>
    <row r="319" spans="1:12" s="7" customFormat="1" ht="39">
      <c r="A319" s="167" t="s">
        <v>197</v>
      </c>
      <c r="B319" s="24" t="s">
        <v>202</v>
      </c>
      <c r="C319" s="167" t="s">
        <v>4</v>
      </c>
      <c r="D319" s="24"/>
      <c r="E319" s="24"/>
      <c r="F319" s="24"/>
      <c r="G319" s="24"/>
      <c r="H319" s="24"/>
      <c r="I319" s="167" t="s">
        <v>2</v>
      </c>
      <c r="J319" s="167" t="s">
        <v>2</v>
      </c>
      <c r="K319" s="167" t="s">
        <v>2</v>
      </c>
      <c r="L319" s="207" t="s">
        <v>67</v>
      </c>
    </row>
    <row r="320" spans="1:12" s="7" customFormat="1" ht="25.5">
      <c r="A320" s="163" t="s">
        <v>199</v>
      </c>
      <c r="B320" s="176" t="s">
        <v>207</v>
      </c>
      <c r="C320" s="163" t="s">
        <v>4</v>
      </c>
      <c r="D320" s="173"/>
      <c r="E320" s="173"/>
      <c r="F320" s="173"/>
      <c r="G320" s="173"/>
      <c r="H320" s="173"/>
      <c r="I320" s="163" t="s">
        <v>2</v>
      </c>
      <c r="J320" s="163" t="s">
        <v>2</v>
      </c>
      <c r="K320" s="163" t="s">
        <v>2</v>
      </c>
      <c r="L320" s="207" t="s">
        <v>67</v>
      </c>
    </row>
    <row r="321" spans="1:12" s="201" customFormat="1" ht="25.5">
      <c r="A321" s="197" t="s">
        <v>201</v>
      </c>
      <c r="B321" s="207" t="s">
        <v>209</v>
      </c>
      <c r="C321" s="197" t="s">
        <v>4</v>
      </c>
      <c r="D321" s="208"/>
      <c r="E321" s="208"/>
      <c r="F321" s="208"/>
      <c r="G321" s="208"/>
      <c r="H321" s="208"/>
      <c r="I321" s="197" t="s">
        <v>2</v>
      </c>
      <c r="J321" s="197" t="s">
        <v>2</v>
      </c>
      <c r="K321" s="197" t="s">
        <v>2</v>
      </c>
      <c r="L321" s="207" t="s">
        <v>67</v>
      </c>
    </row>
    <row r="322" spans="1:12" s="201" customFormat="1" ht="39">
      <c r="A322" s="197" t="s">
        <v>203</v>
      </c>
      <c r="B322" s="207" t="s">
        <v>211</v>
      </c>
      <c r="C322" s="197" t="s">
        <v>4</v>
      </c>
      <c r="D322" s="208"/>
      <c r="E322" s="208"/>
      <c r="F322" s="208"/>
      <c r="G322" s="208"/>
      <c r="H322" s="208"/>
      <c r="I322" s="197" t="s">
        <v>2</v>
      </c>
      <c r="J322" s="197" t="s">
        <v>2</v>
      </c>
      <c r="K322" s="197" t="s">
        <v>2</v>
      </c>
      <c r="L322" s="207" t="s">
        <v>67</v>
      </c>
    </row>
    <row r="323" spans="1:12" s="201" customFormat="1" ht="39">
      <c r="A323" s="197" t="s">
        <v>204</v>
      </c>
      <c r="B323" s="207" t="s">
        <v>211</v>
      </c>
      <c r="C323" s="197" t="s">
        <v>4</v>
      </c>
      <c r="D323" s="208"/>
      <c r="E323" s="208"/>
      <c r="F323" s="208"/>
      <c r="G323" s="208"/>
      <c r="H323" s="208"/>
      <c r="I323" s="197" t="s">
        <v>2</v>
      </c>
      <c r="J323" s="197" t="s">
        <v>2</v>
      </c>
      <c r="K323" s="197" t="s">
        <v>2</v>
      </c>
      <c r="L323" s="207" t="s">
        <v>67</v>
      </c>
    </row>
    <row r="324" spans="1:12" s="201" customFormat="1" ht="39">
      <c r="A324" s="197" t="s">
        <v>205</v>
      </c>
      <c r="B324" s="207" t="s">
        <v>214</v>
      </c>
      <c r="C324" s="197" t="s">
        <v>4</v>
      </c>
      <c r="D324" s="208"/>
      <c r="E324" s="208"/>
      <c r="F324" s="208"/>
      <c r="G324" s="208"/>
      <c r="H324" s="208"/>
      <c r="I324" s="197" t="s">
        <v>2</v>
      </c>
      <c r="J324" s="197" t="s">
        <v>2</v>
      </c>
      <c r="K324" s="197" t="s">
        <v>2</v>
      </c>
      <c r="L324" s="207" t="s">
        <v>67</v>
      </c>
    </row>
    <row r="325" spans="1:12" s="201" customFormat="1" ht="27" customHeight="1">
      <c r="A325" s="197" t="s">
        <v>206</v>
      </c>
      <c r="B325" s="208" t="s">
        <v>216</v>
      </c>
      <c r="C325" s="224"/>
      <c r="D325" s="224">
        <v>210948</v>
      </c>
      <c r="E325" s="224">
        <v>210948</v>
      </c>
      <c r="F325" s="224"/>
      <c r="G325" s="224"/>
      <c r="H325" s="224"/>
      <c r="I325" s="197" t="s">
        <v>2</v>
      </c>
      <c r="J325" s="197"/>
      <c r="K325" s="197"/>
      <c r="L325" s="207" t="s">
        <v>67</v>
      </c>
    </row>
    <row r="326" spans="1:12" s="201" customFormat="1" ht="12.75">
      <c r="A326" s="197" t="s">
        <v>208</v>
      </c>
      <c r="B326" s="208" t="s">
        <v>218</v>
      </c>
      <c r="C326" s="197"/>
      <c r="D326" s="208"/>
      <c r="E326" s="208"/>
      <c r="F326" s="208"/>
      <c r="G326" s="208"/>
      <c r="H326" s="208"/>
      <c r="I326" s="197"/>
      <c r="J326" s="197" t="s">
        <v>2</v>
      </c>
      <c r="K326" s="197" t="s">
        <v>2</v>
      </c>
      <c r="L326" s="207" t="s">
        <v>67</v>
      </c>
    </row>
    <row r="327" spans="1:12" s="201" customFormat="1" ht="12.75">
      <c r="A327" s="197" t="s">
        <v>210</v>
      </c>
      <c r="B327" s="208" t="s">
        <v>220</v>
      </c>
      <c r="C327" s="197"/>
      <c r="D327" s="208"/>
      <c r="E327" s="208"/>
      <c r="F327" s="208"/>
      <c r="G327" s="208"/>
      <c r="H327" s="208"/>
      <c r="I327" s="197"/>
      <c r="J327" s="197" t="s">
        <v>2</v>
      </c>
      <c r="K327" s="197" t="s">
        <v>2</v>
      </c>
      <c r="L327" s="207" t="s">
        <v>67</v>
      </c>
    </row>
    <row r="328" spans="1:12" s="201" customFormat="1" ht="12.75">
      <c r="A328" s="197" t="s">
        <v>212</v>
      </c>
      <c r="B328" s="208" t="s">
        <v>389</v>
      </c>
      <c r="C328" s="197" t="s">
        <v>4</v>
      </c>
      <c r="D328" s="208"/>
      <c r="E328" s="208"/>
      <c r="F328" s="208"/>
      <c r="G328" s="208"/>
      <c r="H328" s="208"/>
      <c r="I328" s="197"/>
      <c r="J328" s="197"/>
      <c r="K328" s="197"/>
      <c r="L328" s="207" t="s">
        <v>67</v>
      </c>
    </row>
    <row r="329" spans="1:12" s="201" customFormat="1" ht="18" customHeight="1">
      <c r="A329" s="197" t="s">
        <v>213</v>
      </c>
      <c r="B329" s="208" t="s">
        <v>223</v>
      </c>
      <c r="C329" s="197"/>
      <c r="D329" s="208"/>
      <c r="E329" s="208"/>
      <c r="F329" s="208"/>
      <c r="G329" s="208"/>
      <c r="H329" s="208"/>
      <c r="I329" s="197"/>
      <c r="J329" s="197" t="s">
        <v>2</v>
      </c>
      <c r="K329" s="197" t="s">
        <v>2</v>
      </c>
      <c r="L329" s="207" t="s">
        <v>67</v>
      </c>
    </row>
    <row r="330" spans="1:12" s="201" customFormat="1" ht="25.5">
      <c r="A330" s="197" t="s">
        <v>215</v>
      </c>
      <c r="B330" s="208" t="s">
        <v>225</v>
      </c>
      <c r="C330" s="197"/>
      <c r="D330" s="208"/>
      <c r="E330" s="208"/>
      <c r="F330" s="208"/>
      <c r="G330" s="208"/>
      <c r="H330" s="208"/>
      <c r="I330" s="197"/>
      <c r="J330" s="197" t="s">
        <v>2</v>
      </c>
      <c r="K330" s="197" t="s">
        <v>2</v>
      </c>
      <c r="L330" s="207" t="s">
        <v>67</v>
      </c>
    </row>
    <row r="331" spans="1:12" s="201" customFormat="1" ht="25.5">
      <c r="A331" s="197" t="s">
        <v>217</v>
      </c>
      <c r="B331" s="208" t="s">
        <v>227</v>
      </c>
      <c r="C331" s="197"/>
      <c r="D331" s="208"/>
      <c r="E331" s="208"/>
      <c r="F331" s="208"/>
      <c r="G331" s="208"/>
      <c r="H331" s="208"/>
      <c r="I331" s="197"/>
      <c r="J331" s="197" t="s">
        <v>2</v>
      </c>
      <c r="K331" s="197" t="s">
        <v>2</v>
      </c>
      <c r="L331" s="207" t="s">
        <v>67</v>
      </c>
    </row>
    <row r="332" spans="1:12" s="201" customFormat="1" ht="25.5">
      <c r="A332" s="197" t="s">
        <v>219</v>
      </c>
      <c r="B332" s="208" t="s">
        <v>229</v>
      </c>
      <c r="C332" s="197"/>
      <c r="D332" s="208"/>
      <c r="E332" s="208"/>
      <c r="F332" s="208"/>
      <c r="G332" s="208"/>
      <c r="H332" s="208"/>
      <c r="I332" s="197"/>
      <c r="J332" s="197" t="s">
        <v>2</v>
      </c>
      <c r="K332" s="197" t="s">
        <v>2</v>
      </c>
      <c r="L332" s="207" t="s">
        <v>67</v>
      </c>
    </row>
    <row r="333" spans="1:12" s="201" customFormat="1" ht="24.75" customHeight="1">
      <c r="A333" s="197" t="s">
        <v>221</v>
      </c>
      <c r="B333" s="208" t="s">
        <v>231</v>
      </c>
      <c r="C333" s="197"/>
      <c r="D333" s="208"/>
      <c r="E333" s="208"/>
      <c r="F333" s="208"/>
      <c r="G333" s="208"/>
      <c r="H333" s="208"/>
      <c r="I333" s="197"/>
      <c r="J333" s="197" t="s">
        <v>2</v>
      </c>
      <c r="K333" s="197" t="s">
        <v>2</v>
      </c>
      <c r="L333" s="207" t="s">
        <v>67</v>
      </c>
    </row>
    <row r="334" spans="1:13" s="7" customFormat="1" ht="30.75" customHeight="1">
      <c r="A334" s="167" t="s">
        <v>222</v>
      </c>
      <c r="B334" s="24" t="s">
        <v>233</v>
      </c>
      <c r="C334" s="167" t="s">
        <v>299</v>
      </c>
      <c r="D334" s="260">
        <f>E334</f>
        <v>199150</v>
      </c>
      <c r="E334" s="260">
        <f>F334</f>
        <v>199150</v>
      </c>
      <c r="F334" s="260">
        <v>199150</v>
      </c>
      <c r="G334" s="24"/>
      <c r="H334" s="24"/>
      <c r="I334" s="167"/>
      <c r="J334" s="167" t="s">
        <v>2</v>
      </c>
      <c r="K334" s="167" t="s">
        <v>2</v>
      </c>
      <c r="L334" s="32" t="s">
        <v>8</v>
      </c>
      <c r="M334" s="98"/>
    </row>
    <row r="335" spans="1:13" s="7" customFormat="1" ht="30" customHeight="1">
      <c r="A335" s="163" t="s">
        <v>224</v>
      </c>
      <c r="B335" s="176" t="s">
        <v>235</v>
      </c>
      <c r="C335" s="163" t="s">
        <v>4</v>
      </c>
      <c r="D335" s="52">
        <f>H335</f>
        <v>3386000</v>
      </c>
      <c r="E335" s="173"/>
      <c r="F335" s="173"/>
      <c r="G335" s="173"/>
      <c r="H335" s="52">
        <v>3386000</v>
      </c>
      <c r="I335" s="163"/>
      <c r="J335" s="163" t="s">
        <v>2</v>
      </c>
      <c r="K335" s="163"/>
      <c r="L335" s="207" t="s">
        <v>67</v>
      </c>
      <c r="M335" s="284"/>
    </row>
    <row r="336" spans="1:13" s="232" customFormat="1" ht="30" customHeight="1">
      <c r="A336" s="104" t="s">
        <v>226</v>
      </c>
      <c r="B336" s="230" t="s">
        <v>556</v>
      </c>
      <c r="C336" s="104" t="s">
        <v>4</v>
      </c>
      <c r="D336" s="103">
        <v>2800000</v>
      </c>
      <c r="E336" s="105"/>
      <c r="F336" s="105"/>
      <c r="G336" s="105"/>
      <c r="H336" s="103">
        <v>2800000</v>
      </c>
      <c r="I336" s="104" t="s">
        <v>424</v>
      </c>
      <c r="J336" s="104"/>
      <c r="K336" s="104"/>
      <c r="L336" s="32" t="s">
        <v>8</v>
      </c>
      <c r="M336" s="231"/>
    </row>
    <row r="337" spans="1:12" s="7" customFormat="1" ht="25.5">
      <c r="A337" s="138" t="s">
        <v>236</v>
      </c>
      <c r="B337" s="135" t="s">
        <v>366</v>
      </c>
      <c r="C337" s="134"/>
      <c r="D337" s="136">
        <f>SUM(D338:D342)</f>
        <v>856218.4850000001</v>
      </c>
      <c r="E337" s="136">
        <f>SUM(E338:E342)</f>
        <v>856218.4850000001</v>
      </c>
      <c r="F337" s="136">
        <f>SUM(F338:F342)</f>
        <v>818825.0850000001</v>
      </c>
      <c r="G337" s="136">
        <f>SUM(G338:G342)</f>
        <v>0</v>
      </c>
      <c r="H337" s="136">
        <f>SUM(H338:H342)</f>
        <v>0</v>
      </c>
      <c r="I337" s="134"/>
      <c r="J337" s="134"/>
      <c r="K337" s="134"/>
      <c r="L337" s="137"/>
    </row>
    <row r="338" spans="1:12" s="7" customFormat="1" ht="168.75">
      <c r="A338" s="167" t="s">
        <v>256</v>
      </c>
      <c r="B338" s="36" t="s">
        <v>237</v>
      </c>
      <c r="C338" s="167" t="s">
        <v>299</v>
      </c>
      <c r="D338" s="132">
        <f>E338+H338</f>
        <v>37393.4</v>
      </c>
      <c r="E338" s="132">
        <v>37393.4</v>
      </c>
      <c r="F338" s="132"/>
      <c r="G338" s="167"/>
      <c r="H338" s="167"/>
      <c r="I338" s="167"/>
      <c r="J338" s="167"/>
      <c r="K338" s="167"/>
      <c r="L338" s="24" t="s">
        <v>460</v>
      </c>
    </row>
    <row r="339" spans="1:15" s="7" customFormat="1" ht="51.75">
      <c r="A339" s="162" t="s">
        <v>257</v>
      </c>
      <c r="B339" s="169" t="s">
        <v>238</v>
      </c>
      <c r="C339" s="163" t="s">
        <v>299</v>
      </c>
      <c r="D339" s="272">
        <f>E339+H339</f>
        <v>663040.415</v>
      </c>
      <c r="E339" s="272">
        <f>F339+G339</f>
        <v>663040.415</v>
      </c>
      <c r="F339" s="272">
        <v>663040.415</v>
      </c>
      <c r="G339" s="163"/>
      <c r="H339" s="163"/>
      <c r="I339" s="162" t="s">
        <v>2</v>
      </c>
      <c r="J339" s="162" t="s">
        <v>2</v>
      </c>
      <c r="K339" s="162" t="s">
        <v>2</v>
      </c>
      <c r="L339" s="169" t="s">
        <v>355</v>
      </c>
      <c r="N339" s="242"/>
      <c r="O339" s="242"/>
    </row>
    <row r="340" spans="1:15" s="7" customFormat="1" ht="39">
      <c r="A340" s="60" t="s">
        <v>258</v>
      </c>
      <c r="B340" s="61" t="s">
        <v>434</v>
      </c>
      <c r="C340" s="189" t="s">
        <v>299</v>
      </c>
      <c r="D340" s="271">
        <f>E340+H340</f>
        <v>155784.67</v>
      </c>
      <c r="E340" s="271">
        <f>F340+G340</f>
        <v>155784.67</v>
      </c>
      <c r="F340" s="271">
        <v>155784.67</v>
      </c>
      <c r="G340" s="189"/>
      <c r="H340" s="189"/>
      <c r="I340" s="189"/>
      <c r="J340" s="189" t="s">
        <v>2</v>
      </c>
      <c r="K340" s="189" t="s">
        <v>2</v>
      </c>
      <c r="L340" s="24" t="s">
        <v>461</v>
      </c>
      <c r="N340" s="110"/>
      <c r="O340" s="110"/>
    </row>
    <row r="341" spans="1:12" s="7" customFormat="1" ht="25.5">
      <c r="A341" s="167" t="s">
        <v>249</v>
      </c>
      <c r="B341" s="24" t="s">
        <v>242</v>
      </c>
      <c r="C341" s="167" t="s">
        <v>4</v>
      </c>
      <c r="D341" s="167"/>
      <c r="E341" s="167"/>
      <c r="F341" s="167"/>
      <c r="G341" s="167"/>
      <c r="H341" s="167"/>
      <c r="I341" s="167"/>
      <c r="J341" s="167" t="s">
        <v>2</v>
      </c>
      <c r="K341" s="167" t="s">
        <v>2</v>
      </c>
      <c r="L341" s="233" t="s">
        <v>67</v>
      </c>
    </row>
    <row r="342" spans="1:12" s="7" customFormat="1" ht="20.25" customHeight="1">
      <c r="A342" s="164" t="s">
        <v>246</v>
      </c>
      <c r="B342" s="188" t="s">
        <v>243</v>
      </c>
      <c r="C342" s="164" t="s">
        <v>4</v>
      </c>
      <c r="D342" s="164"/>
      <c r="E342" s="164"/>
      <c r="F342" s="164"/>
      <c r="G342" s="164"/>
      <c r="H342" s="164"/>
      <c r="I342" s="164"/>
      <c r="J342" s="164" t="s">
        <v>2</v>
      </c>
      <c r="K342" s="164"/>
      <c r="L342" s="233" t="s">
        <v>67</v>
      </c>
    </row>
    <row r="343" spans="1:12" ht="36" customHeight="1">
      <c r="A343" s="178">
        <v>6</v>
      </c>
      <c r="B343" s="182" t="s">
        <v>239</v>
      </c>
      <c r="C343" s="164" t="s">
        <v>4</v>
      </c>
      <c r="D343" s="97"/>
      <c r="E343" s="97"/>
      <c r="F343" s="97"/>
      <c r="G343" s="97"/>
      <c r="H343" s="97"/>
      <c r="I343" s="133"/>
      <c r="J343" s="133"/>
      <c r="K343" s="133"/>
      <c r="L343" s="233" t="s">
        <v>462</v>
      </c>
    </row>
    <row r="344" spans="1:12" ht="39" customHeight="1">
      <c r="A344" s="178">
        <v>7</v>
      </c>
      <c r="B344" s="182" t="s">
        <v>240</v>
      </c>
      <c r="C344" s="164" t="s">
        <v>4</v>
      </c>
      <c r="D344" s="97"/>
      <c r="E344" s="97"/>
      <c r="F344" s="97"/>
      <c r="G344" s="97"/>
      <c r="H344" s="97"/>
      <c r="I344" s="133"/>
      <c r="J344" s="133"/>
      <c r="K344" s="133"/>
      <c r="L344" s="233" t="s">
        <v>67</v>
      </c>
    </row>
    <row r="345" spans="1:12" ht="36.75" customHeight="1">
      <c r="A345" s="178">
        <v>8</v>
      </c>
      <c r="B345" s="182" t="s">
        <v>241</v>
      </c>
      <c r="C345" s="164" t="s">
        <v>4</v>
      </c>
      <c r="D345" s="97"/>
      <c r="E345" s="97"/>
      <c r="F345" s="97"/>
      <c r="G345" s="97"/>
      <c r="H345" s="97"/>
      <c r="I345" s="133"/>
      <c r="J345" s="133"/>
      <c r="K345" s="133"/>
      <c r="L345" s="233" t="s">
        <v>67</v>
      </c>
    </row>
  </sheetData>
  <sheetProtection/>
  <mergeCells count="86">
    <mergeCell ref="L299:L302"/>
    <mergeCell ref="A2:L2"/>
    <mergeCell ref="A3:A5"/>
    <mergeCell ref="B3:B5"/>
    <mergeCell ref="C3:C5"/>
    <mergeCell ref="D3:D5"/>
    <mergeCell ref="E3:H3"/>
    <mergeCell ref="I3:K3"/>
    <mergeCell ref="L3:L5"/>
    <mergeCell ref="E4:G4"/>
    <mergeCell ref="H4:H5"/>
    <mergeCell ref="I4:I5"/>
    <mergeCell ref="J4:J5"/>
    <mergeCell ref="K4:K5"/>
    <mergeCell ref="A7:B7"/>
    <mergeCell ref="N23:O23"/>
    <mergeCell ref="N24:O24"/>
    <mergeCell ref="M47:M48"/>
    <mergeCell ref="L58:L59"/>
    <mergeCell ref="A8:L8"/>
    <mergeCell ref="A9:B9"/>
    <mergeCell ref="L13:L15"/>
    <mergeCell ref="N16:Q16"/>
    <mergeCell ref="N20:O20"/>
    <mergeCell ref="N21:O21"/>
    <mergeCell ref="A71:B71"/>
    <mergeCell ref="I72:K72"/>
    <mergeCell ref="C73:C76"/>
    <mergeCell ref="I73:I76"/>
    <mergeCell ref="J73:J76"/>
    <mergeCell ref="A79:A80"/>
    <mergeCell ref="B79:B80"/>
    <mergeCell ref="I79:I80"/>
    <mergeCell ref="J79:J80"/>
    <mergeCell ref="H137:H139"/>
    <mergeCell ref="I137:I139"/>
    <mergeCell ref="J137:J139"/>
    <mergeCell ref="C121:C125"/>
    <mergeCell ref="K137:K139"/>
    <mergeCell ref="L79:L80"/>
    <mergeCell ref="D272:D273"/>
    <mergeCell ref="G272:G273"/>
    <mergeCell ref="E272:E273"/>
    <mergeCell ref="A137:A139"/>
    <mergeCell ref="B137:B139"/>
    <mergeCell ref="C137:C139"/>
    <mergeCell ref="D137:D139"/>
    <mergeCell ref="E137:E139"/>
    <mergeCell ref="F137:F139"/>
    <mergeCell ref="G137:G139"/>
    <mergeCell ref="A216:B216"/>
    <mergeCell ref="L220:L222"/>
    <mergeCell ref="A247:L247"/>
    <mergeCell ref="A248:B248"/>
    <mergeCell ref="I249:K249"/>
    <mergeCell ref="L250:L251"/>
    <mergeCell ref="N260:O260"/>
    <mergeCell ref="L272:L273"/>
    <mergeCell ref="L274:L275"/>
    <mergeCell ref="A280:A281"/>
    <mergeCell ref="B280:B281"/>
    <mergeCell ref="C280:C281"/>
    <mergeCell ref="I280:I281"/>
    <mergeCell ref="J280:J281"/>
    <mergeCell ref="K280:K281"/>
    <mergeCell ref="L280:L282"/>
    <mergeCell ref="N289:O289"/>
    <mergeCell ref="P289:Q289"/>
    <mergeCell ref="A297:A298"/>
    <mergeCell ref="B297:B298"/>
    <mergeCell ref="C297:C298"/>
    <mergeCell ref="D297:D298"/>
    <mergeCell ref="E297:E298"/>
    <mergeCell ref="F297:F298"/>
    <mergeCell ref="G297:G298"/>
    <mergeCell ref="H297:H298"/>
    <mergeCell ref="L74:L76"/>
    <mergeCell ref="A70:L70"/>
    <mergeCell ref="I297:I298"/>
    <mergeCell ref="J297:J298"/>
    <mergeCell ref="K297:K298"/>
    <mergeCell ref="L297:L298"/>
    <mergeCell ref="L283:L288"/>
    <mergeCell ref="L173:L176"/>
    <mergeCell ref="A215:L215"/>
    <mergeCell ref="F272:F273"/>
  </mergeCells>
  <hyperlinks>
    <hyperlink ref="B115" r:id="rId1" display="_ftn1"/>
    <hyperlink ref="B136" r:id="rId2" display="_ftn3"/>
    <hyperlink ref="B135" r:id="rId3" display="_ftn2"/>
  </hyperlinks>
  <printOptions horizontalCentered="1"/>
  <pageMargins left="0.7874015748031497" right="0.3937007874015748" top="0.7874015748031497" bottom="0.7874015748031497" header="0.31496062992125984" footer="0.31496062992125984"/>
  <pageSetup fitToHeight="0" horizontalDpi="600" verticalDpi="600" orientation="landscape" paperSize="9" scale="60" r:id="rId4"/>
  <headerFooter differentFirst="1" scaleWithDoc="0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2015-07-15T12:08:25Z</cp:lastPrinted>
  <dcterms:created xsi:type="dcterms:W3CDTF">2015-05-05T06:06:06Z</dcterms:created>
  <dcterms:modified xsi:type="dcterms:W3CDTF">2015-07-15T14:15:07Z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