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<sst xmlns="http://schemas.openxmlformats.org/spreadsheetml/2006/main" count="18" uniqueCount="12">
  <si>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Выборы депутатов Думы Ханты-Мансийского автономного округа - Югры шестого созыва</t>
  </si>
  <si>
    <t>Сургутский (№ 12)</t>
  </si>
  <si>
    <t>В руб.</t>
  </si>
  <si>
    <t>1</t>
  </si>
  <si>
    <t>1.</t>
  </si>
  <si>
    <t>09.08.2016</t>
  </si>
  <si>
    <t/>
  </si>
  <si>
    <t>2.</t>
  </si>
  <si>
    <t>02.08.2016</t>
  </si>
  <si>
    <t xml:space="preserve">СВЕДЕНИЯ
о поступлении средств в избирательные фонды кандидатов и расходовании этих средств
</t>
  </si>
  <si>
    <t>По состоянию на 15.08.2016</t>
  </si>
  <si>
    <t>Всего по округу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</si>
</sst>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"/>
    <numFmt numFmtId="165" formatCode="dd\.mm\.yyyy"/>
    <numFmt numFmtId="166" formatCode="\C\us\t\o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>
      <alignment horizontal="left" vertical="top" wrapText="1"/>
    </xf>
    <xf numFmtId="164" fontId="40" fillId="34" borderId="10" xfId="0" applyNumberFormat="1" applyFont="1" applyFill="1" applyBorder="1" applyAlignment="1">
      <alignment horizontal="right" vertical="top" wrapText="1"/>
    </xf>
    <xf numFmtId="1" fontId="40" fillId="34" borderId="10" xfId="0" applyNumberFormat="1" applyFont="1" applyFill="1" applyBorder="1" applyAlignment="1">
      <alignment horizontal="center" vertical="top" wrapText="1"/>
    </xf>
    <xf numFmtId="165" fontId="40" fillId="34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left" vertical="top" wrapText="1"/>
    </xf>
    <xf numFmtId="164" fontId="39" fillId="33" borderId="10" xfId="0" applyNumberFormat="1" applyFont="1" applyFill="1" applyBorder="1" applyAlignment="1">
      <alignment horizontal="right" vertical="top" wrapText="1"/>
    </xf>
    <xf numFmtId="1" fontId="39" fillId="33" borderId="10" xfId="0" applyNumberFormat="1" applyFont="1" applyFill="1" applyBorder="1" applyAlignment="1">
      <alignment horizontal="center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4" fontId="40" fillId="34" borderId="10" xfId="0" applyNumberFormat="1" applyFont="1" applyFill="1" applyBorder="1" applyAlignment="1">
      <alignment horizontal="right" vertical="top" wrapText="1"/>
    </xf>
    <xf numFmtId="4" fontId="39" fillId="33" borderId="10" xfId="0" applyNumberFormat="1" applyFont="1" applyFill="1" applyBorder="1" applyAlignment="1">
      <alignment horizontal="right" vertical="top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top" wrapText="1"/>
    </xf>
    <xf numFmtId="0" fontId="39" fillId="33" borderId="12" xfId="0" applyNumberFormat="1" applyFont="1" applyFill="1" applyBorder="1" applyAlignment="1">
      <alignment horizontal="center" vertical="top" wrapText="1"/>
    </xf>
    <xf numFmtId="0" fontId="39" fillId="33" borderId="13" xfId="0" applyNumberFormat="1" applyFont="1" applyFill="1" applyBorder="1" applyAlignment="1">
      <alignment horizontal="center" vertical="top" wrapText="1"/>
    </xf>
    <xf numFmtId="0" fontId="39" fillId="33" borderId="14" xfId="0" applyNumberFormat="1" applyFont="1" applyFill="1" applyBorder="1" applyAlignment="1">
      <alignment horizontal="center" vertical="top" wrapText="1"/>
    </xf>
    <xf numFmtId="0" fontId="39" fillId="33" borderId="15" xfId="0" applyNumberFormat="1" applyFont="1" applyFill="1" applyBorder="1" applyAlignment="1">
      <alignment horizontal="center" vertical="top" wrapText="1"/>
    </xf>
    <xf numFmtId="0" fontId="39" fillId="33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5.7109375" style="0" customWidth="1"/>
    <col min="2" max="2" width="16.140625" style="0" customWidth="1"/>
    <col min="3" max="4" width="15.7109375" style="0" customWidth="1"/>
    <col min="5" max="5" width="13.14062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5.7109375" style="0" customWidth="1"/>
    <col min="13" max="13" width="22.57421875" style="0" customWidth="1"/>
    <col min="14" max="14" width="9.140625" style="0" customWidth="1"/>
  </cols>
  <sheetData>
    <row r="1" spans="1:13" ht="31.5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ht="15">
      <c r="M4" s="2" t="s">
        <v>10</v>
      </c>
    </row>
    <row r="5" ht="15">
      <c r="M5" s="2" t="s">
        <v>2</v>
      </c>
    </row>
    <row r="6" spans="1:13" ht="14.25" customHeight="1">
      <c r="A6" s="20" t="str">
        <f>"№
п/п"</f>
        <v>№
п/п</v>
      </c>
      <c r="B6" s="20" t="str">
        <f>"Фамилия, имя, отчество кандидата"</f>
        <v>Фамилия, имя, отчество кандидата</v>
      </c>
      <c r="C6" s="23" t="str">
        <f>"Поступило средств"</f>
        <v>Поступило средств</v>
      </c>
      <c r="D6" s="24"/>
      <c r="E6" s="24"/>
      <c r="F6" s="24"/>
      <c r="G6" s="25"/>
      <c r="H6" s="23" t="str">
        <f>"Израсходовано средств"</f>
        <v>Израсходовано средств</v>
      </c>
      <c r="I6" s="24"/>
      <c r="J6" s="24"/>
      <c r="K6" s="25"/>
      <c r="L6" s="23" t="str">
        <f>"Возвращено средств"</f>
        <v>Возвращено средств</v>
      </c>
      <c r="M6" s="25"/>
    </row>
    <row r="7" spans="1:14" ht="27" customHeight="1">
      <c r="A7" s="21"/>
      <c r="B7" s="21"/>
      <c r="C7" s="20" t="str">
        <f>"всего"</f>
        <v>всего</v>
      </c>
      <c r="D7" s="23" t="str">
        <f>"из них"</f>
        <v>из них</v>
      </c>
      <c r="E7" s="24"/>
      <c r="F7" s="24"/>
      <c r="G7" s="25"/>
      <c r="H7" s="20" t="str">
        <f>"всего"</f>
        <v>всего</v>
      </c>
      <c r="I7" s="2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4"/>
      <c r="K7" s="25"/>
      <c r="L7" s="20" t="str">
        <f>"сумма, руб."</f>
        <v>сумма, руб.</v>
      </c>
      <c r="M7" s="20" t="str">
        <f>"основание возврата"</f>
        <v>основание возврата</v>
      </c>
      <c r="N7" s="1"/>
    </row>
    <row r="8" spans="1:14" ht="51" customHeight="1">
      <c r="A8" s="21"/>
      <c r="B8" s="21"/>
      <c r="C8" s="21"/>
      <c r="D8" s="23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5"/>
      <c r="F8" s="23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5"/>
      <c r="H8" s="21"/>
      <c r="I8" s="20" t="str">
        <f>"дата операции"</f>
        <v>дата операции</v>
      </c>
      <c r="J8" s="20" t="str">
        <f>"сумма, руб."</f>
        <v>сумма, руб.</v>
      </c>
      <c r="K8" s="20" t="str">
        <f>"назначение платежа"</f>
        <v>назначение платежа</v>
      </c>
      <c r="L8" s="21"/>
      <c r="M8" s="21"/>
      <c r="N8" s="1"/>
    </row>
    <row r="9" spans="1:14" ht="49.5" customHeight="1">
      <c r="A9" s="22"/>
      <c r="B9" s="22"/>
      <c r="C9" s="22"/>
      <c r="D9" s="4" t="str">
        <f>"сумма, руб."</f>
        <v>сумма, руб.</v>
      </c>
      <c r="E9" s="4" t="str">
        <f>"наименование юридического лица"</f>
        <v>наименование юридического лица</v>
      </c>
      <c r="F9" s="4" t="str">
        <f>"сумма, руб."</f>
        <v>сумма, руб.</v>
      </c>
      <c r="G9" s="4" t="str">
        <f>"кол-во граждан"</f>
        <v>кол-во граждан</v>
      </c>
      <c r="H9" s="22"/>
      <c r="I9" s="22"/>
      <c r="J9" s="22"/>
      <c r="K9" s="22"/>
      <c r="L9" s="22"/>
      <c r="M9" s="22"/>
      <c r="N9" s="1"/>
    </row>
    <row r="10" spans="1:14" ht="15">
      <c r="A10" s="5" t="s">
        <v>3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1"/>
    </row>
    <row r="11" spans="1:14" ht="75.75" customHeight="1">
      <c r="A11" s="6" t="s">
        <v>4</v>
      </c>
      <c r="B11" s="7" t="str">
        <f>"Айсин Ринат Рафикович"</f>
        <v>Айсин Ринат Рафикович</v>
      </c>
      <c r="C11" s="16"/>
      <c r="D11" s="16">
        <v>350000</v>
      </c>
      <c r="E11" s="7" t="str">
        <f>"ООО ""ИнтерСтрой"""</f>
        <v>ООО "ИнтерСтрой"</v>
      </c>
      <c r="F11" s="8"/>
      <c r="G11" s="9"/>
      <c r="H11" s="8"/>
      <c r="I11" s="10" t="s">
        <v>5</v>
      </c>
      <c r="J11" s="16">
        <v>54000</v>
      </c>
      <c r="K11" s="7" t="str">
        <f>"Израсходовано на предвыборную агитацию."</f>
        <v>Израсходовано на предвыборную агитацию.</v>
      </c>
      <c r="L11" s="16">
        <v>200000</v>
      </c>
      <c r="M11" s="7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  <c r="N11" s="3"/>
    </row>
    <row r="12" spans="1:14" ht="25.5" customHeight="1">
      <c r="A12" s="6" t="s">
        <v>6</v>
      </c>
      <c r="B12" s="7">
        <f>""</f>
      </c>
      <c r="C12" s="16"/>
      <c r="D12" s="16">
        <v>350000</v>
      </c>
      <c r="E12" s="7" t="str">
        <f>"ООО ""ОСНОВА"""</f>
        <v>ООО "ОСНОВА"</v>
      </c>
      <c r="F12" s="8"/>
      <c r="G12" s="9"/>
      <c r="H12" s="8"/>
      <c r="I12" s="10"/>
      <c r="J12" s="16"/>
      <c r="K12" s="7">
        <f>""</f>
      </c>
      <c r="L12" s="16"/>
      <c r="M12" s="7">
        <f>""</f>
      </c>
      <c r="N12" s="1"/>
    </row>
    <row r="13" spans="1:14" ht="38.25" customHeight="1">
      <c r="A13" s="6" t="s">
        <v>6</v>
      </c>
      <c r="B13" s="7">
        <f>""</f>
      </c>
      <c r="C13" s="16"/>
      <c r="D13" s="16">
        <v>400000</v>
      </c>
      <c r="E13" s="7" t="str">
        <f>"АО ЗАПСИБПРОМСТРОЙ"</f>
        <v>АО ЗАПСИБПРОМСТРОЙ</v>
      </c>
      <c r="F13" s="8"/>
      <c r="G13" s="9"/>
      <c r="H13" s="8"/>
      <c r="I13" s="10"/>
      <c r="J13" s="16"/>
      <c r="K13" s="7">
        <f>""</f>
      </c>
      <c r="L13" s="16"/>
      <c r="M13" s="7">
        <f>""</f>
      </c>
      <c r="N13" s="3"/>
    </row>
    <row r="14" spans="1:14" ht="30" customHeight="1">
      <c r="A14" s="6" t="s">
        <v>6</v>
      </c>
      <c r="B14" s="7">
        <f>""</f>
      </c>
      <c r="C14" s="16"/>
      <c r="D14" s="16">
        <v>150000</v>
      </c>
      <c r="E14" s="7" t="str">
        <f>"ООО ""Эрель Газстрой"""</f>
        <v>ООО "Эрель Газстрой"</v>
      </c>
      <c r="F14" s="8"/>
      <c r="G14" s="9"/>
      <c r="H14" s="8"/>
      <c r="I14" s="10"/>
      <c r="J14" s="16"/>
      <c r="K14" s="7">
        <f>""</f>
      </c>
      <c r="L14" s="16"/>
      <c r="M14" s="7">
        <f>""</f>
      </c>
      <c r="N14" s="3"/>
    </row>
    <row r="15" spans="1:14" ht="37.5" customHeight="1">
      <c r="A15" s="6" t="s">
        <v>6</v>
      </c>
      <c r="B15" s="7">
        <f>""</f>
      </c>
      <c r="C15" s="16"/>
      <c r="D15" s="16">
        <v>100000</v>
      </c>
      <c r="E15" s="7" t="str">
        <f>"ООО 'Югорские традиции'"</f>
        <v>ООО ''Югорские традиции''</v>
      </c>
      <c r="F15" s="8"/>
      <c r="G15" s="9"/>
      <c r="H15" s="8"/>
      <c r="I15" s="10"/>
      <c r="J15" s="16"/>
      <c r="K15" s="7">
        <f>""</f>
      </c>
      <c r="L15" s="16"/>
      <c r="M15" s="7">
        <f>""</f>
      </c>
      <c r="N15" s="3"/>
    </row>
    <row r="16" spans="1:14" ht="104.25" customHeight="1">
      <c r="A16" s="6" t="s">
        <v>6</v>
      </c>
      <c r="B16" s="7">
        <f>""</f>
      </c>
      <c r="C16" s="16"/>
      <c r="D16" s="16">
        <v>100000</v>
      </c>
      <c r="E16" s="7" t="str">
        <f>"ООО ""Югракоопсервис"" р/с 40702810912370000023 в ЕФ ПАО ""МДМ БАНК""  г. Екатеринбург"</f>
        <v>ООО "Югракоопсервис" р/с 40702810912370000023 в ЕФ ПАО "МДМ БАНК"  г. Екатеринбург</v>
      </c>
      <c r="F16" s="8"/>
      <c r="G16" s="9"/>
      <c r="H16" s="16"/>
      <c r="I16" s="10"/>
      <c r="J16" s="16"/>
      <c r="K16" s="7">
        <f>""</f>
      </c>
      <c r="L16" s="16"/>
      <c r="M16" s="7">
        <f>""</f>
      </c>
      <c r="N16" s="3"/>
    </row>
    <row r="17" spans="1:14" ht="30" customHeight="1">
      <c r="A17" s="5" t="s">
        <v>6</v>
      </c>
      <c r="B17" s="11" t="str">
        <f>"Итого по кандидату"</f>
        <v>Итого по кандидату</v>
      </c>
      <c r="C17" s="17">
        <v>1450000</v>
      </c>
      <c r="D17" s="17">
        <v>1450000</v>
      </c>
      <c r="E17" s="11">
        <f>""</f>
      </c>
      <c r="F17" s="12">
        <v>0</v>
      </c>
      <c r="G17" s="13"/>
      <c r="H17" s="17">
        <v>54000</v>
      </c>
      <c r="I17" s="14"/>
      <c r="J17" s="17">
        <v>54000</v>
      </c>
      <c r="K17" s="11">
        <f>""</f>
      </c>
      <c r="L17" s="17">
        <v>200000</v>
      </c>
      <c r="M17" s="11">
        <f>""</f>
      </c>
      <c r="N17" s="3"/>
    </row>
    <row r="18" spans="1:14" ht="78" customHeight="1">
      <c r="A18" s="6" t="s">
        <v>7</v>
      </c>
      <c r="B18" s="7" t="str">
        <f>"Селюков Михаил Викторович"</f>
        <v>Селюков Михаил Викторович</v>
      </c>
      <c r="C18" s="16">
        <v>510000</v>
      </c>
      <c r="D18" s="16">
        <v>350000</v>
      </c>
      <c r="E18" s="7" t="str">
        <f>"Общество с Ограниченной Ответственностью ""Сибпромстрой-Югория"""</f>
        <v>Общество с Ограниченной Ответственностью "Сибпромстрой-Югория"</v>
      </c>
      <c r="F18" s="8"/>
      <c r="G18" s="9"/>
      <c r="H18" s="16">
        <v>153480</v>
      </c>
      <c r="I18" s="10" t="s">
        <v>8</v>
      </c>
      <c r="J18" s="16">
        <v>126000</v>
      </c>
      <c r="K18" s="7" t="str">
        <f>"Израсходовано на предвыборную агитацию."</f>
        <v>Израсходовано на предвыборную агитацию.</v>
      </c>
      <c r="L18" s="16"/>
      <c r="M18" s="7">
        <f>""</f>
      </c>
      <c r="N18" s="3"/>
    </row>
    <row r="19" spans="1:14" ht="15">
      <c r="A19" s="5" t="s">
        <v>6</v>
      </c>
      <c r="B19" s="11" t="s">
        <v>11</v>
      </c>
      <c r="C19" s="17">
        <v>1960000</v>
      </c>
      <c r="D19" s="17">
        <v>1800000</v>
      </c>
      <c r="E19" s="11">
        <f>""</f>
      </c>
      <c r="F19" s="12">
        <v>0</v>
      </c>
      <c r="G19" s="13">
        <v>0</v>
      </c>
      <c r="H19" s="17">
        <v>207480</v>
      </c>
      <c r="I19" s="14"/>
      <c r="J19" s="17">
        <v>180000</v>
      </c>
      <c r="K19" s="11">
        <f>""</f>
      </c>
      <c r="L19" s="17">
        <v>200000</v>
      </c>
      <c r="M19" s="11">
        <f>""</f>
      </c>
      <c r="N19" s="1"/>
    </row>
    <row r="20" spans="1:14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3"/>
    </row>
  </sheetData>
  <sheetProtection/>
  <mergeCells count="19">
    <mergeCell ref="H7:H9"/>
    <mergeCell ref="I7:K7"/>
    <mergeCell ref="L7:L9"/>
    <mergeCell ref="M7:M9"/>
    <mergeCell ref="D8:E8"/>
    <mergeCell ref="F8:G8"/>
    <mergeCell ref="I8:I9"/>
    <mergeCell ref="J8:J9"/>
    <mergeCell ref="K8:K9"/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</mergeCells>
  <printOptions/>
  <pageMargins left="0.3472222222222222" right="0.1388888888888889" top="0.1388888888888889" bottom="0.1388888888888889" header="0.3" footer="0.3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2016-08-19T07:27:11Z</dcterms:created>
  <dcterms:modified xsi:type="dcterms:W3CDTF">2016-08-19T08:14:09Z</dcterms:modified>
  <cp:category/>
  <cp:version/>
  <cp:contentType/>
  <cp:contentStatus/>
</cp:coreProperties>
</file>