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9495" activeTab="0"/>
  </bookViews>
  <sheets>
    <sheet name="с учетом сент ДГ" sheetId="1" r:id="rId1"/>
  </sheets>
  <definedNames>
    <definedName name="_xlnm.Print_Area" localSheetId="0">'с учетом сент ДГ'!$A$1:$T$89</definedName>
  </definedNames>
  <calcPr fullCalcOnLoad="1"/>
</workbook>
</file>

<file path=xl/sharedStrings.xml><?xml version="1.0" encoding="utf-8"?>
<sst xmlns="http://schemas.openxmlformats.org/spreadsheetml/2006/main" count="360" uniqueCount="92">
  <si>
    <t>Программные мероприятия,</t>
  </si>
  <si>
    <t>объем ассигнований на реализацию программы</t>
  </si>
  <si>
    <t>Целевые показатели результатов реализации муниципальной программы</t>
  </si>
  <si>
    <t>Наименование</t>
  </si>
  <si>
    <t>Источники финансирования</t>
  </si>
  <si>
    <t>В том числе по годам:</t>
  </si>
  <si>
    <t>2014 год</t>
  </si>
  <si>
    <t>2015 год</t>
  </si>
  <si>
    <t>2016 год</t>
  </si>
  <si>
    <t>Всего, в том числе:</t>
  </si>
  <si>
    <t>х</t>
  </si>
  <si>
    <t xml:space="preserve">- за счет средств местного бюджета </t>
  </si>
  <si>
    <t>Департамент городского хозяйства</t>
  </si>
  <si>
    <t>Объем финансирования (всего, руб.)</t>
  </si>
  <si>
    <t xml:space="preserve">к муниципальной программе </t>
  </si>
  <si>
    <t>Доля граждан, получивших дополнительные меры социальной поддержки,  от общего количества граждан, обратившихся в орган местного самоуправления, %</t>
  </si>
  <si>
    <t>Общий объем ассигнований на реализацию программы – всего, в том числе:</t>
  </si>
  <si>
    <t>Объем ассигнований администратора  - Управление бюджетного учета и отчетности</t>
  </si>
  <si>
    <t xml:space="preserve">Объем ассигнований соадминистраторов </t>
  </si>
  <si>
    <t>Объем ассигнований соадминистратора –  Департамент городского хозяйства</t>
  </si>
  <si>
    <t>Объем ассигнований соадминистратора –  Управление общественных связей</t>
  </si>
  <si>
    <t>Объем ассигнований соадминистратора –  Департамент образования</t>
  </si>
  <si>
    <t>Количество организаций, осуществляющих доставку получателям выплаты компенсации на проезд в городском пассажирском транспорте общего пользования, ед.</t>
  </si>
  <si>
    <t>Количество выявленных для транспортировки детей-сирот и детей, оставшихся без попечения родителей к месту дальнейшего устройства, к месту постоянного жительства одного из родителей, родственников или в распоряжение органов опеки и попечительства, чел.</t>
  </si>
  <si>
    <t>Количество организаций, осуществляющих оформление и расчет компенсаций гражданам, проживающим в бесхозяйных жилых помещениях и временном жилищном фонде, ед.</t>
  </si>
  <si>
    <t>Управление бюджетного учета и отчетности</t>
  </si>
  <si>
    <t xml:space="preserve">Количество  получателей компенсации на проезд в городском пассажирском транспорте общего пользования в размере 600 рублей в квартал, чел.   </t>
  </si>
  <si>
    <t>Мероприятие 1.1.2. Услуги организации по доставке получателям выплаты компенсации на проезд в городском пассажирском транспорте общего пользования</t>
  </si>
  <si>
    <t xml:space="preserve">Количество  получателей единовременных выплат ко Дню Победы в Великой Отечественной войне 1941 - 1945 годов, чел.   </t>
  </si>
  <si>
    <t>Мероприятие 1.3. Ремонт квартир одиноко проживающих граждан старшего поколения</t>
  </si>
  <si>
    <t>Управление общественных связей</t>
  </si>
  <si>
    <t xml:space="preserve"> Управление общественных связей</t>
  </si>
  <si>
    <t xml:space="preserve">Количество лиц из числа детей-сирот и детей, оставшихся без  попечения родителей, оказавшиеся в трудной жизненной ситуации получивших поддержку в виде погашения задолженности по оплате содержания жилья и коммунальным услугам, чел.   </t>
  </si>
  <si>
    <t>Мероприятие 1.7. Предоставление компенсации расходов по оплате жилого помещения и коммунальных услуг отдельным категориям граждан, проживающих в бесхозяйных жилых помещениях и временном жилищном фонде</t>
  </si>
  <si>
    <t>Мероприятие 1.7.1.  Предоставление компенсации расходов по оплате жилого помещения и коммунальных услуг отдельным категориям граждан, проживающих в бесхозяйных жилых помещениях и временном жилищном фонде</t>
  </si>
  <si>
    <t xml:space="preserve">Количество граждан, проживающих в бесхозяйных жилых помещениях и временном жилищном фонде, получающих компенсации за счет средств бюджета города, чел.   </t>
  </si>
  <si>
    <t>Мероприятие 1.7.2. Услуги организации по оформлению и начислению компенсаций гражданам, проживающим в бесхозяйных жилых помещениях и временном жилищном фонде</t>
  </si>
  <si>
    <t>Мероприятие 1.8. Проведение косметического ремонта социального общежития для лиц из числа детей-сирот и детей, оставшихся без попечения родителей (включая составление локальной сметы)</t>
  </si>
  <si>
    <t>Департамент образования</t>
  </si>
  <si>
    <t xml:space="preserve">Количество детей – инвалидов, состоящих на учете в муниципальных бюджетных учреждениях здравоохранения города Сургута, направленных на лечение по санаторно – курортным путевкам «Мать и дитя», чел.   </t>
  </si>
  <si>
    <t>Мероприятие 1.10. Социальная поддержка в виде материально-технического обеспечения социального общежития для лиц из числа детей-сирот и детей оставшихся без попечения родителей</t>
  </si>
  <si>
    <t>Количество квартир, оснащенных мебелью, ед.</t>
  </si>
  <si>
    <t>Департамент архитектуры и градостроительства</t>
  </si>
  <si>
    <t>Объем ассигнований соадминистратора –  Департамент архитектуры и градостроительства</t>
  </si>
  <si>
    <t xml:space="preserve">Количество Почётных граждан города Сургута получающих дополнительные меры социальной поддержки, чел.                           </t>
  </si>
  <si>
    <t>Мероприятие 1.4.2. Компенсация расходов в размере 100% абонентной платы за телефон</t>
  </si>
  <si>
    <t>Мероприятие 1.4.3. Компенсация за проезд на городском автомобильном пассажирском транспорте (кроме такси)</t>
  </si>
  <si>
    <t>Мероприятие 1.5. Организация работы по перевозке детей, в том числе оставшихся без попечения родителей: транспортировка детей с сопровождающим к месту дальнейшего устройства, к месту постоянного жительства одного из родителей, родственников или в распоряжение органов опеки и попечительства.
Транспортировка детей-сирот и детей, оставшихся без попечения родителей в специализированные учреждения для дальнейшего проживания и воспитания</t>
  </si>
  <si>
    <t>Количество лицевых счетов граждан, которым предоставляются компенсации расходов по оплате содержания и текущего ремонта жилых помещений, коммунальных услуг, ед.</t>
  </si>
  <si>
    <t xml:space="preserve">Мероприятие 1.9. Социальная поддержка детей-инвалидов, состоящих на учете в  бюджетных учреждениях здравоохранения Ханты-Мансийского автономного округа - Югры в городе Сургуте, в форме приобретения и предоставления санаторно-курортных путевок по типу «Мать и дитя» для лечения </t>
  </si>
  <si>
    <t>Количество приглашённых врачей – специалистов государственных учреждений здравоохранения, расположенных на территории города Сургута, чел.</t>
  </si>
  <si>
    <t xml:space="preserve">Ответственный
 (администратор или соадминистратор)
</t>
  </si>
  <si>
    <t xml:space="preserve">Наименование показателя, 
ед. измерения
</t>
  </si>
  <si>
    <t xml:space="preserve">и показатели результатов  реализации муниципальной программы
</t>
  </si>
  <si>
    <t>2017 год</t>
  </si>
  <si>
    <t>2018 год</t>
  </si>
  <si>
    <t>2019 год</t>
  </si>
  <si>
    <t>2020 год</t>
  </si>
  <si>
    <t>Мероприятие 1.4. Предоставление социальной поддержки гражданам, которым присвоено звание «Почетный гражданин города Сургута»</t>
  </si>
  <si>
    <t>Мероприятие 1.1.1. Предоставление ежеквартальной выплаты компенсации на проезд в городском пассажирском транспорте общего пользования</t>
  </si>
  <si>
    <t>Мероприятие 1.1. Предоставление ежеквартальной выплаты компенсации на проезд в городском пассажирском транспорте общего пользования (в том числе услуги по доставке выплат получателям)</t>
  </si>
  <si>
    <t xml:space="preserve">Мероприятие 1.4.7. Оплата услуг по изготовлению и установке памятника (надгробья) Почетному гражданину на территории города Сургута </t>
  </si>
  <si>
    <t>Значение показателя, в том числе*:</t>
  </si>
  <si>
    <t>** Исполнение мероприятия возможно при наличии участников подпрограммы.</t>
  </si>
  <si>
    <t>к постановлению</t>
  </si>
  <si>
    <t>Администрации города
от ______________ № _________</t>
  </si>
  <si>
    <t>"Дополнительные меры социальной</t>
  </si>
  <si>
    <t>поддержки отдельных категорий</t>
  </si>
  <si>
    <t>граждан муниципального образования</t>
  </si>
  <si>
    <t>городской округ город Сургут</t>
  </si>
  <si>
    <t>* Достижение показателей в указанных объемах возможно при условии поступления денежных средств.</t>
  </si>
  <si>
    <t>Количество жилых помещений в многоквартирных домах, подлежащих переводу с газоснабжения на электроснабжение, которые подлежат компенсации за счет средств бюджета города, ед.</t>
  </si>
  <si>
    <t xml:space="preserve">Итого по задаче 1 </t>
  </si>
  <si>
    <t>Мероприятие 1.2. Предоставление единовременной выплаты ко Дню Победы в Великой Отечественной войне 1941 - 1945
годов</t>
  </si>
  <si>
    <t xml:space="preserve">Мероприятие 1.4.1. Компенсация расходов почетных граждан города Сургута и совместно проживающих с ними членов семьи на оплату
за пользование (за наем) жилого помещения, за содержание и текущий ремонт общего имущества в многоквартирных домах и за коммунальные услуги
</t>
  </si>
  <si>
    <t>Мероприятие 1.4.4. 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Сургута, проживающим за
его пределами и приглашенным Главой города на торжественные мероприятия городского, межмуниципального, международного значения, проводимые в Ханты-Мансийском автономном округе - Югре</t>
  </si>
  <si>
    <t>Мероприятие 1.4.5. Оплата гостиницы (в сутки на одного человека) Почетным гражданам города Сургута, проживающим за его
пределами и приглашенным Главой города на торжественные мероприятия городского, межмуниципального, международного 
значения, проводимые в Ханты-Мансийском автономном округе - Югре</t>
  </si>
  <si>
    <t>Мероприятие 1.4.6. Оплата услуг по
погребению Почетного гражданина города Сургута, также оплата поминальных обедов в день похорон на территории города</t>
  </si>
  <si>
    <t>Мероприятие 1.6. Социальная поддержка в виде погашения задолженности по оплате
содержания жилья и коммунальным услугам, в котором проживают исключительно дети-сироты, дети, оставшиеся без попечения родителей, а также лица из числа детей-сирот, детей, оставшиеся
без попечения родителей, оказавшихся в трудной жизненной ситуации</t>
  </si>
  <si>
    <t>Мероприятие 1.13. Предоставление
компенсации расходов на покупку и подключение электрических плит отдельным категориям граждан, проживающих в многоквартирных домах, подлежащих переводу с газоснабжения на электроснабжение</t>
  </si>
  <si>
    <t>Мероприятие 1.12. Возмещение расходов на оплату стоимости найма жилых помещений приглашенным врачам - специалистам государственных учреждений здравоохранения расположенных на территории города Сургута</t>
  </si>
  <si>
    <t>Приложение</t>
  </si>
  <si>
    <t>Количество отремонтированных жилых помещений ветеранов ВОВ (одиноко проживающие граждане старшего поколения, нуждающиеся в ремонте квартир), ед.</t>
  </si>
  <si>
    <t>Задача1: Предоставление дополнительных мер социальной поддержки отдельным категориям граждан</t>
  </si>
  <si>
    <t xml:space="preserve">Цель: Усиление социальной защищенности и уровня материального благополучия отдельных категорий граждан в муниципальном образовании городской округ город Сургут                                             </t>
  </si>
  <si>
    <t>на 2014-2020 годы"</t>
  </si>
  <si>
    <t xml:space="preserve">Приложение </t>
  </si>
  <si>
    <t>Мероприятие 1.11. Предоставление
компенсации расходов по оплате содержания и текущего ремонта жилых помещений, коммунальных услуг отдельным категориям граждан</t>
  </si>
  <si>
    <t xml:space="preserve">Количество разработанных локальных смет, ед.
</t>
  </si>
  <si>
    <t>Итоговое значение показателя</t>
  </si>
  <si>
    <t>Комитет по опеке и попечительству</t>
  </si>
  <si>
    <t>Объем ассигнований соадминистратора –  Комитет по опеке и попечительству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</si>
</sst>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6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16" fontId="2" fillId="0" borderId="11" xfId="0" applyNumberFormat="1" applyFont="1" applyFill="1" applyBorder="1" applyAlignment="1">
      <alignment horizontal="left" vertical="top" wrapText="1"/>
    </xf>
    <xf numFmtId="16" fontId="2" fillId="0" borderId="1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6"/>
    </xf>
    <xf numFmtId="0" fontId="6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78" zoomScaleNormal="78" zoomScaleSheetLayoutView="59" zoomScalePageLayoutView="75" workbookViewId="0" topLeftCell="A1">
      <selection activeCell="H87" sqref="H87"/>
    </sheetView>
  </sheetViews>
  <sheetFormatPr defaultColWidth="9.140625" defaultRowHeight="15"/>
  <cols>
    <col min="1" max="1" width="41.7109375" style="3" customWidth="1"/>
    <col min="2" max="2" width="16.00390625" style="3" customWidth="1"/>
    <col min="3" max="3" width="14.28125" style="3" customWidth="1"/>
    <col min="4" max="4" width="14.28125" style="21" customWidth="1"/>
    <col min="5" max="5" width="12.8515625" style="3" customWidth="1"/>
    <col min="6" max="6" width="11.57421875" style="3" bestFit="1" customWidth="1"/>
    <col min="7" max="7" width="11.7109375" style="3" customWidth="1"/>
    <col min="8" max="8" width="11.57421875" style="3" customWidth="1"/>
    <col min="9" max="10" width="11.8515625" style="3" customWidth="1"/>
    <col min="11" max="11" width="19.7109375" style="3" customWidth="1"/>
    <col min="12" max="12" width="28.57421875" style="3" customWidth="1"/>
    <col min="13" max="19" width="8.8515625" style="3" customWidth="1"/>
    <col min="20" max="20" width="13.28125" style="3" customWidth="1"/>
    <col min="21" max="16384" width="9.140625" style="3" customWidth="1"/>
  </cols>
  <sheetData>
    <row r="1" spans="15:20" ht="18.75">
      <c r="O1" s="13" t="s">
        <v>86</v>
      </c>
      <c r="P1" s="14"/>
      <c r="Q1" s="14"/>
      <c r="R1" s="14"/>
      <c r="S1" s="14"/>
      <c r="T1" s="14"/>
    </row>
    <row r="2" spans="15:20" ht="18.75">
      <c r="O2" s="13" t="s">
        <v>64</v>
      </c>
      <c r="P2" s="14"/>
      <c r="Q2" s="14"/>
      <c r="R2" s="14"/>
      <c r="S2" s="14"/>
      <c r="T2" s="14"/>
    </row>
    <row r="3" spans="15:20" ht="42" customHeight="1">
      <c r="O3" s="63" t="s">
        <v>65</v>
      </c>
      <c r="P3" s="63"/>
      <c r="Q3" s="63"/>
      <c r="R3" s="63"/>
      <c r="S3" s="63"/>
      <c r="T3" s="63"/>
    </row>
    <row r="4" spans="20:21" ht="18.75">
      <c r="T4" s="17"/>
      <c r="U4" s="4"/>
    </row>
    <row r="5" ht="18.75" hidden="1">
      <c r="P5" s="15" t="s">
        <v>81</v>
      </c>
    </row>
    <row r="6" ht="18.75" hidden="1">
      <c r="P6" s="15" t="s">
        <v>14</v>
      </c>
    </row>
    <row r="7" ht="18.75" hidden="1">
      <c r="P7" s="15" t="s">
        <v>66</v>
      </c>
    </row>
    <row r="8" ht="18.75" hidden="1">
      <c r="P8" s="15" t="s">
        <v>67</v>
      </c>
    </row>
    <row r="9" ht="18.75" hidden="1">
      <c r="P9" s="15" t="s">
        <v>68</v>
      </c>
    </row>
    <row r="10" ht="18.75" hidden="1">
      <c r="P10" s="15" t="s">
        <v>69</v>
      </c>
    </row>
    <row r="11" ht="18.75" hidden="1">
      <c r="P11" s="16" t="s">
        <v>85</v>
      </c>
    </row>
    <row r="12" spans="1:20" ht="18.75">
      <c r="A12" s="64" t="s">
        <v>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8.75">
      <c r="A13" s="64" t="s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36" customHeight="1">
      <c r="A14" s="65" t="s">
        <v>53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48" customHeight="1">
      <c r="A15" s="61" t="s">
        <v>3</v>
      </c>
      <c r="B15" s="61" t="s">
        <v>4</v>
      </c>
      <c r="C15" s="61" t="s">
        <v>13</v>
      </c>
      <c r="D15" s="58" t="s">
        <v>5</v>
      </c>
      <c r="E15" s="59"/>
      <c r="F15" s="59"/>
      <c r="G15" s="59"/>
      <c r="H15" s="59"/>
      <c r="I15" s="59"/>
      <c r="J15" s="60"/>
      <c r="K15" s="61" t="s">
        <v>51</v>
      </c>
      <c r="L15" s="61" t="s">
        <v>52</v>
      </c>
      <c r="M15" s="58" t="s">
        <v>62</v>
      </c>
      <c r="N15" s="59"/>
      <c r="O15" s="59"/>
      <c r="P15" s="59"/>
      <c r="Q15" s="59"/>
      <c r="R15" s="59"/>
      <c r="S15" s="60"/>
      <c r="T15" s="61" t="s">
        <v>89</v>
      </c>
    </row>
    <row r="16" spans="1:20" ht="19.5" customHeight="1">
      <c r="A16" s="62"/>
      <c r="B16" s="62"/>
      <c r="C16" s="62"/>
      <c r="D16" s="10" t="s">
        <v>6</v>
      </c>
      <c r="E16" s="10" t="s">
        <v>7</v>
      </c>
      <c r="F16" s="10" t="s">
        <v>8</v>
      </c>
      <c r="G16" s="10" t="s">
        <v>54</v>
      </c>
      <c r="H16" s="10" t="s">
        <v>55</v>
      </c>
      <c r="I16" s="10" t="s">
        <v>56</v>
      </c>
      <c r="J16" s="10" t="s">
        <v>57</v>
      </c>
      <c r="K16" s="62"/>
      <c r="L16" s="62"/>
      <c r="M16" s="10" t="s">
        <v>6</v>
      </c>
      <c r="N16" s="10" t="s">
        <v>7</v>
      </c>
      <c r="O16" s="10" t="s">
        <v>8</v>
      </c>
      <c r="P16" s="10" t="s">
        <v>54</v>
      </c>
      <c r="Q16" s="10" t="s">
        <v>55</v>
      </c>
      <c r="R16" s="10" t="s">
        <v>56</v>
      </c>
      <c r="S16" s="10" t="s">
        <v>57</v>
      </c>
      <c r="T16" s="62"/>
    </row>
    <row r="17" spans="1:20" ht="19.5" customHeight="1">
      <c r="A17" s="39" t="s">
        <v>84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78.75" customHeight="1">
      <c r="A18" s="44" t="s">
        <v>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56" t="s">
        <v>15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  <c r="T18" s="56">
        <v>100</v>
      </c>
    </row>
    <row r="19" spans="1:20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57"/>
      <c r="M19" s="55"/>
      <c r="N19" s="55"/>
      <c r="O19" s="55"/>
      <c r="P19" s="55"/>
      <c r="Q19" s="55"/>
      <c r="R19" s="55"/>
      <c r="S19" s="55"/>
      <c r="T19" s="57"/>
    </row>
    <row r="20" spans="1:20" ht="19.5" customHeight="1">
      <c r="A20" s="39" t="s">
        <v>83</v>
      </c>
      <c r="B20" s="39"/>
      <c r="C20" s="39"/>
      <c r="D20" s="39"/>
      <c r="E20" s="39"/>
      <c r="F20" s="39"/>
      <c r="G20" s="39"/>
      <c r="H20" s="39"/>
      <c r="I20" s="39"/>
      <c r="J20" s="39"/>
      <c r="K20" s="30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8" customFormat="1" ht="36.75" customHeight="1">
      <c r="A21" s="25" t="s">
        <v>60</v>
      </c>
      <c r="B21" s="2" t="s">
        <v>9</v>
      </c>
      <c r="C21" s="1">
        <f aca="true" t="shared" si="0" ref="C21:J21">C22</f>
        <v>224614737</v>
      </c>
      <c r="D21" s="1">
        <f>D22</f>
        <v>28920537</v>
      </c>
      <c r="E21" s="1">
        <f t="shared" si="0"/>
        <v>32615700</v>
      </c>
      <c r="F21" s="1">
        <f t="shared" si="0"/>
        <v>32615700</v>
      </c>
      <c r="G21" s="1">
        <f t="shared" si="0"/>
        <v>32615700</v>
      </c>
      <c r="H21" s="1">
        <f t="shared" si="0"/>
        <v>32615700</v>
      </c>
      <c r="I21" s="1">
        <f t="shared" si="0"/>
        <v>32615700</v>
      </c>
      <c r="J21" s="23">
        <f t="shared" si="0"/>
        <v>32615700</v>
      </c>
      <c r="K21" s="30" t="s">
        <v>25</v>
      </c>
      <c r="L21" s="53"/>
      <c r="M21" s="46"/>
      <c r="N21" s="46"/>
      <c r="O21" s="46"/>
      <c r="P21" s="46"/>
      <c r="Q21" s="46"/>
      <c r="R21" s="46"/>
      <c r="S21" s="46"/>
      <c r="T21" s="46"/>
    </row>
    <row r="22" spans="1:20" s="8" customFormat="1" ht="54" customHeight="1">
      <c r="A22" s="25"/>
      <c r="B22" s="2" t="s">
        <v>11</v>
      </c>
      <c r="C22" s="1">
        <f aca="true" t="shared" si="1" ref="C22:C50">D22+E22+F22+G22+H22+I22+J22</f>
        <v>224614737</v>
      </c>
      <c r="D22" s="1">
        <f>D23+D25</f>
        <v>28920537</v>
      </c>
      <c r="E22" s="1">
        <f aca="true" t="shared" si="2" ref="E22:J22">E23+E25</f>
        <v>32615700</v>
      </c>
      <c r="F22" s="1">
        <f t="shared" si="2"/>
        <v>32615700</v>
      </c>
      <c r="G22" s="1">
        <f t="shared" si="2"/>
        <v>32615700</v>
      </c>
      <c r="H22" s="1">
        <f t="shared" si="2"/>
        <v>32615700</v>
      </c>
      <c r="I22" s="1">
        <f t="shared" si="2"/>
        <v>32615700</v>
      </c>
      <c r="J22" s="23">
        <f t="shared" si="2"/>
        <v>32615700</v>
      </c>
      <c r="K22" s="35"/>
      <c r="L22" s="53"/>
      <c r="M22" s="46"/>
      <c r="N22" s="46"/>
      <c r="O22" s="46"/>
      <c r="P22" s="46"/>
      <c r="Q22" s="46"/>
      <c r="R22" s="46"/>
      <c r="S22" s="46"/>
      <c r="T22" s="46"/>
    </row>
    <row r="23" spans="1:20" s="8" customFormat="1" ht="45" customHeight="1">
      <c r="A23" s="25" t="s">
        <v>59</v>
      </c>
      <c r="B23" s="2" t="s">
        <v>9</v>
      </c>
      <c r="C23" s="1">
        <f t="shared" si="1"/>
        <v>224012037</v>
      </c>
      <c r="D23" s="1">
        <f>D24</f>
        <v>28834437</v>
      </c>
      <c r="E23" s="1">
        <f aca="true" t="shared" si="3" ref="E23:J23">E24</f>
        <v>32529600</v>
      </c>
      <c r="F23" s="1">
        <f t="shared" si="3"/>
        <v>32529600</v>
      </c>
      <c r="G23" s="1">
        <f>G24</f>
        <v>32529600</v>
      </c>
      <c r="H23" s="1">
        <f>H24</f>
        <v>32529600</v>
      </c>
      <c r="I23" s="1">
        <f t="shared" si="3"/>
        <v>32529600</v>
      </c>
      <c r="J23" s="23">
        <f t="shared" si="3"/>
        <v>32529600</v>
      </c>
      <c r="K23" s="51"/>
      <c r="L23" s="53" t="s">
        <v>26</v>
      </c>
      <c r="M23" s="46">
        <v>17035</v>
      </c>
      <c r="N23" s="46">
        <v>14554</v>
      </c>
      <c r="O23" s="46">
        <v>14554</v>
      </c>
      <c r="P23" s="46">
        <v>14554</v>
      </c>
      <c r="Q23" s="46">
        <v>14554</v>
      </c>
      <c r="R23" s="46">
        <v>14554</v>
      </c>
      <c r="S23" s="46">
        <v>14554</v>
      </c>
      <c r="T23" s="46">
        <v>14554</v>
      </c>
    </row>
    <row r="24" spans="1:20" s="8" customFormat="1" ht="51.75" customHeight="1">
      <c r="A24" s="25"/>
      <c r="B24" s="2" t="s">
        <v>11</v>
      </c>
      <c r="C24" s="1">
        <f t="shared" si="1"/>
        <v>224012037</v>
      </c>
      <c r="D24" s="1">
        <v>28834437</v>
      </c>
      <c r="E24" s="1">
        <v>32529600</v>
      </c>
      <c r="F24" s="1">
        <f>E24</f>
        <v>32529600</v>
      </c>
      <c r="G24" s="1">
        <v>32529600</v>
      </c>
      <c r="H24" s="1">
        <f>G24</f>
        <v>32529600</v>
      </c>
      <c r="I24" s="1">
        <f>H24</f>
        <v>32529600</v>
      </c>
      <c r="J24" s="23">
        <f>I24</f>
        <v>32529600</v>
      </c>
      <c r="K24" s="51"/>
      <c r="L24" s="53"/>
      <c r="M24" s="46"/>
      <c r="N24" s="46"/>
      <c r="O24" s="46"/>
      <c r="P24" s="46"/>
      <c r="Q24" s="46"/>
      <c r="R24" s="46"/>
      <c r="S24" s="46"/>
      <c r="T24" s="46"/>
    </row>
    <row r="25" spans="1:20" s="8" customFormat="1" ht="50.25" customHeight="1">
      <c r="A25" s="25" t="s">
        <v>27</v>
      </c>
      <c r="B25" s="2" t="s">
        <v>9</v>
      </c>
      <c r="C25" s="1">
        <f t="shared" si="1"/>
        <v>602700</v>
      </c>
      <c r="D25" s="1">
        <f>D26</f>
        <v>86100</v>
      </c>
      <c r="E25" s="1">
        <f aca="true" t="shared" si="4" ref="E25:J25">E26</f>
        <v>86100</v>
      </c>
      <c r="F25" s="1">
        <f t="shared" si="4"/>
        <v>86100</v>
      </c>
      <c r="G25" s="1">
        <f>G26</f>
        <v>86100</v>
      </c>
      <c r="H25" s="1">
        <f>H26</f>
        <v>86100</v>
      </c>
      <c r="I25" s="1">
        <f t="shared" si="4"/>
        <v>86100</v>
      </c>
      <c r="J25" s="23">
        <f t="shared" si="4"/>
        <v>86100</v>
      </c>
      <c r="K25" s="51"/>
      <c r="L25" s="49" t="s">
        <v>22</v>
      </c>
      <c r="M25" s="46">
        <v>2</v>
      </c>
      <c r="N25" s="46">
        <v>2</v>
      </c>
      <c r="O25" s="46">
        <v>2</v>
      </c>
      <c r="P25" s="46">
        <v>2</v>
      </c>
      <c r="Q25" s="46">
        <v>2</v>
      </c>
      <c r="R25" s="46">
        <v>2</v>
      </c>
      <c r="S25" s="46">
        <v>2</v>
      </c>
      <c r="T25" s="46">
        <v>2</v>
      </c>
    </row>
    <row r="26" spans="1:20" s="8" customFormat="1" ht="57.75" customHeight="1">
      <c r="A26" s="25"/>
      <c r="B26" s="2" t="s">
        <v>11</v>
      </c>
      <c r="C26" s="1">
        <f t="shared" si="1"/>
        <v>602700</v>
      </c>
      <c r="D26" s="1">
        <v>86100</v>
      </c>
      <c r="E26" s="1">
        <f aca="true" t="shared" si="5" ref="E26:J26">D26</f>
        <v>86100</v>
      </c>
      <c r="F26" s="1">
        <f t="shared" si="5"/>
        <v>86100</v>
      </c>
      <c r="G26" s="1">
        <v>86100</v>
      </c>
      <c r="H26" s="1">
        <v>86100</v>
      </c>
      <c r="I26" s="1">
        <f t="shared" si="5"/>
        <v>86100</v>
      </c>
      <c r="J26" s="23">
        <f t="shared" si="5"/>
        <v>86100</v>
      </c>
      <c r="K26" s="52"/>
      <c r="L26" s="50"/>
      <c r="M26" s="46"/>
      <c r="N26" s="46"/>
      <c r="O26" s="46"/>
      <c r="P26" s="46"/>
      <c r="Q26" s="46"/>
      <c r="R26" s="46"/>
      <c r="S26" s="46"/>
      <c r="T26" s="46"/>
    </row>
    <row r="27" spans="1:20" s="8" customFormat="1" ht="34.5" customHeight="1">
      <c r="A27" s="25" t="s">
        <v>73</v>
      </c>
      <c r="B27" s="2" t="s">
        <v>9</v>
      </c>
      <c r="C27" s="1">
        <f t="shared" si="1"/>
        <v>29318000</v>
      </c>
      <c r="D27" s="1">
        <f>D28</f>
        <v>5158000</v>
      </c>
      <c r="E27" s="1">
        <f aca="true" t="shared" si="6" ref="E27:J27">E28</f>
        <v>12080000</v>
      </c>
      <c r="F27" s="1">
        <f t="shared" si="6"/>
        <v>12080000</v>
      </c>
      <c r="G27" s="1">
        <f t="shared" si="6"/>
        <v>0</v>
      </c>
      <c r="H27" s="1">
        <f t="shared" si="6"/>
        <v>0</v>
      </c>
      <c r="I27" s="1">
        <f t="shared" si="6"/>
        <v>0</v>
      </c>
      <c r="J27" s="1">
        <f t="shared" si="6"/>
        <v>0</v>
      </c>
      <c r="K27" s="47" t="s">
        <v>25</v>
      </c>
      <c r="L27" s="49" t="s">
        <v>28</v>
      </c>
      <c r="M27" s="46">
        <v>1664</v>
      </c>
      <c r="N27" s="46">
        <v>1960</v>
      </c>
      <c r="O27" s="46">
        <v>1960</v>
      </c>
      <c r="P27" s="46">
        <v>0</v>
      </c>
      <c r="Q27" s="46">
        <v>0</v>
      </c>
      <c r="R27" s="46">
        <v>0</v>
      </c>
      <c r="S27" s="46">
        <v>0</v>
      </c>
      <c r="T27" s="46">
        <v>1960</v>
      </c>
    </row>
    <row r="28" spans="1:20" s="8" customFormat="1" ht="60">
      <c r="A28" s="25"/>
      <c r="B28" s="2" t="s">
        <v>11</v>
      </c>
      <c r="C28" s="1">
        <f t="shared" si="1"/>
        <v>29318000</v>
      </c>
      <c r="D28" s="1">
        <v>5158000</v>
      </c>
      <c r="E28" s="1">
        <v>12080000</v>
      </c>
      <c r="F28" s="1">
        <v>12080000</v>
      </c>
      <c r="G28" s="1">
        <v>0</v>
      </c>
      <c r="H28" s="1">
        <v>0</v>
      </c>
      <c r="I28" s="1">
        <v>0</v>
      </c>
      <c r="J28" s="1">
        <v>0</v>
      </c>
      <c r="K28" s="48"/>
      <c r="L28" s="50"/>
      <c r="M28" s="46"/>
      <c r="N28" s="46"/>
      <c r="O28" s="46"/>
      <c r="P28" s="46"/>
      <c r="Q28" s="46"/>
      <c r="R28" s="46"/>
      <c r="S28" s="46"/>
      <c r="T28" s="46"/>
    </row>
    <row r="29" spans="1:20" s="8" customFormat="1" ht="33" customHeight="1">
      <c r="A29" s="25" t="s">
        <v>29</v>
      </c>
      <c r="B29" s="2" t="s">
        <v>9</v>
      </c>
      <c r="C29" s="1">
        <f>D29+E29+F29+G29+H29+I29+J29</f>
        <v>14580000</v>
      </c>
      <c r="D29" s="1">
        <f>D30</f>
        <v>4860000</v>
      </c>
      <c r="E29" s="1">
        <f aca="true" t="shared" si="7" ref="E29:J29">E30</f>
        <v>4860000</v>
      </c>
      <c r="F29" s="1">
        <f t="shared" si="7"/>
        <v>4860000</v>
      </c>
      <c r="G29" s="1">
        <f t="shared" si="7"/>
        <v>0</v>
      </c>
      <c r="H29" s="1">
        <f t="shared" si="7"/>
        <v>0</v>
      </c>
      <c r="I29" s="1">
        <f t="shared" si="7"/>
        <v>0</v>
      </c>
      <c r="J29" s="1">
        <f t="shared" si="7"/>
        <v>0</v>
      </c>
      <c r="K29" s="30" t="s">
        <v>12</v>
      </c>
      <c r="L29" s="25" t="s">
        <v>82</v>
      </c>
      <c r="M29" s="24">
        <v>27</v>
      </c>
      <c r="N29" s="24">
        <v>27</v>
      </c>
      <c r="O29" s="24">
        <v>27</v>
      </c>
      <c r="P29" s="24">
        <v>0</v>
      </c>
      <c r="Q29" s="24">
        <v>0</v>
      </c>
      <c r="R29" s="24">
        <v>0</v>
      </c>
      <c r="S29" s="24">
        <v>0</v>
      </c>
      <c r="T29" s="24">
        <f>SUM(M29:S30)</f>
        <v>81</v>
      </c>
    </row>
    <row r="30" spans="1:20" s="8" customFormat="1" ht="76.5" customHeight="1">
      <c r="A30" s="25"/>
      <c r="B30" s="2" t="s">
        <v>11</v>
      </c>
      <c r="C30" s="1">
        <f t="shared" si="1"/>
        <v>14580000</v>
      </c>
      <c r="D30" s="1">
        <v>4860000</v>
      </c>
      <c r="E30" s="1">
        <v>4860000</v>
      </c>
      <c r="F30" s="1">
        <v>4860000</v>
      </c>
      <c r="G30" s="1">
        <v>0</v>
      </c>
      <c r="H30" s="1">
        <v>0</v>
      </c>
      <c r="I30" s="1">
        <v>0</v>
      </c>
      <c r="J30" s="1">
        <v>0</v>
      </c>
      <c r="K30" s="31"/>
      <c r="L30" s="25"/>
      <c r="M30" s="24"/>
      <c r="N30" s="24"/>
      <c r="O30" s="24"/>
      <c r="P30" s="24"/>
      <c r="Q30" s="24"/>
      <c r="R30" s="24"/>
      <c r="S30" s="24"/>
      <c r="T30" s="24"/>
    </row>
    <row r="31" spans="1:20" s="8" customFormat="1" ht="39" customHeight="1">
      <c r="A31" s="28" t="s">
        <v>58</v>
      </c>
      <c r="B31" s="2" t="s">
        <v>9</v>
      </c>
      <c r="C31" s="1">
        <f>D31+E31+F31+G31+H31+I31+J31</f>
        <v>4454536</v>
      </c>
      <c r="D31" s="1">
        <f>D32</f>
        <v>1101994</v>
      </c>
      <c r="E31" s="1">
        <f aca="true" t="shared" si="8" ref="E31:J31">E32</f>
        <v>558757</v>
      </c>
      <c r="F31" s="1">
        <f t="shared" si="8"/>
        <v>558757</v>
      </c>
      <c r="G31" s="1">
        <f>G32</f>
        <v>558757</v>
      </c>
      <c r="H31" s="1">
        <f t="shared" si="8"/>
        <v>558757</v>
      </c>
      <c r="I31" s="1">
        <f t="shared" si="8"/>
        <v>558757</v>
      </c>
      <c r="J31" s="1">
        <f t="shared" si="8"/>
        <v>558757</v>
      </c>
      <c r="K31" s="28"/>
      <c r="L31" s="43"/>
      <c r="M31" s="45"/>
      <c r="N31" s="41"/>
      <c r="O31" s="41"/>
      <c r="P31" s="41"/>
      <c r="Q31" s="41"/>
      <c r="R31" s="41"/>
      <c r="S31" s="41"/>
      <c r="T31" s="41"/>
    </row>
    <row r="32" spans="1:20" s="8" customFormat="1" ht="48.75" customHeight="1">
      <c r="A32" s="29"/>
      <c r="B32" s="2" t="s">
        <v>11</v>
      </c>
      <c r="C32" s="1">
        <f>D32+E32+F32+G32+H32+I32+J32</f>
        <v>4454536</v>
      </c>
      <c r="D32" s="1">
        <f>D34+D36+D38+D40+D42+D44+D46</f>
        <v>1101994</v>
      </c>
      <c r="E32" s="1">
        <f aca="true" t="shared" si="9" ref="E32:J32">E34+E36+E38+E40+E42+E44+E46</f>
        <v>558757</v>
      </c>
      <c r="F32" s="1">
        <f t="shared" si="9"/>
        <v>558757</v>
      </c>
      <c r="G32" s="1">
        <f t="shared" si="9"/>
        <v>558757</v>
      </c>
      <c r="H32" s="1">
        <f t="shared" si="9"/>
        <v>558757</v>
      </c>
      <c r="I32" s="1">
        <f t="shared" si="9"/>
        <v>558757</v>
      </c>
      <c r="J32" s="1">
        <f t="shared" si="9"/>
        <v>558757</v>
      </c>
      <c r="K32" s="29"/>
      <c r="L32" s="44"/>
      <c r="M32" s="45"/>
      <c r="N32" s="42"/>
      <c r="O32" s="42"/>
      <c r="P32" s="42"/>
      <c r="Q32" s="42"/>
      <c r="R32" s="42"/>
      <c r="S32" s="42"/>
      <c r="T32" s="42"/>
    </row>
    <row r="33" spans="1:20" s="8" customFormat="1" ht="45" customHeight="1">
      <c r="A33" s="25" t="s">
        <v>74</v>
      </c>
      <c r="B33" s="2" t="s">
        <v>9</v>
      </c>
      <c r="C33" s="1">
        <f t="shared" si="1"/>
        <v>2789786</v>
      </c>
      <c r="D33" s="1">
        <f>D34</f>
        <v>529244</v>
      </c>
      <c r="E33" s="1">
        <f aca="true" t="shared" si="10" ref="E33:J33">E34</f>
        <v>376757</v>
      </c>
      <c r="F33" s="1">
        <f t="shared" si="10"/>
        <v>376757</v>
      </c>
      <c r="G33" s="1">
        <f>G34</f>
        <v>376757</v>
      </c>
      <c r="H33" s="1">
        <f t="shared" si="10"/>
        <v>376757</v>
      </c>
      <c r="I33" s="1">
        <f t="shared" si="10"/>
        <v>376757</v>
      </c>
      <c r="J33" s="1">
        <f t="shared" si="10"/>
        <v>376757</v>
      </c>
      <c r="K33" s="30" t="s">
        <v>12</v>
      </c>
      <c r="L33" s="28" t="s">
        <v>44</v>
      </c>
      <c r="M33" s="24">
        <v>4</v>
      </c>
      <c r="N33" s="24">
        <v>4</v>
      </c>
      <c r="O33" s="24">
        <v>4</v>
      </c>
      <c r="P33" s="24">
        <v>4</v>
      </c>
      <c r="Q33" s="24">
        <v>4</v>
      </c>
      <c r="R33" s="24">
        <v>4</v>
      </c>
      <c r="S33" s="24">
        <v>4</v>
      </c>
      <c r="T33" s="24">
        <v>4</v>
      </c>
    </row>
    <row r="34" spans="1:20" s="8" customFormat="1" ht="90.75" customHeight="1">
      <c r="A34" s="25"/>
      <c r="B34" s="2" t="s">
        <v>11</v>
      </c>
      <c r="C34" s="1">
        <f t="shared" si="1"/>
        <v>2789786</v>
      </c>
      <c r="D34" s="1">
        <v>529244</v>
      </c>
      <c r="E34" s="1">
        <v>376757</v>
      </c>
      <c r="F34" s="1">
        <v>376757</v>
      </c>
      <c r="G34" s="1">
        <v>376757</v>
      </c>
      <c r="H34" s="1">
        <f>G34</f>
        <v>376757</v>
      </c>
      <c r="I34" s="1">
        <f>H34</f>
        <v>376757</v>
      </c>
      <c r="J34" s="1">
        <f>I34</f>
        <v>376757</v>
      </c>
      <c r="K34" s="31"/>
      <c r="L34" s="29"/>
      <c r="M34" s="24"/>
      <c r="N34" s="24"/>
      <c r="O34" s="24"/>
      <c r="P34" s="24"/>
      <c r="Q34" s="24"/>
      <c r="R34" s="24"/>
      <c r="S34" s="24"/>
      <c r="T34" s="24"/>
    </row>
    <row r="35" spans="1:20" s="8" customFormat="1" ht="34.5" customHeight="1">
      <c r="A35" s="38" t="s">
        <v>45</v>
      </c>
      <c r="B35" s="2" t="s">
        <v>9</v>
      </c>
      <c r="C35" s="1">
        <f t="shared" si="1"/>
        <v>189750</v>
      </c>
      <c r="D35" s="1">
        <f>D36</f>
        <v>24150</v>
      </c>
      <c r="E35" s="1">
        <f aca="true" t="shared" si="11" ref="E35:J35">E36</f>
        <v>27600</v>
      </c>
      <c r="F35" s="1">
        <f t="shared" si="11"/>
        <v>27600</v>
      </c>
      <c r="G35" s="1">
        <f t="shared" si="11"/>
        <v>27600</v>
      </c>
      <c r="H35" s="1">
        <f t="shared" si="11"/>
        <v>27600</v>
      </c>
      <c r="I35" s="1">
        <f t="shared" si="11"/>
        <v>27600</v>
      </c>
      <c r="J35" s="1">
        <f t="shared" si="11"/>
        <v>27600</v>
      </c>
      <c r="K35" s="30" t="s">
        <v>25</v>
      </c>
      <c r="L35" s="28" t="s">
        <v>44</v>
      </c>
      <c r="M35" s="24">
        <v>4</v>
      </c>
      <c r="N35" s="24">
        <v>4</v>
      </c>
      <c r="O35" s="24">
        <v>4</v>
      </c>
      <c r="P35" s="24">
        <v>4</v>
      </c>
      <c r="Q35" s="24">
        <v>4</v>
      </c>
      <c r="R35" s="24">
        <v>4</v>
      </c>
      <c r="S35" s="24">
        <v>4</v>
      </c>
      <c r="T35" s="24">
        <v>4</v>
      </c>
    </row>
    <row r="36" spans="1:20" s="8" customFormat="1" ht="48" customHeight="1">
      <c r="A36" s="29"/>
      <c r="B36" s="2" t="s">
        <v>11</v>
      </c>
      <c r="C36" s="1">
        <f t="shared" si="1"/>
        <v>189750</v>
      </c>
      <c r="D36" s="1">
        <f>13500+7200+3450</f>
        <v>24150</v>
      </c>
      <c r="E36" s="1">
        <v>27600</v>
      </c>
      <c r="F36" s="1">
        <v>27600</v>
      </c>
      <c r="G36" s="1">
        <v>27600</v>
      </c>
      <c r="H36" s="1">
        <v>27600</v>
      </c>
      <c r="I36" s="1">
        <f>H36</f>
        <v>27600</v>
      </c>
      <c r="J36" s="1">
        <f>I36</f>
        <v>27600</v>
      </c>
      <c r="K36" s="31"/>
      <c r="L36" s="29"/>
      <c r="M36" s="24"/>
      <c r="N36" s="24"/>
      <c r="O36" s="24"/>
      <c r="P36" s="24"/>
      <c r="Q36" s="24"/>
      <c r="R36" s="24"/>
      <c r="S36" s="24"/>
      <c r="T36" s="24"/>
    </row>
    <row r="37" spans="1:20" s="8" customFormat="1" ht="30.75" customHeight="1">
      <c r="A37" s="38" t="s">
        <v>46</v>
      </c>
      <c r="B37" s="2" t="s">
        <v>9</v>
      </c>
      <c r="C37" s="1">
        <f t="shared" si="1"/>
        <v>66000</v>
      </c>
      <c r="D37" s="1">
        <f>D38</f>
        <v>8400</v>
      </c>
      <c r="E37" s="1">
        <f aca="true" t="shared" si="12" ref="E37:J37">E38</f>
        <v>9600</v>
      </c>
      <c r="F37" s="1">
        <f t="shared" si="12"/>
        <v>9600</v>
      </c>
      <c r="G37" s="1">
        <f>G38</f>
        <v>9600</v>
      </c>
      <c r="H37" s="1">
        <f t="shared" si="12"/>
        <v>9600</v>
      </c>
      <c r="I37" s="1">
        <f t="shared" si="12"/>
        <v>9600</v>
      </c>
      <c r="J37" s="1">
        <f t="shared" si="12"/>
        <v>9600</v>
      </c>
      <c r="K37" s="30" t="s">
        <v>25</v>
      </c>
      <c r="L37" s="28" t="s">
        <v>44</v>
      </c>
      <c r="M37" s="24">
        <v>4</v>
      </c>
      <c r="N37" s="24">
        <v>4</v>
      </c>
      <c r="O37" s="24">
        <v>4</v>
      </c>
      <c r="P37" s="24">
        <v>4</v>
      </c>
      <c r="Q37" s="24">
        <v>4</v>
      </c>
      <c r="R37" s="24">
        <v>4</v>
      </c>
      <c r="S37" s="24">
        <v>4</v>
      </c>
      <c r="T37" s="24">
        <v>4</v>
      </c>
    </row>
    <row r="38" spans="1:20" s="8" customFormat="1" ht="52.5" customHeight="1">
      <c r="A38" s="29"/>
      <c r="B38" s="2" t="s">
        <v>11</v>
      </c>
      <c r="C38" s="1">
        <f t="shared" si="1"/>
        <v>66000</v>
      </c>
      <c r="D38" s="1">
        <f>4800+2400+1200</f>
        <v>8400</v>
      </c>
      <c r="E38" s="1">
        <v>9600</v>
      </c>
      <c r="F38" s="1">
        <f>E38</f>
        <v>9600</v>
      </c>
      <c r="G38" s="1">
        <v>9600</v>
      </c>
      <c r="H38" s="1">
        <v>9600</v>
      </c>
      <c r="I38" s="1">
        <f>H38</f>
        <v>9600</v>
      </c>
      <c r="J38" s="1">
        <f>I38</f>
        <v>9600</v>
      </c>
      <c r="K38" s="31"/>
      <c r="L38" s="29"/>
      <c r="M38" s="24"/>
      <c r="N38" s="24"/>
      <c r="O38" s="24"/>
      <c r="P38" s="24"/>
      <c r="Q38" s="24"/>
      <c r="R38" s="24"/>
      <c r="S38" s="24"/>
      <c r="T38" s="24"/>
    </row>
    <row r="39" spans="1:20" s="8" customFormat="1" ht="78" customHeight="1">
      <c r="A39" s="38" t="s">
        <v>75</v>
      </c>
      <c r="B39" s="2" t="s">
        <v>9</v>
      </c>
      <c r="C39" s="1">
        <f t="shared" si="1"/>
        <v>325000</v>
      </c>
      <c r="D39" s="1">
        <f>D40</f>
        <v>25000</v>
      </c>
      <c r="E39" s="1">
        <f aca="true" t="shared" si="13" ref="E39:J39">E40</f>
        <v>50000</v>
      </c>
      <c r="F39" s="1">
        <f t="shared" si="13"/>
        <v>50000</v>
      </c>
      <c r="G39" s="1">
        <f t="shared" si="13"/>
        <v>50000</v>
      </c>
      <c r="H39" s="1">
        <f t="shared" si="13"/>
        <v>50000</v>
      </c>
      <c r="I39" s="1">
        <f t="shared" si="13"/>
        <v>50000</v>
      </c>
      <c r="J39" s="1">
        <f t="shared" si="13"/>
        <v>50000</v>
      </c>
      <c r="K39" s="30" t="s">
        <v>30</v>
      </c>
      <c r="L39" s="28" t="s">
        <v>44</v>
      </c>
      <c r="M39" s="24">
        <v>1</v>
      </c>
      <c r="N39" s="24">
        <v>2</v>
      </c>
      <c r="O39" s="24">
        <v>2</v>
      </c>
      <c r="P39" s="24">
        <v>2</v>
      </c>
      <c r="Q39" s="24">
        <v>2</v>
      </c>
      <c r="R39" s="24">
        <v>2</v>
      </c>
      <c r="S39" s="24">
        <v>2</v>
      </c>
      <c r="T39" s="24">
        <v>2</v>
      </c>
    </row>
    <row r="40" spans="1:20" s="8" customFormat="1" ht="102.75" customHeight="1">
      <c r="A40" s="29"/>
      <c r="B40" s="2" t="s">
        <v>11</v>
      </c>
      <c r="C40" s="1">
        <f t="shared" si="1"/>
        <v>325000</v>
      </c>
      <c r="D40" s="1">
        <v>25000</v>
      </c>
      <c r="E40" s="1">
        <v>50000</v>
      </c>
      <c r="F40" s="1">
        <f>E40</f>
        <v>50000</v>
      </c>
      <c r="G40" s="1">
        <v>50000</v>
      </c>
      <c r="H40" s="1">
        <v>50000</v>
      </c>
      <c r="I40" s="1">
        <f>H40</f>
        <v>50000</v>
      </c>
      <c r="J40" s="1">
        <f>I40</f>
        <v>50000</v>
      </c>
      <c r="K40" s="31"/>
      <c r="L40" s="29"/>
      <c r="M40" s="24"/>
      <c r="N40" s="24"/>
      <c r="O40" s="24"/>
      <c r="P40" s="24"/>
      <c r="Q40" s="24"/>
      <c r="R40" s="24"/>
      <c r="S40" s="24"/>
      <c r="T40" s="24"/>
    </row>
    <row r="41" spans="1:20" s="8" customFormat="1" ht="65.25" customHeight="1">
      <c r="A41" s="38" t="s">
        <v>76</v>
      </c>
      <c r="B41" s="2" t="s">
        <v>9</v>
      </c>
      <c r="C41" s="1">
        <f t="shared" si="1"/>
        <v>200400</v>
      </c>
      <c r="D41" s="1">
        <f>D42</f>
        <v>20400</v>
      </c>
      <c r="E41" s="1">
        <f aca="true" t="shared" si="14" ref="E41:J41">E42</f>
        <v>30000</v>
      </c>
      <c r="F41" s="1">
        <f t="shared" si="14"/>
        <v>30000</v>
      </c>
      <c r="G41" s="1">
        <f>G42</f>
        <v>30000</v>
      </c>
      <c r="H41" s="1">
        <f t="shared" si="14"/>
        <v>30000</v>
      </c>
      <c r="I41" s="1">
        <f t="shared" si="14"/>
        <v>30000</v>
      </c>
      <c r="J41" s="1">
        <f t="shared" si="14"/>
        <v>30000</v>
      </c>
      <c r="K41" s="30" t="s">
        <v>31</v>
      </c>
      <c r="L41" s="28" t="s">
        <v>44</v>
      </c>
      <c r="M41" s="24">
        <v>1</v>
      </c>
      <c r="N41" s="24">
        <v>2</v>
      </c>
      <c r="O41" s="24">
        <v>2</v>
      </c>
      <c r="P41" s="24">
        <v>2</v>
      </c>
      <c r="Q41" s="24">
        <v>2</v>
      </c>
      <c r="R41" s="24">
        <v>2</v>
      </c>
      <c r="S41" s="24">
        <v>2</v>
      </c>
      <c r="T41" s="24">
        <v>2</v>
      </c>
    </row>
    <row r="42" spans="1:21" s="8" customFormat="1" ht="72" customHeight="1">
      <c r="A42" s="29"/>
      <c r="B42" s="2" t="s">
        <v>11</v>
      </c>
      <c r="C42" s="1">
        <f t="shared" si="1"/>
        <v>200400</v>
      </c>
      <c r="D42" s="1">
        <v>20400</v>
      </c>
      <c r="E42" s="1">
        <v>30000</v>
      </c>
      <c r="F42" s="1">
        <f>E42</f>
        <v>30000</v>
      </c>
      <c r="G42" s="1">
        <v>30000</v>
      </c>
      <c r="H42" s="1">
        <v>30000</v>
      </c>
      <c r="I42" s="1">
        <f>H42</f>
        <v>30000</v>
      </c>
      <c r="J42" s="1">
        <f>I42</f>
        <v>30000</v>
      </c>
      <c r="K42" s="31"/>
      <c r="L42" s="29"/>
      <c r="M42" s="24"/>
      <c r="N42" s="24"/>
      <c r="O42" s="24"/>
      <c r="P42" s="24"/>
      <c r="Q42" s="24"/>
      <c r="R42" s="24"/>
      <c r="S42" s="24"/>
      <c r="T42" s="24"/>
      <c r="U42" s="18">
        <f>D44+D42+D40</f>
        <v>110200</v>
      </c>
    </row>
    <row r="43" spans="1:20" s="8" customFormat="1" ht="43.5" customHeight="1">
      <c r="A43" s="38" t="s">
        <v>77</v>
      </c>
      <c r="B43" s="2" t="s">
        <v>9</v>
      </c>
      <c r="C43" s="1">
        <f t="shared" si="1"/>
        <v>453600</v>
      </c>
      <c r="D43" s="1">
        <f>D44</f>
        <v>64800</v>
      </c>
      <c r="E43" s="1">
        <f aca="true" t="shared" si="15" ref="E43:J43">E44</f>
        <v>64800</v>
      </c>
      <c r="F43" s="1">
        <f t="shared" si="15"/>
        <v>64800</v>
      </c>
      <c r="G43" s="1">
        <f t="shared" si="15"/>
        <v>64800</v>
      </c>
      <c r="H43" s="1">
        <f t="shared" si="15"/>
        <v>64800</v>
      </c>
      <c r="I43" s="1">
        <f t="shared" si="15"/>
        <v>64800</v>
      </c>
      <c r="J43" s="1">
        <f t="shared" si="15"/>
        <v>64800</v>
      </c>
      <c r="K43" s="30" t="s">
        <v>30</v>
      </c>
      <c r="L43" s="28" t="s">
        <v>44</v>
      </c>
      <c r="M43" s="24">
        <v>1</v>
      </c>
      <c r="N43" s="24">
        <v>1</v>
      </c>
      <c r="O43" s="24">
        <v>1</v>
      </c>
      <c r="P43" s="24">
        <v>1</v>
      </c>
      <c r="Q43" s="24">
        <v>1</v>
      </c>
      <c r="R43" s="24">
        <v>1</v>
      </c>
      <c r="S43" s="24">
        <v>1</v>
      </c>
      <c r="T43" s="24">
        <v>1</v>
      </c>
    </row>
    <row r="44" spans="1:20" s="8" customFormat="1" ht="50.25" customHeight="1">
      <c r="A44" s="29"/>
      <c r="B44" s="2" t="s">
        <v>11</v>
      </c>
      <c r="C44" s="1">
        <f>D44+E44+F44+G44+H44+I44+J44</f>
        <v>453600</v>
      </c>
      <c r="D44" s="1">
        <v>64800</v>
      </c>
      <c r="E44" s="1">
        <v>64800</v>
      </c>
      <c r="F44" s="1">
        <v>64800</v>
      </c>
      <c r="G44" s="1">
        <v>64800</v>
      </c>
      <c r="H44" s="1">
        <v>64800</v>
      </c>
      <c r="I44" s="1">
        <f>H44</f>
        <v>64800</v>
      </c>
      <c r="J44" s="1">
        <f>I44</f>
        <v>64800</v>
      </c>
      <c r="K44" s="31"/>
      <c r="L44" s="29"/>
      <c r="M44" s="24"/>
      <c r="N44" s="24"/>
      <c r="O44" s="24"/>
      <c r="P44" s="24"/>
      <c r="Q44" s="24"/>
      <c r="R44" s="24"/>
      <c r="S44" s="24"/>
      <c r="T44" s="24"/>
    </row>
    <row r="45" spans="1:20" s="8" customFormat="1" ht="38.25" customHeight="1">
      <c r="A45" s="28" t="s">
        <v>61</v>
      </c>
      <c r="B45" s="2" t="s">
        <v>9</v>
      </c>
      <c r="C45" s="1">
        <f t="shared" si="1"/>
        <v>430000</v>
      </c>
      <c r="D45" s="1">
        <f>D46</f>
        <v>430000</v>
      </c>
      <c r="E45" s="1">
        <f aca="true" t="shared" si="16" ref="E45:J45">E46</f>
        <v>0</v>
      </c>
      <c r="F45" s="1">
        <f t="shared" si="16"/>
        <v>0</v>
      </c>
      <c r="G45" s="1">
        <f t="shared" si="16"/>
        <v>0</v>
      </c>
      <c r="H45" s="1">
        <f t="shared" si="16"/>
        <v>0</v>
      </c>
      <c r="I45" s="1">
        <f t="shared" si="16"/>
        <v>0</v>
      </c>
      <c r="J45" s="1">
        <f t="shared" si="16"/>
        <v>0</v>
      </c>
      <c r="K45" s="30" t="s">
        <v>42</v>
      </c>
      <c r="L45" s="28" t="s">
        <v>44</v>
      </c>
      <c r="M45" s="24">
        <v>1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1</v>
      </c>
    </row>
    <row r="46" spans="1:20" s="8" customFormat="1" ht="48" customHeight="1">
      <c r="A46" s="40"/>
      <c r="B46" s="2" t="s">
        <v>11</v>
      </c>
      <c r="C46" s="1">
        <f t="shared" si="1"/>
        <v>430000</v>
      </c>
      <c r="D46" s="1">
        <v>430000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31"/>
      <c r="L46" s="29"/>
      <c r="M46" s="24"/>
      <c r="N46" s="24"/>
      <c r="O46" s="24"/>
      <c r="P46" s="24"/>
      <c r="Q46" s="24"/>
      <c r="R46" s="24"/>
      <c r="S46" s="24"/>
      <c r="T46" s="24"/>
    </row>
    <row r="47" spans="1:20" s="8" customFormat="1" ht="81" customHeight="1">
      <c r="A47" s="25" t="s">
        <v>47</v>
      </c>
      <c r="B47" s="2" t="s">
        <v>9</v>
      </c>
      <c r="C47" s="1">
        <f t="shared" si="1"/>
        <v>324400</v>
      </c>
      <c r="D47" s="1">
        <f>D48</f>
        <v>93200</v>
      </c>
      <c r="E47" s="1">
        <f aca="true" t="shared" si="17" ref="E47:J47">E48</f>
        <v>115600</v>
      </c>
      <c r="F47" s="1">
        <f>F48</f>
        <v>115600</v>
      </c>
      <c r="G47" s="1">
        <f>G48</f>
        <v>0</v>
      </c>
      <c r="H47" s="1">
        <f t="shared" si="17"/>
        <v>0</v>
      </c>
      <c r="I47" s="1">
        <f t="shared" si="17"/>
        <v>0</v>
      </c>
      <c r="J47" s="1">
        <f t="shared" si="17"/>
        <v>0</v>
      </c>
      <c r="K47" s="39" t="s">
        <v>90</v>
      </c>
      <c r="L47" s="25" t="s">
        <v>23</v>
      </c>
      <c r="M47" s="24">
        <v>11</v>
      </c>
      <c r="N47" s="24">
        <v>12</v>
      </c>
      <c r="O47" s="24">
        <v>13</v>
      </c>
      <c r="P47" s="24">
        <v>0</v>
      </c>
      <c r="Q47" s="24">
        <v>0</v>
      </c>
      <c r="R47" s="24">
        <v>0</v>
      </c>
      <c r="S47" s="24">
        <v>0</v>
      </c>
      <c r="T47" s="24">
        <f>SUM(M47:S48)</f>
        <v>36</v>
      </c>
    </row>
    <row r="48" spans="1:20" s="8" customFormat="1" ht="114" customHeight="1">
      <c r="A48" s="25"/>
      <c r="B48" s="2" t="s">
        <v>11</v>
      </c>
      <c r="C48" s="1">
        <f t="shared" si="1"/>
        <v>324400</v>
      </c>
      <c r="D48" s="1">
        <v>93200</v>
      </c>
      <c r="E48" s="1">
        <v>115600</v>
      </c>
      <c r="F48" s="1">
        <v>115600</v>
      </c>
      <c r="G48" s="1">
        <v>0</v>
      </c>
      <c r="H48" s="1">
        <v>0</v>
      </c>
      <c r="I48" s="1">
        <v>0</v>
      </c>
      <c r="J48" s="1">
        <v>0</v>
      </c>
      <c r="K48" s="39"/>
      <c r="L48" s="25"/>
      <c r="M48" s="24"/>
      <c r="N48" s="24"/>
      <c r="O48" s="24"/>
      <c r="P48" s="24"/>
      <c r="Q48" s="24"/>
      <c r="R48" s="24"/>
      <c r="S48" s="24"/>
      <c r="T48" s="24"/>
    </row>
    <row r="49" spans="1:20" s="8" customFormat="1" ht="63.75" customHeight="1">
      <c r="A49" s="38" t="s">
        <v>78</v>
      </c>
      <c r="B49" s="2" t="s">
        <v>9</v>
      </c>
      <c r="C49" s="1">
        <f t="shared" si="1"/>
        <v>1500000</v>
      </c>
      <c r="D49" s="1">
        <f>D50</f>
        <v>500000</v>
      </c>
      <c r="E49" s="1">
        <f aca="true" t="shared" si="18" ref="E49:J49">E50</f>
        <v>500000</v>
      </c>
      <c r="F49" s="1">
        <f t="shared" si="18"/>
        <v>500000</v>
      </c>
      <c r="G49" s="1">
        <f t="shared" si="18"/>
        <v>0</v>
      </c>
      <c r="H49" s="1">
        <f t="shared" si="18"/>
        <v>0</v>
      </c>
      <c r="I49" s="1">
        <f t="shared" si="18"/>
        <v>0</v>
      </c>
      <c r="J49" s="1">
        <f t="shared" si="18"/>
        <v>0</v>
      </c>
      <c r="K49" s="30" t="s">
        <v>90</v>
      </c>
      <c r="L49" s="28" t="s">
        <v>32</v>
      </c>
      <c r="M49" s="24">
        <v>20</v>
      </c>
      <c r="N49" s="24">
        <v>20</v>
      </c>
      <c r="O49" s="24">
        <v>20</v>
      </c>
      <c r="P49" s="24">
        <v>0</v>
      </c>
      <c r="Q49" s="24">
        <v>0</v>
      </c>
      <c r="R49" s="24">
        <v>0</v>
      </c>
      <c r="S49" s="24">
        <v>0</v>
      </c>
      <c r="T49" s="24">
        <f>SUM(M49:S50)</f>
        <v>60</v>
      </c>
    </row>
    <row r="50" spans="1:20" s="8" customFormat="1" ht="87.75" customHeight="1">
      <c r="A50" s="29"/>
      <c r="B50" s="2" t="s">
        <v>11</v>
      </c>
      <c r="C50" s="1">
        <f t="shared" si="1"/>
        <v>1500000</v>
      </c>
      <c r="D50" s="1">
        <v>500000</v>
      </c>
      <c r="E50" s="1">
        <v>500000</v>
      </c>
      <c r="F50" s="1">
        <v>500000</v>
      </c>
      <c r="G50" s="1">
        <v>0</v>
      </c>
      <c r="H50" s="1">
        <v>0</v>
      </c>
      <c r="I50" s="1">
        <v>0</v>
      </c>
      <c r="J50" s="1">
        <v>0</v>
      </c>
      <c r="K50" s="31"/>
      <c r="L50" s="29"/>
      <c r="M50" s="24"/>
      <c r="N50" s="24"/>
      <c r="O50" s="24"/>
      <c r="P50" s="24"/>
      <c r="Q50" s="24"/>
      <c r="R50" s="24"/>
      <c r="S50" s="24"/>
      <c r="T50" s="24"/>
    </row>
    <row r="51" spans="1:20" s="8" customFormat="1" ht="46.5" customHeight="1">
      <c r="A51" s="28" t="s">
        <v>33</v>
      </c>
      <c r="B51" s="2" t="s">
        <v>9</v>
      </c>
      <c r="C51" s="1">
        <f>C52</f>
        <v>1318044.9</v>
      </c>
      <c r="D51" s="1">
        <f>D52</f>
        <v>211644.9</v>
      </c>
      <c r="E51" s="1">
        <f aca="true" t="shared" si="19" ref="E51:J51">E52</f>
        <v>184400</v>
      </c>
      <c r="F51" s="1">
        <f t="shared" si="19"/>
        <v>184400</v>
      </c>
      <c r="G51" s="1">
        <f t="shared" si="19"/>
        <v>184400</v>
      </c>
      <c r="H51" s="1">
        <f t="shared" si="19"/>
        <v>184400</v>
      </c>
      <c r="I51" s="1">
        <f t="shared" si="19"/>
        <v>184400</v>
      </c>
      <c r="J51" s="1">
        <f t="shared" si="19"/>
        <v>184400</v>
      </c>
      <c r="K51" s="30" t="s">
        <v>12</v>
      </c>
      <c r="L51" s="36"/>
      <c r="M51" s="24"/>
      <c r="N51" s="24"/>
      <c r="O51" s="24"/>
      <c r="P51" s="24"/>
      <c r="Q51" s="24"/>
      <c r="R51" s="24"/>
      <c r="S51" s="24"/>
      <c r="T51" s="24"/>
    </row>
    <row r="52" spans="1:20" s="8" customFormat="1" ht="60" customHeight="1">
      <c r="A52" s="29"/>
      <c r="B52" s="2" t="s">
        <v>11</v>
      </c>
      <c r="C52" s="1">
        <f>D52+E52+F52+G52+H52+I52+J52</f>
        <v>1318044.9</v>
      </c>
      <c r="D52" s="1">
        <f>D54+D56</f>
        <v>211644.9</v>
      </c>
      <c r="E52" s="1">
        <f aca="true" t="shared" si="20" ref="E52:J52">E54+E56</f>
        <v>184400</v>
      </c>
      <c r="F52" s="1">
        <f t="shared" si="20"/>
        <v>184400</v>
      </c>
      <c r="G52" s="1">
        <f t="shared" si="20"/>
        <v>184400</v>
      </c>
      <c r="H52" s="1">
        <f t="shared" si="20"/>
        <v>184400</v>
      </c>
      <c r="I52" s="1">
        <f>I54+I56</f>
        <v>184400</v>
      </c>
      <c r="J52" s="1">
        <f t="shared" si="20"/>
        <v>184400</v>
      </c>
      <c r="K52" s="35"/>
      <c r="L52" s="37"/>
      <c r="M52" s="24"/>
      <c r="N52" s="24"/>
      <c r="O52" s="24"/>
      <c r="P52" s="24"/>
      <c r="Q52" s="24"/>
      <c r="R52" s="24"/>
      <c r="S52" s="24"/>
      <c r="T52" s="24"/>
    </row>
    <row r="53" spans="1:20" s="8" customFormat="1" ht="39" customHeight="1">
      <c r="A53" s="28" t="s">
        <v>34</v>
      </c>
      <c r="B53" s="2" t="s">
        <v>9</v>
      </c>
      <c r="C53" s="1">
        <f>C54</f>
        <v>1243437</v>
      </c>
      <c r="D53" s="1">
        <f>D54</f>
        <v>199665</v>
      </c>
      <c r="E53" s="1">
        <f aca="true" t="shared" si="21" ref="E53:J53">E54</f>
        <v>173962</v>
      </c>
      <c r="F53" s="1">
        <f t="shared" si="21"/>
        <v>173962</v>
      </c>
      <c r="G53" s="1">
        <f t="shared" si="21"/>
        <v>173962</v>
      </c>
      <c r="H53" s="1">
        <f t="shared" si="21"/>
        <v>173962</v>
      </c>
      <c r="I53" s="1">
        <f t="shared" si="21"/>
        <v>173962</v>
      </c>
      <c r="J53" s="1">
        <f t="shared" si="21"/>
        <v>173962</v>
      </c>
      <c r="K53" s="20"/>
      <c r="L53" s="28" t="s">
        <v>35</v>
      </c>
      <c r="M53" s="24">
        <v>11</v>
      </c>
      <c r="N53" s="24">
        <v>8</v>
      </c>
      <c r="O53" s="24">
        <v>8</v>
      </c>
      <c r="P53" s="24">
        <v>8</v>
      </c>
      <c r="Q53" s="24">
        <v>8</v>
      </c>
      <c r="R53" s="24">
        <v>8</v>
      </c>
      <c r="S53" s="24">
        <v>8</v>
      </c>
      <c r="T53" s="24">
        <v>8</v>
      </c>
    </row>
    <row r="54" spans="1:20" s="8" customFormat="1" ht="69" customHeight="1">
      <c r="A54" s="29"/>
      <c r="B54" s="2" t="s">
        <v>11</v>
      </c>
      <c r="C54" s="1">
        <f>D54+E54+F54+G54+H54+I54+J54</f>
        <v>1243437</v>
      </c>
      <c r="D54" s="1">
        <v>199665</v>
      </c>
      <c r="E54" s="1">
        <v>173962</v>
      </c>
      <c r="F54" s="1">
        <f>E54</f>
        <v>173962</v>
      </c>
      <c r="G54" s="1">
        <f>F54</f>
        <v>173962</v>
      </c>
      <c r="H54" s="1">
        <f>G54</f>
        <v>173962</v>
      </c>
      <c r="I54" s="1">
        <f>H54</f>
        <v>173962</v>
      </c>
      <c r="J54" s="1">
        <f>I54</f>
        <v>173962</v>
      </c>
      <c r="K54" s="20"/>
      <c r="L54" s="29"/>
      <c r="M54" s="24"/>
      <c r="N54" s="24"/>
      <c r="O54" s="24"/>
      <c r="P54" s="24"/>
      <c r="Q54" s="24"/>
      <c r="R54" s="24"/>
      <c r="S54" s="24"/>
      <c r="T54" s="24"/>
    </row>
    <row r="55" spans="1:20" s="8" customFormat="1" ht="56.25" customHeight="1">
      <c r="A55" s="28" t="s">
        <v>36</v>
      </c>
      <c r="B55" s="2" t="s">
        <v>9</v>
      </c>
      <c r="C55" s="1">
        <f aca="true" t="shared" si="22" ref="C55:J55">C56</f>
        <v>74607.9</v>
      </c>
      <c r="D55" s="1">
        <f>D56</f>
        <v>11979.9</v>
      </c>
      <c r="E55" s="1">
        <f t="shared" si="22"/>
        <v>10438</v>
      </c>
      <c r="F55" s="1">
        <f t="shared" si="22"/>
        <v>10438</v>
      </c>
      <c r="G55" s="1">
        <f t="shared" si="22"/>
        <v>10438</v>
      </c>
      <c r="H55" s="1">
        <f t="shared" si="22"/>
        <v>10438</v>
      </c>
      <c r="I55" s="1">
        <f t="shared" si="22"/>
        <v>10438</v>
      </c>
      <c r="J55" s="1">
        <f t="shared" si="22"/>
        <v>10438</v>
      </c>
      <c r="K55" s="20"/>
      <c r="L55" s="28" t="s">
        <v>24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4">
        <v>1</v>
      </c>
      <c r="S55" s="24">
        <v>1</v>
      </c>
      <c r="T55" s="24">
        <v>1</v>
      </c>
    </row>
    <row r="56" spans="1:20" s="8" customFormat="1" ht="56.25" customHeight="1">
      <c r="A56" s="29"/>
      <c r="B56" s="7" t="s">
        <v>11</v>
      </c>
      <c r="C56" s="1">
        <f>D56+E56+F56+G56+H56+I56+J56</f>
        <v>74607.9</v>
      </c>
      <c r="D56" s="1">
        <f>D54*6%</f>
        <v>11979.9</v>
      </c>
      <c r="E56" s="1">
        <v>10438</v>
      </c>
      <c r="F56" s="1">
        <f>E56</f>
        <v>10438</v>
      </c>
      <c r="G56" s="1">
        <f>F56</f>
        <v>10438</v>
      </c>
      <c r="H56" s="1">
        <f>G56</f>
        <v>10438</v>
      </c>
      <c r="I56" s="1">
        <f>H56</f>
        <v>10438</v>
      </c>
      <c r="J56" s="1">
        <f>I56</f>
        <v>10438</v>
      </c>
      <c r="K56" s="19"/>
      <c r="L56" s="29"/>
      <c r="M56" s="24"/>
      <c r="N56" s="24"/>
      <c r="O56" s="24"/>
      <c r="P56" s="24"/>
      <c r="Q56" s="24"/>
      <c r="R56" s="24"/>
      <c r="S56" s="24"/>
      <c r="T56" s="24"/>
    </row>
    <row r="57" spans="1:20" s="8" customFormat="1" ht="50.25" customHeight="1">
      <c r="A57" s="33" t="s">
        <v>37</v>
      </c>
      <c r="B57" s="2" t="s">
        <v>9</v>
      </c>
      <c r="C57" s="1">
        <f aca="true" t="shared" si="23" ref="C57:C86">D57+E57+F57+G57+H57+I57+J57</f>
        <v>22400</v>
      </c>
      <c r="D57" s="1">
        <f>D58</f>
        <v>22400</v>
      </c>
      <c r="E57" s="1">
        <f aca="true" t="shared" si="24" ref="E57:J57">E58</f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11">
        <f t="shared" si="24"/>
        <v>0</v>
      </c>
      <c r="K57" s="30" t="s">
        <v>12</v>
      </c>
      <c r="L57" s="28" t="s">
        <v>88</v>
      </c>
      <c r="M57" s="24">
        <v>1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1</v>
      </c>
    </row>
    <row r="58" spans="1:20" s="8" customFormat="1" ht="50.25" customHeight="1">
      <c r="A58" s="34"/>
      <c r="B58" s="7" t="s">
        <v>11</v>
      </c>
      <c r="C58" s="1">
        <f t="shared" si="23"/>
        <v>22400</v>
      </c>
      <c r="D58" s="1">
        <v>22400</v>
      </c>
      <c r="E58" s="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31"/>
      <c r="L58" s="29"/>
      <c r="M58" s="24"/>
      <c r="N58" s="24"/>
      <c r="O58" s="24"/>
      <c r="P58" s="24"/>
      <c r="Q58" s="24"/>
      <c r="R58" s="24"/>
      <c r="S58" s="24"/>
      <c r="T58" s="24"/>
    </row>
    <row r="59" spans="1:20" s="8" customFormat="1" ht="58.5" customHeight="1">
      <c r="A59" s="33" t="s">
        <v>49</v>
      </c>
      <c r="B59" s="2" t="s">
        <v>9</v>
      </c>
      <c r="C59" s="1">
        <f t="shared" si="23"/>
        <v>12001600</v>
      </c>
      <c r="D59" s="1">
        <f>D60</f>
        <v>6001600</v>
      </c>
      <c r="E59" s="1">
        <f aca="true" t="shared" si="25" ref="E59:J59">E60</f>
        <v>6000000</v>
      </c>
      <c r="F59" s="1">
        <f t="shared" si="25"/>
        <v>0</v>
      </c>
      <c r="G59" s="1">
        <f t="shared" si="25"/>
        <v>0</v>
      </c>
      <c r="H59" s="1">
        <f t="shared" si="25"/>
        <v>0</v>
      </c>
      <c r="I59" s="1">
        <f t="shared" si="25"/>
        <v>0</v>
      </c>
      <c r="J59" s="1">
        <f t="shared" si="25"/>
        <v>0</v>
      </c>
      <c r="K59" s="30" t="s">
        <v>38</v>
      </c>
      <c r="L59" s="28" t="s">
        <v>39</v>
      </c>
      <c r="M59" s="32">
        <v>44</v>
      </c>
      <c r="N59" s="26">
        <v>30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f>M59+N59</f>
        <v>74</v>
      </c>
    </row>
    <row r="60" spans="1:20" s="8" customFormat="1" ht="79.5" customHeight="1">
      <c r="A60" s="34"/>
      <c r="B60" s="7" t="s">
        <v>11</v>
      </c>
      <c r="C60" s="1">
        <f t="shared" si="23"/>
        <v>12001600</v>
      </c>
      <c r="D60" s="1">
        <v>6001600</v>
      </c>
      <c r="E60" s="1">
        <v>6000000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31"/>
      <c r="L60" s="29"/>
      <c r="M60" s="32"/>
      <c r="N60" s="27"/>
      <c r="O60" s="27"/>
      <c r="P60" s="27"/>
      <c r="Q60" s="27"/>
      <c r="R60" s="27"/>
      <c r="S60" s="27"/>
      <c r="T60" s="27"/>
    </row>
    <row r="61" spans="1:20" s="8" customFormat="1" ht="36.75" customHeight="1">
      <c r="A61" s="28" t="s">
        <v>40</v>
      </c>
      <c r="B61" s="2" t="s">
        <v>9</v>
      </c>
      <c r="C61" s="1">
        <f t="shared" si="23"/>
        <v>300000</v>
      </c>
      <c r="D61" s="1">
        <f>D62</f>
        <v>100000</v>
      </c>
      <c r="E61" s="1">
        <f aca="true" t="shared" si="26" ref="E61:J61">E62</f>
        <v>100000</v>
      </c>
      <c r="F61" s="1">
        <f t="shared" si="26"/>
        <v>100000</v>
      </c>
      <c r="G61" s="1">
        <f t="shared" si="26"/>
        <v>0</v>
      </c>
      <c r="H61" s="1">
        <f t="shared" si="26"/>
        <v>0</v>
      </c>
      <c r="I61" s="1">
        <f t="shared" si="26"/>
        <v>0</v>
      </c>
      <c r="J61" s="1">
        <f t="shared" si="26"/>
        <v>0</v>
      </c>
      <c r="K61" s="30" t="s">
        <v>90</v>
      </c>
      <c r="L61" s="28" t="s">
        <v>41</v>
      </c>
      <c r="M61" s="32">
        <v>2</v>
      </c>
      <c r="N61" s="26">
        <v>2</v>
      </c>
      <c r="O61" s="26">
        <v>2</v>
      </c>
      <c r="P61" s="26">
        <v>0</v>
      </c>
      <c r="Q61" s="26">
        <v>0</v>
      </c>
      <c r="R61" s="26">
        <v>0</v>
      </c>
      <c r="S61" s="26">
        <v>0</v>
      </c>
      <c r="T61" s="26">
        <v>2</v>
      </c>
    </row>
    <row r="62" spans="1:20" s="8" customFormat="1" ht="56.25" customHeight="1">
      <c r="A62" s="29"/>
      <c r="B62" s="2" t="s">
        <v>11</v>
      </c>
      <c r="C62" s="1">
        <f t="shared" si="23"/>
        <v>300000</v>
      </c>
      <c r="D62" s="1">
        <v>100000</v>
      </c>
      <c r="E62" s="1">
        <f aca="true" t="shared" si="27" ref="E62:J62">D62</f>
        <v>100000</v>
      </c>
      <c r="F62" s="1">
        <f t="shared" si="27"/>
        <v>100000</v>
      </c>
      <c r="G62" s="1"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31"/>
      <c r="L62" s="29"/>
      <c r="M62" s="32"/>
      <c r="N62" s="27"/>
      <c r="O62" s="27"/>
      <c r="P62" s="27"/>
      <c r="Q62" s="27"/>
      <c r="R62" s="27"/>
      <c r="S62" s="27"/>
      <c r="T62" s="27"/>
    </row>
    <row r="63" spans="1:20" s="8" customFormat="1" ht="63.75" customHeight="1">
      <c r="A63" s="28" t="s">
        <v>87</v>
      </c>
      <c r="B63" s="2" t="s">
        <v>9</v>
      </c>
      <c r="C63" s="1">
        <f t="shared" si="23"/>
        <v>232373986</v>
      </c>
      <c r="D63" s="1">
        <f>D64</f>
        <v>155687875</v>
      </c>
      <c r="E63" s="1">
        <f aca="true" t="shared" si="28" ref="E63:J63">E64</f>
        <v>76686111</v>
      </c>
      <c r="F63" s="1">
        <f t="shared" si="28"/>
        <v>0</v>
      </c>
      <c r="G63" s="1">
        <f t="shared" si="28"/>
        <v>0</v>
      </c>
      <c r="H63" s="1">
        <f t="shared" si="28"/>
        <v>0</v>
      </c>
      <c r="I63" s="1">
        <f t="shared" si="28"/>
        <v>0</v>
      </c>
      <c r="J63" s="1">
        <f t="shared" si="28"/>
        <v>0</v>
      </c>
      <c r="K63" s="30" t="s">
        <v>12</v>
      </c>
      <c r="L63" s="28" t="s">
        <v>48</v>
      </c>
      <c r="M63" s="32">
        <v>5506</v>
      </c>
      <c r="N63" s="26">
        <v>5452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5452</v>
      </c>
    </row>
    <row r="64" spans="1:20" s="8" customFormat="1" ht="60">
      <c r="A64" s="29"/>
      <c r="B64" s="2" t="s">
        <v>11</v>
      </c>
      <c r="C64" s="1">
        <f t="shared" si="23"/>
        <v>232373986</v>
      </c>
      <c r="D64" s="1">
        <v>155687875</v>
      </c>
      <c r="E64" s="1">
        <v>76686111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31"/>
      <c r="L64" s="29"/>
      <c r="M64" s="32"/>
      <c r="N64" s="27"/>
      <c r="O64" s="27"/>
      <c r="P64" s="27"/>
      <c r="Q64" s="27"/>
      <c r="R64" s="27"/>
      <c r="S64" s="27"/>
      <c r="T64" s="27"/>
    </row>
    <row r="65" spans="1:20" s="8" customFormat="1" ht="55.5" customHeight="1">
      <c r="A65" s="28" t="s">
        <v>80</v>
      </c>
      <c r="B65" s="2" t="s">
        <v>9</v>
      </c>
      <c r="C65" s="1">
        <f>D65+E65+F65+G65+H65+I65+J65</f>
        <v>11918979</v>
      </c>
      <c r="D65" s="1">
        <f>D66</f>
        <v>8464800</v>
      </c>
      <c r="E65" s="1">
        <f aca="true" t="shared" si="29" ref="E65:J67">E66</f>
        <v>3454179</v>
      </c>
      <c r="F65" s="1">
        <f t="shared" si="29"/>
        <v>0</v>
      </c>
      <c r="G65" s="1">
        <f t="shared" si="29"/>
        <v>0</v>
      </c>
      <c r="H65" s="1">
        <f t="shared" si="29"/>
        <v>0</v>
      </c>
      <c r="I65" s="1">
        <f t="shared" si="29"/>
        <v>0</v>
      </c>
      <c r="J65" s="1">
        <f t="shared" si="29"/>
        <v>0</v>
      </c>
      <c r="K65" s="30" t="s">
        <v>25</v>
      </c>
      <c r="L65" s="28" t="s">
        <v>50</v>
      </c>
      <c r="M65" s="32">
        <v>61</v>
      </c>
      <c r="N65" s="26">
        <v>28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28</v>
      </c>
    </row>
    <row r="66" spans="1:20" s="8" customFormat="1" ht="48" customHeight="1">
      <c r="A66" s="29"/>
      <c r="B66" s="2" t="s">
        <v>11</v>
      </c>
      <c r="C66" s="1">
        <f t="shared" si="23"/>
        <v>11918979</v>
      </c>
      <c r="D66" s="1">
        <v>8464800</v>
      </c>
      <c r="E66" s="1">
        <v>3454179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31"/>
      <c r="L66" s="29"/>
      <c r="M66" s="32"/>
      <c r="N66" s="27"/>
      <c r="O66" s="27"/>
      <c r="P66" s="27"/>
      <c r="Q66" s="27"/>
      <c r="R66" s="27"/>
      <c r="S66" s="27"/>
      <c r="T66" s="27"/>
    </row>
    <row r="67" spans="1:20" s="12" customFormat="1" ht="66.75" customHeight="1">
      <c r="A67" s="28" t="s">
        <v>79</v>
      </c>
      <c r="B67" s="2" t="s">
        <v>9</v>
      </c>
      <c r="C67" s="1">
        <f t="shared" si="23"/>
        <v>12470136</v>
      </c>
      <c r="D67" s="1">
        <f>D68</f>
        <v>0</v>
      </c>
      <c r="E67" s="1">
        <f>E68</f>
        <v>12470136</v>
      </c>
      <c r="F67" s="1">
        <f t="shared" si="29"/>
        <v>0</v>
      </c>
      <c r="G67" s="1">
        <f>G68</f>
        <v>0</v>
      </c>
      <c r="H67" s="1">
        <f t="shared" si="29"/>
        <v>0</v>
      </c>
      <c r="I67" s="1">
        <f t="shared" si="29"/>
        <v>0</v>
      </c>
      <c r="J67" s="1">
        <f t="shared" si="29"/>
        <v>0</v>
      </c>
      <c r="K67" s="30" t="s">
        <v>12</v>
      </c>
      <c r="L67" s="28" t="s">
        <v>71</v>
      </c>
      <c r="M67" s="26">
        <v>0</v>
      </c>
      <c r="N67" s="26">
        <v>746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f>SUM(M67:S68)</f>
        <v>746</v>
      </c>
    </row>
    <row r="68" spans="1:20" s="12" customFormat="1" ht="69.75" customHeight="1">
      <c r="A68" s="29"/>
      <c r="B68" s="2" t="s">
        <v>11</v>
      </c>
      <c r="C68" s="1">
        <f t="shared" si="23"/>
        <v>12470136</v>
      </c>
      <c r="D68" s="1">
        <v>0</v>
      </c>
      <c r="E68" s="1">
        <v>12470136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31"/>
      <c r="L68" s="29"/>
      <c r="M68" s="27"/>
      <c r="N68" s="27"/>
      <c r="O68" s="27"/>
      <c r="P68" s="27"/>
      <c r="Q68" s="27"/>
      <c r="R68" s="27"/>
      <c r="S68" s="27"/>
      <c r="T68" s="27"/>
    </row>
    <row r="69" spans="1:21" s="8" customFormat="1" ht="52.5" customHeight="1">
      <c r="A69" s="25" t="s">
        <v>72</v>
      </c>
      <c r="B69" s="2" t="s">
        <v>9</v>
      </c>
      <c r="C69" s="5">
        <f t="shared" si="23"/>
        <v>545196818.9</v>
      </c>
      <c r="D69" s="5">
        <f aca="true" t="shared" si="30" ref="D69:J69">D70</f>
        <v>211122050.9</v>
      </c>
      <c r="E69" s="5">
        <f t="shared" si="30"/>
        <v>149624883</v>
      </c>
      <c r="F69" s="5">
        <f t="shared" si="30"/>
        <v>51014457</v>
      </c>
      <c r="G69" s="5">
        <f t="shared" si="30"/>
        <v>33358857</v>
      </c>
      <c r="H69" s="5">
        <f t="shared" si="30"/>
        <v>33358857</v>
      </c>
      <c r="I69" s="5">
        <f t="shared" si="30"/>
        <v>33358857</v>
      </c>
      <c r="J69" s="5">
        <f t="shared" si="30"/>
        <v>33358857</v>
      </c>
      <c r="K69" s="6" t="s">
        <v>10</v>
      </c>
      <c r="L69" s="6" t="s">
        <v>10</v>
      </c>
      <c r="M69" s="6" t="s">
        <v>10</v>
      </c>
      <c r="N69" s="6" t="s">
        <v>10</v>
      </c>
      <c r="O69" s="6" t="s">
        <v>10</v>
      </c>
      <c r="P69" s="6" t="s">
        <v>10</v>
      </c>
      <c r="Q69" s="6" t="s">
        <v>10</v>
      </c>
      <c r="R69" s="6" t="s">
        <v>10</v>
      </c>
      <c r="S69" s="6" t="s">
        <v>10</v>
      </c>
      <c r="T69" s="6" t="s">
        <v>10</v>
      </c>
      <c r="U69" s="9"/>
    </row>
    <row r="70" spans="1:20" s="8" customFormat="1" ht="47.25" customHeight="1">
      <c r="A70" s="25"/>
      <c r="B70" s="2" t="s">
        <v>11</v>
      </c>
      <c r="C70" s="5">
        <f t="shared" si="23"/>
        <v>545196818.9</v>
      </c>
      <c r="D70" s="5">
        <f aca="true" t="shared" si="31" ref="D70:J70">D72</f>
        <v>211122050.9</v>
      </c>
      <c r="E70" s="5">
        <f t="shared" si="31"/>
        <v>149624883</v>
      </c>
      <c r="F70" s="5">
        <f t="shared" si="31"/>
        <v>51014457</v>
      </c>
      <c r="G70" s="5">
        <f t="shared" si="31"/>
        <v>33358857</v>
      </c>
      <c r="H70" s="5">
        <f t="shared" si="31"/>
        <v>33358857</v>
      </c>
      <c r="I70" s="5">
        <f t="shared" si="31"/>
        <v>33358857</v>
      </c>
      <c r="J70" s="5">
        <f t="shared" si="31"/>
        <v>33358857</v>
      </c>
      <c r="K70" s="6" t="s">
        <v>10</v>
      </c>
      <c r="L70" s="6" t="s">
        <v>10</v>
      </c>
      <c r="M70" s="6" t="s">
        <v>10</v>
      </c>
      <c r="N70" s="6" t="s">
        <v>10</v>
      </c>
      <c r="O70" s="6" t="s">
        <v>10</v>
      </c>
      <c r="P70" s="6" t="s">
        <v>10</v>
      </c>
      <c r="Q70" s="6" t="s">
        <v>10</v>
      </c>
      <c r="R70" s="6" t="s">
        <v>10</v>
      </c>
      <c r="S70" s="6" t="s">
        <v>10</v>
      </c>
      <c r="T70" s="6" t="s">
        <v>10</v>
      </c>
    </row>
    <row r="71" spans="1:20" s="8" customFormat="1" ht="30">
      <c r="A71" s="25" t="s">
        <v>16</v>
      </c>
      <c r="B71" s="2" t="s">
        <v>9</v>
      </c>
      <c r="C71" s="5">
        <f t="shared" si="23"/>
        <v>545196818.9</v>
      </c>
      <c r="D71" s="5">
        <f aca="true" t="shared" si="32" ref="D71:J71">D72</f>
        <v>211122050.9</v>
      </c>
      <c r="E71" s="5">
        <f>E72</f>
        <v>149624883</v>
      </c>
      <c r="F71" s="5">
        <f>F72</f>
        <v>51014457</v>
      </c>
      <c r="G71" s="5">
        <f>G72</f>
        <v>33358857</v>
      </c>
      <c r="H71" s="5">
        <f t="shared" si="32"/>
        <v>33358857</v>
      </c>
      <c r="I71" s="5">
        <f t="shared" si="32"/>
        <v>33358857</v>
      </c>
      <c r="J71" s="5">
        <f t="shared" si="32"/>
        <v>33358857</v>
      </c>
      <c r="K71" s="6" t="s">
        <v>10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 t="s">
        <v>10</v>
      </c>
      <c r="R71" s="6" t="s">
        <v>10</v>
      </c>
      <c r="S71" s="6" t="s">
        <v>10</v>
      </c>
      <c r="T71" s="6" t="s">
        <v>10</v>
      </c>
    </row>
    <row r="72" spans="1:20" s="8" customFormat="1" ht="47.25" customHeight="1">
      <c r="A72" s="25"/>
      <c r="B72" s="2" t="s">
        <v>11</v>
      </c>
      <c r="C72" s="5">
        <f t="shared" si="23"/>
        <v>545196818.9</v>
      </c>
      <c r="D72" s="5">
        <f aca="true" t="shared" si="33" ref="D72:J72">D22+D28+D30+D32+D48+D50+D52+D58+D60+D62+D64+D66+D68</f>
        <v>211122050.9</v>
      </c>
      <c r="E72" s="5">
        <f>E22+E28+E30+E32+E48+E50+E52+E58+E60+E62+E64+E66+E68</f>
        <v>149624883</v>
      </c>
      <c r="F72" s="5">
        <f t="shared" si="33"/>
        <v>51014457</v>
      </c>
      <c r="G72" s="5">
        <f t="shared" si="33"/>
        <v>33358857</v>
      </c>
      <c r="H72" s="5">
        <f t="shared" si="33"/>
        <v>33358857</v>
      </c>
      <c r="I72" s="5">
        <f t="shared" si="33"/>
        <v>33358857</v>
      </c>
      <c r="J72" s="5">
        <f t="shared" si="33"/>
        <v>33358857</v>
      </c>
      <c r="K72" s="6" t="s">
        <v>10</v>
      </c>
      <c r="L72" s="6" t="s">
        <v>10</v>
      </c>
      <c r="M72" s="6" t="s">
        <v>10</v>
      </c>
      <c r="N72" s="6" t="s">
        <v>10</v>
      </c>
      <c r="O72" s="6" t="s">
        <v>10</v>
      </c>
      <c r="P72" s="6" t="s">
        <v>10</v>
      </c>
      <c r="Q72" s="6" t="s">
        <v>10</v>
      </c>
      <c r="R72" s="6" t="s">
        <v>10</v>
      </c>
      <c r="S72" s="6" t="s">
        <v>10</v>
      </c>
      <c r="T72" s="6" t="s">
        <v>10</v>
      </c>
    </row>
    <row r="73" spans="1:20" s="8" customFormat="1" ht="30">
      <c r="A73" s="25" t="s">
        <v>17</v>
      </c>
      <c r="B73" s="2" t="s">
        <v>9</v>
      </c>
      <c r="C73" s="5">
        <f t="shared" si="23"/>
        <v>266107466</v>
      </c>
      <c r="D73" s="5">
        <f aca="true" t="shared" si="34" ref="D73:J73">D74</f>
        <v>42575887</v>
      </c>
      <c r="E73" s="5">
        <f t="shared" si="34"/>
        <v>48187079</v>
      </c>
      <c r="F73" s="5">
        <f>F74</f>
        <v>44732900</v>
      </c>
      <c r="G73" s="5">
        <f t="shared" si="34"/>
        <v>32652900</v>
      </c>
      <c r="H73" s="5">
        <f t="shared" si="34"/>
        <v>32652900</v>
      </c>
      <c r="I73" s="5">
        <f t="shared" si="34"/>
        <v>32652900</v>
      </c>
      <c r="J73" s="5">
        <f t="shared" si="34"/>
        <v>32652900</v>
      </c>
      <c r="K73" s="6" t="s">
        <v>10</v>
      </c>
      <c r="L73" s="6" t="s">
        <v>10</v>
      </c>
      <c r="M73" s="6" t="s">
        <v>10</v>
      </c>
      <c r="N73" s="6" t="s">
        <v>10</v>
      </c>
      <c r="O73" s="6" t="s">
        <v>10</v>
      </c>
      <c r="P73" s="6" t="s">
        <v>10</v>
      </c>
      <c r="Q73" s="6" t="s">
        <v>10</v>
      </c>
      <c r="R73" s="6" t="s">
        <v>10</v>
      </c>
      <c r="S73" s="6" t="s">
        <v>10</v>
      </c>
      <c r="T73" s="6" t="s">
        <v>10</v>
      </c>
    </row>
    <row r="74" spans="1:20" s="8" customFormat="1" ht="47.25" customHeight="1">
      <c r="A74" s="25"/>
      <c r="B74" s="2" t="s">
        <v>11</v>
      </c>
      <c r="C74" s="5">
        <f t="shared" si="23"/>
        <v>266107466</v>
      </c>
      <c r="D74" s="5">
        <f aca="true" t="shared" si="35" ref="D74:J74">D22+D28+D36+D38+D66</f>
        <v>42575887</v>
      </c>
      <c r="E74" s="5">
        <f t="shared" si="35"/>
        <v>48187079</v>
      </c>
      <c r="F74" s="5">
        <f t="shared" si="35"/>
        <v>44732900</v>
      </c>
      <c r="G74" s="5">
        <f t="shared" si="35"/>
        <v>32652900</v>
      </c>
      <c r="H74" s="5">
        <f t="shared" si="35"/>
        <v>32652900</v>
      </c>
      <c r="I74" s="5">
        <f t="shared" si="35"/>
        <v>32652900</v>
      </c>
      <c r="J74" s="5">
        <f t="shared" si="35"/>
        <v>32652900</v>
      </c>
      <c r="K74" s="6" t="s">
        <v>10</v>
      </c>
      <c r="L74" s="6" t="s">
        <v>10</v>
      </c>
      <c r="M74" s="6" t="s">
        <v>10</v>
      </c>
      <c r="N74" s="6" t="s">
        <v>10</v>
      </c>
      <c r="O74" s="6" t="s">
        <v>10</v>
      </c>
      <c r="P74" s="6" t="s">
        <v>10</v>
      </c>
      <c r="Q74" s="6" t="s">
        <v>10</v>
      </c>
      <c r="R74" s="6" t="s">
        <v>10</v>
      </c>
      <c r="S74" s="6" t="s">
        <v>10</v>
      </c>
      <c r="T74" s="6" t="s">
        <v>10</v>
      </c>
    </row>
    <row r="75" spans="1:20" s="8" customFormat="1" ht="30">
      <c r="A75" s="25" t="s">
        <v>18</v>
      </c>
      <c r="B75" s="2" t="s">
        <v>9</v>
      </c>
      <c r="C75" s="5">
        <f t="shared" si="23"/>
        <v>279089352.9</v>
      </c>
      <c r="D75" s="5">
        <f aca="true" t="shared" si="36" ref="D75:J75">D76</f>
        <v>168546163.9</v>
      </c>
      <c r="E75" s="5">
        <f t="shared" si="36"/>
        <v>101437804</v>
      </c>
      <c r="F75" s="5">
        <f t="shared" si="36"/>
        <v>6281557</v>
      </c>
      <c r="G75" s="5">
        <f t="shared" si="36"/>
        <v>705957</v>
      </c>
      <c r="H75" s="5">
        <f t="shared" si="36"/>
        <v>705957</v>
      </c>
      <c r="I75" s="5">
        <f t="shared" si="36"/>
        <v>705957</v>
      </c>
      <c r="J75" s="5">
        <f t="shared" si="36"/>
        <v>705957</v>
      </c>
      <c r="K75" s="6" t="s">
        <v>10</v>
      </c>
      <c r="L75" s="6" t="s">
        <v>10</v>
      </c>
      <c r="M75" s="6" t="s">
        <v>10</v>
      </c>
      <c r="N75" s="6" t="s">
        <v>10</v>
      </c>
      <c r="O75" s="6" t="s">
        <v>10</v>
      </c>
      <c r="P75" s="6" t="s">
        <v>10</v>
      </c>
      <c r="Q75" s="6" t="s">
        <v>10</v>
      </c>
      <c r="R75" s="6" t="s">
        <v>10</v>
      </c>
      <c r="S75" s="6" t="s">
        <v>10</v>
      </c>
      <c r="T75" s="6" t="s">
        <v>10</v>
      </c>
    </row>
    <row r="76" spans="1:20" s="8" customFormat="1" ht="47.25" customHeight="1">
      <c r="A76" s="25"/>
      <c r="B76" s="2" t="s">
        <v>11</v>
      </c>
      <c r="C76" s="5">
        <f>D76+E76+F76+G76+H76+I76+J76</f>
        <v>279089352.9</v>
      </c>
      <c r="D76" s="5">
        <f aca="true" t="shared" si="37" ref="D76:J76">D78+D80+D82+D84+D86</f>
        <v>168546163.9</v>
      </c>
      <c r="E76" s="5">
        <f>E78+E80+E82+E84+E86</f>
        <v>101437804</v>
      </c>
      <c r="F76" s="5">
        <f t="shared" si="37"/>
        <v>6281557</v>
      </c>
      <c r="G76" s="5">
        <f t="shared" si="37"/>
        <v>705957</v>
      </c>
      <c r="H76" s="5">
        <f t="shared" si="37"/>
        <v>705957</v>
      </c>
      <c r="I76" s="5">
        <f t="shared" si="37"/>
        <v>705957</v>
      </c>
      <c r="J76" s="5">
        <f t="shared" si="37"/>
        <v>705957</v>
      </c>
      <c r="K76" s="6" t="s">
        <v>10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</row>
    <row r="77" spans="1:20" s="8" customFormat="1" ht="30">
      <c r="A77" s="25" t="s">
        <v>19</v>
      </c>
      <c r="B77" s="2" t="s">
        <v>9</v>
      </c>
      <c r="C77" s="5">
        <f t="shared" si="23"/>
        <v>263554352.9</v>
      </c>
      <c r="D77" s="5">
        <f aca="true" t="shared" si="38" ref="D77:J77">D78</f>
        <v>161311163.9</v>
      </c>
      <c r="E77" s="5">
        <f t="shared" si="38"/>
        <v>94577404</v>
      </c>
      <c r="F77" s="5">
        <f t="shared" si="38"/>
        <v>5421157</v>
      </c>
      <c r="G77" s="5">
        <f t="shared" si="38"/>
        <v>561157</v>
      </c>
      <c r="H77" s="5">
        <f t="shared" si="38"/>
        <v>561157</v>
      </c>
      <c r="I77" s="5">
        <f t="shared" si="38"/>
        <v>561157</v>
      </c>
      <c r="J77" s="5">
        <f t="shared" si="38"/>
        <v>561157</v>
      </c>
      <c r="K77" s="6" t="s">
        <v>10</v>
      </c>
      <c r="L77" s="6" t="s">
        <v>10</v>
      </c>
      <c r="M77" s="6" t="s">
        <v>10</v>
      </c>
      <c r="N77" s="6" t="s">
        <v>10</v>
      </c>
      <c r="O77" s="6" t="s">
        <v>10</v>
      </c>
      <c r="P77" s="6" t="s">
        <v>10</v>
      </c>
      <c r="Q77" s="6" t="s">
        <v>10</v>
      </c>
      <c r="R77" s="6" t="s">
        <v>10</v>
      </c>
      <c r="S77" s="6" t="s">
        <v>10</v>
      </c>
      <c r="T77" s="6" t="s">
        <v>10</v>
      </c>
    </row>
    <row r="78" spans="1:20" s="8" customFormat="1" ht="47.25" customHeight="1">
      <c r="A78" s="25"/>
      <c r="B78" s="2" t="s">
        <v>11</v>
      </c>
      <c r="C78" s="5">
        <f>D78+E78+F78+G78+H78+I78+J78</f>
        <v>263554352.9</v>
      </c>
      <c r="D78" s="5">
        <f>D30+D34+D52+D58+D64+D68</f>
        <v>161311163.9</v>
      </c>
      <c r="E78" s="5">
        <f aca="true" t="shared" si="39" ref="E78:J78">E30+E34+E52+E58+E64+E68</f>
        <v>94577404</v>
      </c>
      <c r="F78" s="5">
        <f>F30+F34+F52+F58+F64+F68</f>
        <v>5421157</v>
      </c>
      <c r="G78" s="5">
        <f t="shared" si="39"/>
        <v>561157</v>
      </c>
      <c r="H78" s="5">
        <f t="shared" si="39"/>
        <v>561157</v>
      </c>
      <c r="I78" s="5">
        <f t="shared" si="39"/>
        <v>561157</v>
      </c>
      <c r="J78" s="5">
        <f t="shared" si="39"/>
        <v>561157</v>
      </c>
      <c r="K78" s="6" t="s">
        <v>10</v>
      </c>
      <c r="L78" s="6" t="s">
        <v>10</v>
      </c>
      <c r="M78" s="6" t="s">
        <v>10</v>
      </c>
      <c r="N78" s="6" t="s">
        <v>10</v>
      </c>
      <c r="O78" s="6" t="s">
        <v>10</v>
      </c>
      <c r="P78" s="6" t="s">
        <v>10</v>
      </c>
      <c r="Q78" s="6" t="s">
        <v>10</v>
      </c>
      <c r="R78" s="6" t="s">
        <v>10</v>
      </c>
      <c r="S78" s="6" t="s">
        <v>10</v>
      </c>
      <c r="T78" s="6" t="s">
        <v>10</v>
      </c>
    </row>
    <row r="79" spans="1:20" s="8" customFormat="1" ht="30">
      <c r="A79" s="25" t="s">
        <v>20</v>
      </c>
      <c r="B79" s="2" t="s">
        <v>9</v>
      </c>
      <c r="C79" s="5">
        <f t="shared" si="23"/>
        <v>979000</v>
      </c>
      <c r="D79" s="5">
        <f aca="true" t="shared" si="40" ref="D79:J79">D80</f>
        <v>110200</v>
      </c>
      <c r="E79" s="5">
        <f t="shared" si="40"/>
        <v>144800</v>
      </c>
      <c r="F79" s="5">
        <f t="shared" si="40"/>
        <v>144800</v>
      </c>
      <c r="G79" s="5">
        <f t="shared" si="40"/>
        <v>144800</v>
      </c>
      <c r="H79" s="5">
        <f t="shared" si="40"/>
        <v>144800</v>
      </c>
      <c r="I79" s="5">
        <f t="shared" si="40"/>
        <v>144800</v>
      </c>
      <c r="J79" s="5">
        <f t="shared" si="40"/>
        <v>144800</v>
      </c>
      <c r="K79" s="6" t="s">
        <v>10</v>
      </c>
      <c r="L79" s="6" t="s">
        <v>10</v>
      </c>
      <c r="M79" s="6" t="s">
        <v>10</v>
      </c>
      <c r="N79" s="6" t="s">
        <v>10</v>
      </c>
      <c r="O79" s="6" t="s">
        <v>10</v>
      </c>
      <c r="P79" s="6" t="s">
        <v>10</v>
      </c>
      <c r="Q79" s="6" t="s">
        <v>10</v>
      </c>
      <c r="R79" s="6" t="s">
        <v>10</v>
      </c>
      <c r="S79" s="6" t="s">
        <v>10</v>
      </c>
      <c r="T79" s="6" t="s">
        <v>10</v>
      </c>
    </row>
    <row r="80" spans="1:20" s="8" customFormat="1" ht="47.25" customHeight="1">
      <c r="A80" s="25"/>
      <c r="B80" s="2" t="s">
        <v>11</v>
      </c>
      <c r="C80" s="5">
        <f t="shared" si="23"/>
        <v>979000</v>
      </c>
      <c r="D80" s="5">
        <f aca="true" t="shared" si="41" ref="D80:J80">D40+D42+D44</f>
        <v>110200</v>
      </c>
      <c r="E80" s="5">
        <f>E40+E42+E44</f>
        <v>144800</v>
      </c>
      <c r="F80" s="5">
        <f t="shared" si="41"/>
        <v>144800</v>
      </c>
      <c r="G80" s="5">
        <f t="shared" si="41"/>
        <v>144800</v>
      </c>
      <c r="H80" s="5">
        <f t="shared" si="41"/>
        <v>144800</v>
      </c>
      <c r="I80" s="5">
        <f t="shared" si="41"/>
        <v>144800</v>
      </c>
      <c r="J80" s="5">
        <f t="shared" si="41"/>
        <v>144800</v>
      </c>
      <c r="K80" s="6" t="s">
        <v>10</v>
      </c>
      <c r="L80" s="6" t="s">
        <v>10</v>
      </c>
      <c r="M80" s="6" t="s">
        <v>10</v>
      </c>
      <c r="N80" s="6" t="s">
        <v>10</v>
      </c>
      <c r="O80" s="6" t="s">
        <v>10</v>
      </c>
      <c r="P80" s="6" t="s">
        <v>10</v>
      </c>
      <c r="Q80" s="6" t="s">
        <v>10</v>
      </c>
      <c r="R80" s="6" t="s">
        <v>10</v>
      </c>
      <c r="S80" s="6" t="s">
        <v>10</v>
      </c>
      <c r="T80" s="6" t="s">
        <v>10</v>
      </c>
    </row>
    <row r="81" spans="1:20" s="8" customFormat="1" ht="30">
      <c r="A81" s="25" t="s">
        <v>91</v>
      </c>
      <c r="B81" s="2" t="s">
        <v>9</v>
      </c>
      <c r="C81" s="5">
        <f t="shared" si="23"/>
        <v>2124400</v>
      </c>
      <c r="D81" s="5">
        <f aca="true" t="shared" si="42" ref="D81:J81">D82</f>
        <v>693200</v>
      </c>
      <c r="E81" s="5">
        <f t="shared" si="42"/>
        <v>715600</v>
      </c>
      <c r="F81" s="5">
        <f t="shared" si="42"/>
        <v>715600</v>
      </c>
      <c r="G81" s="5">
        <f t="shared" si="42"/>
        <v>0</v>
      </c>
      <c r="H81" s="5">
        <f t="shared" si="42"/>
        <v>0</v>
      </c>
      <c r="I81" s="5">
        <f t="shared" si="42"/>
        <v>0</v>
      </c>
      <c r="J81" s="5">
        <f t="shared" si="42"/>
        <v>0</v>
      </c>
      <c r="K81" s="6" t="s">
        <v>10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 t="s">
        <v>10</v>
      </c>
      <c r="T81" s="6" t="s">
        <v>10</v>
      </c>
    </row>
    <row r="82" spans="1:20" s="8" customFormat="1" ht="47.25" customHeight="1">
      <c r="A82" s="25"/>
      <c r="B82" s="2" t="s">
        <v>11</v>
      </c>
      <c r="C82" s="5">
        <f t="shared" si="23"/>
        <v>2124400</v>
      </c>
      <c r="D82" s="5">
        <f aca="true" t="shared" si="43" ref="D82:J82">D48+D50+D62</f>
        <v>693200</v>
      </c>
      <c r="E82" s="5">
        <f>E48+E50+E62</f>
        <v>715600</v>
      </c>
      <c r="F82" s="5">
        <f t="shared" si="43"/>
        <v>715600</v>
      </c>
      <c r="G82" s="5">
        <f t="shared" si="43"/>
        <v>0</v>
      </c>
      <c r="H82" s="5">
        <f t="shared" si="43"/>
        <v>0</v>
      </c>
      <c r="I82" s="5">
        <f t="shared" si="43"/>
        <v>0</v>
      </c>
      <c r="J82" s="5">
        <f t="shared" si="43"/>
        <v>0</v>
      </c>
      <c r="K82" s="6" t="s">
        <v>10</v>
      </c>
      <c r="L82" s="6" t="s">
        <v>10</v>
      </c>
      <c r="M82" s="6" t="s">
        <v>10</v>
      </c>
      <c r="N82" s="6" t="s">
        <v>10</v>
      </c>
      <c r="O82" s="6" t="s">
        <v>10</v>
      </c>
      <c r="P82" s="6" t="s">
        <v>10</v>
      </c>
      <c r="Q82" s="6" t="s">
        <v>10</v>
      </c>
      <c r="R82" s="6" t="s">
        <v>10</v>
      </c>
      <c r="S82" s="6" t="s">
        <v>10</v>
      </c>
      <c r="T82" s="6" t="s">
        <v>10</v>
      </c>
    </row>
    <row r="83" spans="1:20" s="8" customFormat="1" ht="30">
      <c r="A83" s="25" t="s">
        <v>21</v>
      </c>
      <c r="B83" s="2" t="s">
        <v>9</v>
      </c>
      <c r="C83" s="5">
        <f t="shared" si="23"/>
        <v>12001600</v>
      </c>
      <c r="D83" s="5">
        <f aca="true" t="shared" si="44" ref="D83:J83">D84</f>
        <v>6001600</v>
      </c>
      <c r="E83" s="5">
        <f t="shared" si="44"/>
        <v>6000000</v>
      </c>
      <c r="F83" s="5">
        <f t="shared" si="44"/>
        <v>0</v>
      </c>
      <c r="G83" s="5">
        <f t="shared" si="44"/>
        <v>0</v>
      </c>
      <c r="H83" s="5">
        <f t="shared" si="44"/>
        <v>0</v>
      </c>
      <c r="I83" s="5">
        <f t="shared" si="44"/>
        <v>0</v>
      </c>
      <c r="J83" s="5">
        <f t="shared" si="44"/>
        <v>0</v>
      </c>
      <c r="K83" s="6" t="s">
        <v>10</v>
      </c>
      <c r="L83" s="6" t="s">
        <v>10</v>
      </c>
      <c r="M83" s="6" t="s">
        <v>10</v>
      </c>
      <c r="N83" s="6" t="s">
        <v>10</v>
      </c>
      <c r="O83" s="6" t="s">
        <v>10</v>
      </c>
      <c r="P83" s="6" t="s">
        <v>10</v>
      </c>
      <c r="Q83" s="6" t="s">
        <v>10</v>
      </c>
      <c r="R83" s="6" t="s">
        <v>10</v>
      </c>
      <c r="S83" s="6" t="s">
        <v>10</v>
      </c>
      <c r="T83" s="6" t="s">
        <v>10</v>
      </c>
    </row>
    <row r="84" spans="1:20" s="8" customFormat="1" ht="47.25" customHeight="1">
      <c r="A84" s="25"/>
      <c r="B84" s="2" t="s">
        <v>11</v>
      </c>
      <c r="C84" s="5">
        <f t="shared" si="23"/>
        <v>12001600</v>
      </c>
      <c r="D84" s="5">
        <f aca="true" t="shared" si="45" ref="D84:J84">D60</f>
        <v>6001600</v>
      </c>
      <c r="E84" s="5">
        <f t="shared" si="45"/>
        <v>6000000</v>
      </c>
      <c r="F84" s="5">
        <f t="shared" si="45"/>
        <v>0</v>
      </c>
      <c r="G84" s="5">
        <f t="shared" si="45"/>
        <v>0</v>
      </c>
      <c r="H84" s="5">
        <f t="shared" si="45"/>
        <v>0</v>
      </c>
      <c r="I84" s="5">
        <f t="shared" si="45"/>
        <v>0</v>
      </c>
      <c r="J84" s="5">
        <f t="shared" si="45"/>
        <v>0</v>
      </c>
      <c r="K84" s="6" t="s">
        <v>10</v>
      </c>
      <c r="L84" s="6" t="s">
        <v>10</v>
      </c>
      <c r="M84" s="6" t="s">
        <v>10</v>
      </c>
      <c r="N84" s="6" t="s">
        <v>10</v>
      </c>
      <c r="O84" s="6" t="s">
        <v>10</v>
      </c>
      <c r="P84" s="6" t="s">
        <v>10</v>
      </c>
      <c r="Q84" s="6" t="s">
        <v>10</v>
      </c>
      <c r="R84" s="6" t="s">
        <v>10</v>
      </c>
      <c r="S84" s="6" t="s">
        <v>10</v>
      </c>
      <c r="T84" s="6" t="s">
        <v>10</v>
      </c>
    </row>
    <row r="85" spans="1:20" s="8" customFormat="1" ht="30">
      <c r="A85" s="25" t="s">
        <v>43</v>
      </c>
      <c r="B85" s="2" t="s">
        <v>9</v>
      </c>
      <c r="C85" s="5">
        <f t="shared" si="23"/>
        <v>430000</v>
      </c>
      <c r="D85" s="5">
        <f aca="true" t="shared" si="46" ref="D85:J85">D86</f>
        <v>430000</v>
      </c>
      <c r="E85" s="5">
        <f t="shared" si="46"/>
        <v>0</v>
      </c>
      <c r="F85" s="5">
        <f t="shared" si="46"/>
        <v>0</v>
      </c>
      <c r="G85" s="5">
        <f t="shared" si="46"/>
        <v>0</v>
      </c>
      <c r="H85" s="5">
        <f t="shared" si="46"/>
        <v>0</v>
      </c>
      <c r="I85" s="5">
        <f t="shared" si="46"/>
        <v>0</v>
      </c>
      <c r="J85" s="5">
        <f t="shared" si="46"/>
        <v>0</v>
      </c>
      <c r="K85" s="6" t="s">
        <v>10</v>
      </c>
      <c r="L85" s="6" t="s">
        <v>10</v>
      </c>
      <c r="M85" s="6" t="s">
        <v>10</v>
      </c>
      <c r="N85" s="6" t="s">
        <v>10</v>
      </c>
      <c r="O85" s="6" t="s">
        <v>10</v>
      </c>
      <c r="P85" s="6" t="s">
        <v>10</v>
      </c>
      <c r="Q85" s="6" t="s">
        <v>10</v>
      </c>
      <c r="R85" s="6" t="s">
        <v>10</v>
      </c>
      <c r="S85" s="6" t="s">
        <v>10</v>
      </c>
      <c r="T85" s="6" t="s">
        <v>10</v>
      </c>
    </row>
    <row r="86" spans="1:20" s="8" customFormat="1" ht="47.25" customHeight="1">
      <c r="A86" s="25"/>
      <c r="B86" s="2" t="s">
        <v>11</v>
      </c>
      <c r="C86" s="5">
        <f t="shared" si="23"/>
        <v>430000</v>
      </c>
      <c r="D86" s="5">
        <f aca="true" t="shared" si="47" ref="D86:J86">D46</f>
        <v>430000</v>
      </c>
      <c r="E86" s="5">
        <f t="shared" si="47"/>
        <v>0</v>
      </c>
      <c r="F86" s="5">
        <f t="shared" si="47"/>
        <v>0</v>
      </c>
      <c r="G86" s="5">
        <f t="shared" si="47"/>
        <v>0</v>
      </c>
      <c r="H86" s="5">
        <f t="shared" si="47"/>
        <v>0</v>
      </c>
      <c r="I86" s="5">
        <f t="shared" si="47"/>
        <v>0</v>
      </c>
      <c r="J86" s="5">
        <f t="shared" si="47"/>
        <v>0</v>
      </c>
      <c r="K86" s="6" t="s">
        <v>10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 t="s">
        <v>10</v>
      </c>
      <c r="T86" s="6" t="s">
        <v>10</v>
      </c>
    </row>
    <row r="87" ht="15">
      <c r="A87" s="8"/>
    </row>
    <row r="88" ht="15">
      <c r="A88" s="8" t="s">
        <v>70</v>
      </c>
    </row>
    <row r="89" spans="1:4" ht="15">
      <c r="A89" s="8" t="s">
        <v>63</v>
      </c>
      <c r="D89" s="22"/>
    </row>
    <row r="90" ht="15">
      <c r="D90" s="22"/>
    </row>
  </sheetData>
  <sheetProtection/>
  <mergeCells count="295">
    <mergeCell ref="O3:T3"/>
    <mergeCell ref="A12:T12"/>
    <mergeCell ref="A13:T13"/>
    <mergeCell ref="A14:T14"/>
    <mergeCell ref="A15:A16"/>
    <mergeCell ref="B15:B16"/>
    <mergeCell ref="C15:C16"/>
    <mergeCell ref="D15:J15"/>
    <mergeCell ref="K15:K16"/>
    <mergeCell ref="L15:L16"/>
    <mergeCell ref="M15:S15"/>
    <mergeCell ref="T15:T16"/>
    <mergeCell ref="A17:T17"/>
    <mergeCell ref="A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A20:T20"/>
    <mergeCell ref="A21:A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A23:A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25:A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A27:A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A31:A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A33:A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35:A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A37:A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A39:A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A41:A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A43:A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A45:A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A47:A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49:A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A51:A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A53:A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A55:A56"/>
    <mergeCell ref="L55:L56"/>
    <mergeCell ref="M55:M56"/>
    <mergeCell ref="N55:N56"/>
    <mergeCell ref="O55:O56"/>
    <mergeCell ref="P55:P56"/>
    <mergeCell ref="O59:O60"/>
    <mergeCell ref="Q55:Q56"/>
    <mergeCell ref="R55:R56"/>
    <mergeCell ref="S55:S56"/>
    <mergeCell ref="T55:T56"/>
    <mergeCell ref="A57:A58"/>
    <mergeCell ref="K57:K58"/>
    <mergeCell ref="L57:L58"/>
    <mergeCell ref="M57:M58"/>
    <mergeCell ref="N57:N58"/>
    <mergeCell ref="A61:A62"/>
    <mergeCell ref="K61:K62"/>
    <mergeCell ref="L61:L62"/>
    <mergeCell ref="M61:M62"/>
    <mergeCell ref="N61:N62"/>
    <mergeCell ref="A59:A60"/>
    <mergeCell ref="K59:K60"/>
    <mergeCell ref="L59:L60"/>
    <mergeCell ref="M59:M60"/>
    <mergeCell ref="N59:N60"/>
    <mergeCell ref="T61:T62"/>
    <mergeCell ref="P59:P60"/>
    <mergeCell ref="Q59:Q60"/>
    <mergeCell ref="R59:R60"/>
    <mergeCell ref="S59:S60"/>
    <mergeCell ref="T59:T60"/>
    <mergeCell ref="O63:O64"/>
    <mergeCell ref="O61:O62"/>
    <mergeCell ref="P61:P62"/>
    <mergeCell ref="Q61:Q62"/>
    <mergeCell ref="R61:R62"/>
    <mergeCell ref="S61:S62"/>
    <mergeCell ref="A65:A66"/>
    <mergeCell ref="K65:K66"/>
    <mergeCell ref="L65:L66"/>
    <mergeCell ref="M65:M66"/>
    <mergeCell ref="N65:N66"/>
    <mergeCell ref="A63:A64"/>
    <mergeCell ref="K63:K64"/>
    <mergeCell ref="L63:L64"/>
    <mergeCell ref="M63:M64"/>
    <mergeCell ref="N63:N64"/>
    <mergeCell ref="S65:S66"/>
    <mergeCell ref="T65:T66"/>
    <mergeCell ref="P63:P64"/>
    <mergeCell ref="Q63:Q64"/>
    <mergeCell ref="R63:R64"/>
    <mergeCell ref="S63:S64"/>
    <mergeCell ref="T63:T64"/>
    <mergeCell ref="O65:O66"/>
    <mergeCell ref="P65:P66"/>
    <mergeCell ref="Q65:Q66"/>
    <mergeCell ref="R65:R66"/>
    <mergeCell ref="P67:P68"/>
    <mergeCell ref="Q67:Q68"/>
    <mergeCell ref="R67:R68"/>
    <mergeCell ref="S67:S68"/>
    <mergeCell ref="T67:T68"/>
    <mergeCell ref="A69:A70"/>
    <mergeCell ref="A67:A68"/>
    <mergeCell ref="K67:K68"/>
    <mergeCell ref="L67:L68"/>
    <mergeCell ref="M67:M68"/>
    <mergeCell ref="N67:N68"/>
    <mergeCell ref="O67:O68"/>
    <mergeCell ref="A83:A84"/>
    <mergeCell ref="A85:A86"/>
    <mergeCell ref="A71:A72"/>
    <mergeCell ref="A73:A74"/>
    <mergeCell ref="A75:A76"/>
    <mergeCell ref="A77:A78"/>
    <mergeCell ref="A79:A80"/>
    <mergeCell ref="A81:A82"/>
    <mergeCell ref="O57:O58"/>
    <mergeCell ref="P57:P58"/>
    <mergeCell ref="Q57:Q58"/>
    <mergeCell ref="R57:R58"/>
    <mergeCell ref="S57:S58"/>
    <mergeCell ref="T57:T58"/>
  </mergeCells>
  <printOptions horizontalCentered="1"/>
  <pageMargins left="0.31496062992125984" right="0.31496062992125984" top="0.7480314960629921" bottom="0.15748031496062992" header="0" footer="0"/>
  <pageSetup fitToHeight="4" horizontalDpi="600" verticalDpi="600" orientation="landscape" paperSize="9" scale="49" r:id="rId1"/>
  <rowBreaks count="3" manualBreakCount="3">
    <brk id="32" max="19" man="1"/>
    <brk id="48" max="19" man="1"/>
    <brk id="6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melnichanu_ln</cp:lastModifiedBy>
  <cp:lastPrinted>2015-06-23T06:50:42Z</cp:lastPrinted>
  <dcterms:created xsi:type="dcterms:W3CDTF">2013-09-30T09:56:43Z</dcterms:created>
  <dcterms:modified xsi:type="dcterms:W3CDTF">2015-06-24T03:58:03Z</dcterms:modified>
  <cp:category/>
  <cp:version/>
  <cp:contentType/>
  <cp:contentStatus/>
</cp:coreProperties>
</file>