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7400" windowHeight="10860"/>
  </bookViews>
  <sheets>
    <sheet name=" к проекту 2014-2020" sheetId="7" r:id="rId1"/>
    <sheet name="лист" sheetId="2" r:id="rId2"/>
    <sheet name="Лист3" sheetId="3" r:id="rId3"/>
  </sheets>
  <definedNames>
    <definedName name="_xlnm.Print_Titles" localSheetId="0">' к проекту 2014-2020'!$3:$4</definedName>
  </definedNames>
  <calcPr calcId="144525"/>
</workbook>
</file>

<file path=xl/calcChain.xml><?xml version="1.0" encoding="utf-8"?>
<calcChain xmlns="http://schemas.openxmlformats.org/spreadsheetml/2006/main">
  <c r="D91" i="7" l="1"/>
  <c r="D62" i="7"/>
  <c r="D61" i="7"/>
  <c r="E86" i="7" l="1"/>
  <c r="F86" i="7"/>
  <c r="G86" i="7"/>
  <c r="E91" i="7" l="1"/>
  <c r="D88" i="7" l="1"/>
  <c r="D85" i="7"/>
  <c r="D87" i="7"/>
  <c r="G91" i="7" l="1"/>
  <c r="F91" i="7"/>
  <c r="J113" i="7" l="1"/>
  <c r="I113" i="7"/>
  <c r="H113" i="7"/>
  <c r="H112" i="7" s="1"/>
  <c r="J111" i="7"/>
  <c r="J110" i="7" s="1"/>
  <c r="I111" i="7"/>
  <c r="I110" i="7" s="1"/>
  <c r="H111" i="7"/>
  <c r="J98" i="7"/>
  <c r="H98" i="7"/>
  <c r="I98" i="7" s="1"/>
  <c r="H92" i="7"/>
  <c r="I92" i="7"/>
  <c r="J92" i="7"/>
  <c r="J86" i="7"/>
  <c r="I86" i="7"/>
  <c r="I85" i="7" s="1"/>
  <c r="H86" i="7"/>
  <c r="J76" i="7"/>
  <c r="J75" i="7" s="1"/>
  <c r="H76" i="7"/>
  <c r="I76" i="7" s="1"/>
  <c r="J70" i="7"/>
  <c r="J73" i="7" s="1"/>
  <c r="J72" i="7" s="1"/>
  <c r="I70" i="7"/>
  <c r="H70" i="7"/>
  <c r="J91" i="7"/>
  <c r="F90" i="7"/>
  <c r="E94" i="7"/>
  <c r="E112" i="7"/>
  <c r="F112" i="7"/>
  <c r="G112" i="7"/>
  <c r="E115" i="7"/>
  <c r="E114" i="7" s="1"/>
  <c r="E116" i="7" s="1"/>
  <c r="F115" i="7"/>
  <c r="F114" i="7" s="1"/>
  <c r="F116" i="7" s="1"/>
  <c r="G115" i="7"/>
  <c r="G114" i="7" s="1"/>
  <c r="G116" i="7" s="1"/>
  <c r="E117" i="7"/>
  <c r="G117" i="7"/>
  <c r="E110" i="7"/>
  <c r="F110" i="7"/>
  <c r="G110" i="7"/>
  <c r="H110" i="7"/>
  <c r="E97" i="7"/>
  <c r="F97" i="7"/>
  <c r="G97" i="7"/>
  <c r="E100" i="7"/>
  <c r="E99" i="7" s="1"/>
  <c r="F100" i="7"/>
  <c r="F99" i="7" s="1"/>
  <c r="G100" i="7"/>
  <c r="G99" i="7" s="1"/>
  <c r="H100" i="7"/>
  <c r="H99" i="7" s="1"/>
  <c r="F94" i="7"/>
  <c r="G94" i="7"/>
  <c r="E95" i="7"/>
  <c r="E103" i="7" s="1"/>
  <c r="E120" i="7" s="1"/>
  <c r="E123" i="7" s="1"/>
  <c r="F95" i="7"/>
  <c r="F103" i="7" s="1"/>
  <c r="F120" i="7" s="1"/>
  <c r="F123" i="7" s="1"/>
  <c r="G95" i="7"/>
  <c r="G103" i="7" s="1"/>
  <c r="G120" i="7" s="1"/>
  <c r="G123" i="7" s="1"/>
  <c r="I95" i="7"/>
  <c r="I103" i="7" s="1"/>
  <c r="I120" i="7" s="1"/>
  <c r="I123" i="7" s="1"/>
  <c r="J95" i="7"/>
  <c r="J103" i="7" s="1"/>
  <c r="J120" i="7" s="1"/>
  <c r="J123" i="7" s="1"/>
  <c r="G90" i="7"/>
  <c r="E90" i="7"/>
  <c r="D90" i="7"/>
  <c r="G88" i="7"/>
  <c r="G87" i="7" s="1"/>
  <c r="H88" i="7"/>
  <c r="H87" i="7" s="1"/>
  <c r="E88" i="7"/>
  <c r="E87" i="7" s="1"/>
  <c r="F88" i="7"/>
  <c r="F87" i="7" s="1"/>
  <c r="E85" i="7"/>
  <c r="F85" i="7"/>
  <c r="G85" i="7"/>
  <c r="H85" i="7"/>
  <c r="J85" i="7"/>
  <c r="E78" i="7"/>
  <c r="E77" i="7" s="1"/>
  <c r="F78" i="7"/>
  <c r="F77" i="7" s="1"/>
  <c r="G78" i="7"/>
  <c r="J78" i="7"/>
  <c r="G77" i="7"/>
  <c r="J77" i="7"/>
  <c r="E75" i="7"/>
  <c r="F75" i="7"/>
  <c r="G75" i="7"/>
  <c r="D75" i="7"/>
  <c r="E73" i="7"/>
  <c r="E72" i="7" s="1"/>
  <c r="F73" i="7"/>
  <c r="F72" i="7" s="1"/>
  <c r="G73" i="7"/>
  <c r="G72" i="7" s="1"/>
  <c r="H73" i="7"/>
  <c r="H72" i="7" s="1"/>
  <c r="I73" i="7"/>
  <c r="I72" i="7" s="1"/>
  <c r="D73" i="7"/>
  <c r="D72" i="7" s="1"/>
  <c r="F117" i="7" l="1"/>
  <c r="H115" i="7"/>
  <c r="H114" i="7" s="1"/>
  <c r="H116" i="7" s="1"/>
  <c r="C86" i="7"/>
  <c r="C98" i="7"/>
  <c r="J79" i="7"/>
  <c r="C92" i="7"/>
  <c r="C113" i="7"/>
  <c r="C70" i="7"/>
  <c r="H95" i="7"/>
  <c r="H103" i="7" s="1"/>
  <c r="H75" i="7"/>
  <c r="H78" i="7"/>
  <c r="H77" i="7" s="1"/>
  <c r="H79" i="7" s="1"/>
  <c r="H97" i="7"/>
  <c r="G93" i="7"/>
  <c r="G101" i="7" s="1"/>
  <c r="E93" i="7"/>
  <c r="E101" i="7" s="1"/>
  <c r="F93" i="7"/>
  <c r="F101" i="7" s="1"/>
  <c r="G79" i="7"/>
  <c r="E79" i="7"/>
  <c r="F80" i="7"/>
  <c r="F79" i="7"/>
  <c r="G80" i="7"/>
  <c r="E80" i="7"/>
  <c r="J94" i="7"/>
  <c r="J93" i="7" s="1"/>
  <c r="J90" i="7"/>
  <c r="C76" i="7"/>
  <c r="I78" i="7"/>
  <c r="I77" i="7" s="1"/>
  <c r="I75" i="7"/>
  <c r="I79" i="7"/>
  <c r="D94" i="7"/>
  <c r="F102" i="7"/>
  <c r="I91" i="7"/>
  <c r="I94" i="7" s="1"/>
  <c r="G102" i="7"/>
  <c r="E102" i="7"/>
  <c r="H91" i="7"/>
  <c r="J115" i="7"/>
  <c r="J114" i="7" s="1"/>
  <c r="J116" i="7" s="1"/>
  <c r="I115" i="7"/>
  <c r="I114" i="7" s="1"/>
  <c r="I116" i="7" s="1"/>
  <c r="H117" i="7"/>
  <c r="H120" i="7"/>
  <c r="J80" i="7"/>
  <c r="I80" i="7"/>
  <c r="E69" i="7"/>
  <c r="F69" i="7"/>
  <c r="G69" i="7"/>
  <c r="H69" i="7"/>
  <c r="I69" i="7"/>
  <c r="J69" i="7"/>
  <c r="D69" i="7"/>
  <c r="C73" i="7"/>
  <c r="E62" i="7"/>
  <c r="E64" i="7" s="1"/>
  <c r="F62" i="7"/>
  <c r="F64" i="7" s="1"/>
  <c r="G62" i="7"/>
  <c r="G64" i="7" s="1"/>
  <c r="H62" i="7"/>
  <c r="H64" i="7" s="1"/>
  <c r="I62" i="7"/>
  <c r="I64" i="7" s="1"/>
  <c r="J62" i="7"/>
  <c r="J64" i="7" s="1"/>
  <c r="D28" i="7"/>
  <c r="D25" i="7" s="1"/>
  <c r="E25" i="7"/>
  <c r="F25" i="7"/>
  <c r="G25" i="7"/>
  <c r="H25" i="7"/>
  <c r="I25" i="7"/>
  <c r="J25" i="7"/>
  <c r="J117" i="7" l="1"/>
  <c r="H80" i="7"/>
  <c r="I90" i="7"/>
  <c r="I117" i="7"/>
  <c r="H90" i="7"/>
  <c r="H94" i="7"/>
  <c r="C91" i="7"/>
  <c r="D64" i="7"/>
  <c r="F119" i="7"/>
  <c r="F63" i="7"/>
  <c r="F61" i="7" s="1"/>
  <c r="H63" i="7"/>
  <c r="H61" i="7" s="1"/>
  <c r="G119" i="7"/>
  <c r="G63" i="7"/>
  <c r="G61" i="7" s="1"/>
  <c r="E63" i="7"/>
  <c r="E61" i="7" s="1"/>
  <c r="E119" i="7"/>
  <c r="D63" i="7"/>
  <c r="H123" i="7"/>
  <c r="C69" i="7"/>
  <c r="C25" i="7"/>
  <c r="J112" i="7"/>
  <c r="I112" i="7"/>
  <c r="D112" i="7"/>
  <c r="D110" i="7"/>
  <c r="C110" i="7" s="1"/>
  <c r="D100" i="7"/>
  <c r="J100" i="7"/>
  <c r="I100" i="7"/>
  <c r="J97" i="7"/>
  <c r="I97" i="7"/>
  <c r="D97" i="7"/>
  <c r="D95" i="7"/>
  <c r="D103" i="7" s="1"/>
  <c r="C103" i="7" s="1"/>
  <c r="I93" i="7"/>
  <c r="I88" i="7"/>
  <c r="I87" i="7" s="1"/>
  <c r="J88" i="7"/>
  <c r="J87" i="7" s="1"/>
  <c r="C85" i="7"/>
  <c r="D78" i="7"/>
  <c r="C75" i="7"/>
  <c r="I63" i="7"/>
  <c r="J63" i="7"/>
  <c r="J61" i="7" s="1"/>
  <c r="C28" i="7"/>
  <c r="D99" i="7"/>
  <c r="C72" i="7"/>
  <c r="C112" i="7" l="1"/>
  <c r="H93" i="7"/>
  <c r="H101" i="7" s="1"/>
  <c r="H102" i="7"/>
  <c r="H119" i="7" s="1"/>
  <c r="H122" i="7" s="1"/>
  <c r="D115" i="7"/>
  <c r="D117" i="7" s="1"/>
  <c r="C111" i="7"/>
  <c r="G122" i="7"/>
  <c r="G118" i="7"/>
  <c r="G121" i="7" s="1"/>
  <c r="F118" i="7"/>
  <c r="F121" i="7" s="1"/>
  <c r="F122" i="7"/>
  <c r="E122" i="7"/>
  <c r="E118" i="7"/>
  <c r="E121" i="7" s="1"/>
  <c r="C97" i="7"/>
  <c r="J102" i="7"/>
  <c r="J119" i="7" s="1"/>
  <c r="J118" i="7" s="1"/>
  <c r="I102" i="7"/>
  <c r="I119" i="7" s="1"/>
  <c r="I118" i="7" s="1"/>
  <c r="C100" i="7"/>
  <c r="C95" i="7"/>
  <c r="D93" i="7"/>
  <c r="C94" i="7"/>
  <c r="C90" i="7"/>
  <c r="D77" i="7"/>
  <c r="C78" i="7"/>
  <c r="I61" i="7"/>
  <c r="C61" i="7" s="1"/>
  <c r="C62" i="7"/>
  <c r="J99" i="7"/>
  <c r="J101" i="7" s="1"/>
  <c r="I99" i="7"/>
  <c r="I101" i="7" s="1"/>
  <c r="D80" i="7"/>
  <c r="C80" i="7" s="1"/>
  <c r="D102" i="7"/>
  <c r="D120" i="7"/>
  <c r="H118" i="7" l="1"/>
  <c r="H121" i="7" s="1"/>
  <c r="C115" i="7"/>
  <c r="D114" i="7"/>
  <c r="D116" i="7" s="1"/>
  <c r="C77" i="7"/>
  <c r="D79" i="7"/>
  <c r="C79" i="7" s="1"/>
  <c r="D119" i="7"/>
  <c r="D123" i="7"/>
  <c r="C123" i="7" s="1"/>
  <c r="C120" i="7"/>
  <c r="C102" i="7"/>
  <c r="C99" i="7"/>
  <c r="C93" i="7"/>
  <c r="D101" i="7"/>
  <c r="C101" i="7" s="1"/>
  <c r="C88" i="7"/>
  <c r="C117" i="7"/>
  <c r="C63" i="7"/>
  <c r="C64" i="7"/>
  <c r="J122" i="7"/>
  <c r="C116" i="7" l="1"/>
  <c r="C114" i="7"/>
  <c r="C87" i="7"/>
  <c r="J121" i="7"/>
  <c r="D118" i="7" l="1"/>
  <c r="D121" i="7" s="1"/>
  <c r="D122" i="7"/>
  <c r="I122" i="7"/>
  <c r="C119" i="7"/>
  <c r="C122" i="7" l="1"/>
  <c r="C118" i="7"/>
  <c r="I121" i="7"/>
  <c r="C121" i="7" s="1"/>
</calcChain>
</file>

<file path=xl/sharedStrings.xml><?xml version="1.0" encoding="utf-8"?>
<sst xmlns="http://schemas.openxmlformats.org/spreadsheetml/2006/main" count="493" uniqueCount="134">
  <si>
    <t>Наименование</t>
  </si>
  <si>
    <t>Целевые показатели результатов реализации муниципальной программы</t>
  </si>
  <si>
    <t>да</t>
  </si>
  <si>
    <t>нет</t>
  </si>
  <si>
    <t>Подпрограмма 1. Обеспечение выполнения функций департамента финансов</t>
  </si>
  <si>
    <t>Всего по задаче 1.1</t>
  </si>
  <si>
    <t>Всего, в том числе:</t>
  </si>
  <si>
    <t>- за счет средств местного бюджета</t>
  </si>
  <si>
    <t>Всего по подпрограмме 1</t>
  </si>
  <si>
    <t xml:space="preserve">Подпрограмма 2. Управление муниципальным долгом городского округа город Сургут </t>
  </si>
  <si>
    <t>Задача 2.1. Поддержание муниципального долга на экономически безопасном уровне, обеспечение полного и своевременного исполнения обязательств по муниципальным заимствованиям</t>
  </si>
  <si>
    <t>Всего по задаче 2.1</t>
  </si>
  <si>
    <t>Задача 2.2. Организация предоставления муниципальных гарантий с соблюдением установленных требований Бюджетного кодекса Российской Федерации и муниципальных правовых актов</t>
  </si>
  <si>
    <t>Всего по задаче 2.2</t>
  </si>
  <si>
    <t>Всего по подпрограмме 2</t>
  </si>
  <si>
    <t>Подпрограмма 3. Формирование резервных средств в бюджете города в соответствии с требованиями бюджетного законодательства</t>
  </si>
  <si>
    <t>Всего по задаче 3.1</t>
  </si>
  <si>
    <t>Задача 3.2. Управление бюджетными ассигнованиями, иным образом зарезервированными в бюджете города</t>
  </si>
  <si>
    <t>Всего по задаче 3.2</t>
  </si>
  <si>
    <t>Всего по задаче 3.3</t>
  </si>
  <si>
    <t>Всего по подпрограмме 3</t>
  </si>
  <si>
    <t>Подпрограмма 4. Функционирование и развитие автоматизированных систем управления бюджетным процессом</t>
  </si>
  <si>
    <t>Цель подпрограммы  4: Создание условий для качественной организации бюджетного процесса путем автоматизации бюджетных процедур</t>
  </si>
  <si>
    <t>Целевые показатели реализации муниципальной программы</t>
  </si>
  <si>
    <t>Всего по задаче 4.1</t>
  </si>
  <si>
    <t>Всего по подпрограмме 4</t>
  </si>
  <si>
    <t>Источники финанси-рования</t>
  </si>
  <si>
    <t>Наименование показателя, ед. измерения</t>
  </si>
  <si>
    <t>не менее 30</t>
  </si>
  <si>
    <t xml:space="preserve">не менее 30 </t>
  </si>
  <si>
    <t xml:space="preserve">не более 3 </t>
  </si>
  <si>
    <t>не более 3</t>
  </si>
  <si>
    <t>не менее 95</t>
  </si>
  <si>
    <t>не  менее 95</t>
  </si>
  <si>
    <t>не менее 4</t>
  </si>
  <si>
    <t xml:space="preserve">не менее 95 </t>
  </si>
  <si>
    <t xml:space="preserve">не  менее 95 </t>
  </si>
  <si>
    <t>Мероприятие 2.2.1 Соблюдение процедур предоставления муниципальных гарантий с последующим соблюдением условий договоров о предоставлении муниципальных гарантий</t>
  </si>
  <si>
    <t>Мероприятие 3.1.1 Формирование в бюджете города резервного фонда Администрации города в соответствии с требованиями Бюджетного кодекса Российской Федерации</t>
  </si>
  <si>
    <t>Мероприятие 3.3.1 Формирование в бюджете города условно утвержденных расходов в соответствии с требованиями Бюджетного кодекса Российской Федерации</t>
  </si>
  <si>
    <t>Мероприятие 4.1.1 Модернизация автоматизированных систем управления бюджетным процессом с учётом изменений действующего законодательства и в целях усовершенствования отдельных технологических процессов обработки информации</t>
  </si>
  <si>
    <t>Мероприятие 4.1.2 Формирование открытого информационного пространства в сфере управления муниципальными финансами</t>
  </si>
  <si>
    <r>
      <t>Цель подпрограммы 1</t>
    </r>
    <r>
      <rPr>
        <sz val="11"/>
        <rFont val="Times New Roman"/>
        <family val="1"/>
        <charset val="204"/>
      </rPr>
      <t>: Проведение бюджетной политики в пределах установленных  полномочий, направленной на обеспечение сбалансированности, устойчивости бюджета города, создание условий для качественной организации бюджетного процесса</t>
    </r>
  </si>
  <si>
    <r>
      <t>Цель подпрограммы 2.</t>
    </r>
    <r>
      <rPr>
        <sz val="11"/>
        <rFont val="Times New Roman"/>
        <family val="1"/>
        <charset val="204"/>
      </rPr>
      <t xml:space="preserve"> Обеспечение сбалансированности, устойчивости бюджета города путем проведения ответственной  муниципальной долговой политики</t>
    </r>
  </si>
  <si>
    <r>
      <t>Цель подпрограммы 3</t>
    </r>
    <r>
      <rPr>
        <sz val="11"/>
        <rFont val="Times New Roman"/>
        <family val="1"/>
        <charset val="204"/>
      </rPr>
      <t>: Реализация мер по финансовому обеспечению расходов непредвиденного характера и прогнозируемых на перспективу расходных обязательств  путем  формирования и использования резервов бюджетных ассигнований в соответствии с бюджетным законодательством</t>
    </r>
  </si>
  <si>
    <t>Конечный результат реализации муниципальной программы</t>
  </si>
  <si>
    <t xml:space="preserve">не
 более 3 </t>
  </si>
  <si>
    <t>не 
менее 95</t>
  </si>
  <si>
    <t>не 
менее 4</t>
  </si>
  <si>
    <t xml:space="preserve">не
менее 95 </t>
  </si>
  <si>
    <t xml:space="preserve">не 
менее 95 </t>
  </si>
  <si>
    <t>наличие достаточной, актуализированной с учетом изменений бюджетного законодательства нормативно-правовой базы по организации бюджетного процесса в городе, формирование которой отнесено к компетенции  финансового органа</t>
  </si>
  <si>
    <t>Формирование  проекта бюджета города с соблюдением  требований бюджетного законодательства</t>
  </si>
  <si>
    <t>формирование  проекта бюджета города с соблюдением  требований бюджетного законодательства</t>
  </si>
  <si>
    <t>формирование  годового отчета об исполнении бюджета города с соблюдением  требований бюджетного законодательства</t>
  </si>
  <si>
    <t>предоставление  годовой бюджетной отчетности города  в финансовый орган  Ханты-Мансийского автономного округа –Югры с соблюдением установленного срока</t>
  </si>
  <si>
    <t>своевременное исполнение денежных обязательств получателей бюджетных средств, предъявленных  к оплате  в установленном порядке</t>
  </si>
  <si>
    <t>наличие системы мониторинга качества осуществления  функций главными администраторами бюджетных средств</t>
  </si>
  <si>
    <t>исполнение обязательств  по муниципальным заимствованиям в установленные сроки и в полном объеме</t>
  </si>
  <si>
    <t>финансовое  обеспечение прогнозируемых к возникновению новых расходных обязательств в планируемом периоде</t>
  </si>
  <si>
    <t>функционирование автоматизированной системы управления бюджетным  процессом, адаптированной к  осуществлению бюджетного процесса с учетом изменения бюджетного законодательства</t>
  </si>
  <si>
    <t>обеспечение открытости и прозрачности бюджетного процесса</t>
  </si>
  <si>
    <t>доля разработанных муниципальных правовых актов от общего количества муниципальных правовых актов, подлежащих разработке финансовым органом муниципального образования в соответствии с требованиями, установленными бюджетным законодательством, %</t>
  </si>
  <si>
    <t>степень соответствия содержания  проекта решения Думы города о бюджете города и состава документов и материалов, предоставляемых одновременно с ним,  требованиям,  установленным бюджетным законодательством, %</t>
  </si>
  <si>
    <t>удельный вес своевременно исполненных департаментом финансов заявок на оплату денежных обязательств получателей бюджетных средств, в общем объеме предъявленных к оплате заявок, соответствующих установленным требованиям, %</t>
  </si>
  <si>
    <t>доля своевременно исполненных обязательств по муниципальным заимствованиям к  объему  обязательств,  подлежащих исполнению в течение отчетного года, %</t>
  </si>
  <si>
    <t xml:space="preserve">степень соответствия содержания  проекта решения Думы города о бюджете города и состава документов и материалов, предоставляемых одновременно с ним,  требованиям,  установленным бюджетным законодательством, % </t>
  </si>
  <si>
    <t>степень соответствия состава годового отчета об исполнении бюджета города и документов, предоставляемых одновременно с ним,  требованиям,  установленным бюджетным законодательством, %</t>
  </si>
  <si>
    <t xml:space="preserve">наличие достаточной, актуализированной с учетом изменений бюджетного законодательства нормативно-правовой базы по организации бюджетного процесса в городе, формирование которой отнесено к компетенции  финансового органа </t>
  </si>
  <si>
    <t>количество подготовленных проектов решений Думы города о внесении изменений в бюджет города, ед.</t>
  </si>
  <si>
    <t>количество рабочих дней после подписания Главой города решения Думы города о бюджете (о внесении изменений в бюджет), в течение которых доводятся до главных администраторов доходов и главных администраторов источников финансирования дефицита бюджета утвержденные плановые назначения, до главных распорядителей бюджетных средств - утвержденные показатели сводной бюджетной росписи и лимиты бюджетных обязательств, дн.</t>
  </si>
  <si>
    <t>удельный вес своевременно зарегистрированных бюджетных обязательств получателей бюджетных средств, в общем объеме предъявленных к регистрации бюджетных обязательств, соответствующих установленным требованиям, %</t>
  </si>
  <si>
    <t>количество подготовленных муниципальных правовых актов об исполнении бюджета городского округа город Сургут, ед.</t>
  </si>
  <si>
    <t>количество подготовленных сводных отчетов о результатах мониторинга финансового менеджмента и рекомендаций по повышению качества финансового менеджмента главными администраторами бюджетных средств, ед.</t>
  </si>
  <si>
    <t>процент исполнения налоговых доходов (отношение фактических поступлений к плановым показателям), %</t>
  </si>
  <si>
    <t>количество организованных заседаний комиссии по мобилизации дополнительных доходов в местный бюджет, ед.</t>
  </si>
  <si>
    <t>количество проведенных мониторингов дебиторской задолженности по расходам и кредиторской задолженности бюджета города, ед.</t>
  </si>
  <si>
    <t>удельный вес своевременно исполненных департаментом финансов заявок на оплату денежных обязательств муниципальных бюджетных и автономных учреждений, в общем объеме предъявленных к оплате заявок, соответствующих установленным требованиям, %</t>
  </si>
  <si>
    <t>исполнение расходов на обеспечение деятельности департамента финансов, %</t>
  </si>
  <si>
    <t>степень охвата принципалов проведением ежеквартального мониторинга их финансового состояния, %</t>
  </si>
  <si>
    <t>Значение показателя, 
в том числе:</t>
  </si>
  <si>
    <t>Объем финансирования (всего, руб.)</t>
  </si>
  <si>
    <t>соблюдение срока предоставления годовой бюджетной отчетности в Департамент финансов Ханты-Мансийского автономного округа – Югры, да/нет</t>
  </si>
  <si>
    <t>проведение мониторинга финансового менеджмента, осуществляемого  главными администраторами бюджетных средств, да/нет</t>
  </si>
  <si>
    <t>соблюдение установленных  бюджетным законодательством требований по формированию в бюджете города  условно утвержденных расходов, да/нет</t>
  </si>
  <si>
    <t xml:space="preserve">обеспечение функционирования автоматизированной системы планирования и исполнения бюджета города, адаптированной к  осуществлению бюджетного процесса с учетом изменения бюджетного законодательства,  да/нет </t>
  </si>
  <si>
    <t>разработка Основных направлений бюджетной и налоговой политики города Сургута на очередной финансовый год и плановый период в срок, установленный муниципальным правовым актом, да/нет</t>
  </si>
  <si>
    <t xml:space="preserve">соблюдение сроков доведения предельных объемов бюджетных ассигнований до главных распорядителей бюджетных средств, установленных муниципальным правовым актом, да/нет </t>
  </si>
  <si>
    <t>соблюдение установленных предельных сроков внесения изменений в сводную бюджетную роспись, да/нет</t>
  </si>
  <si>
    <t>обеспечение юридически значимого электронного взаимодействия с участниками бюджетного процесса с применением средств электронной подписи, да/нет</t>
  </si>
  <si>
    <t>соблюдение сроков предоставления в финансовый орган обоснований бюджетных ассигнований департамента финансов, да/нет</t>
  </si>
  <si>
    <t>наличие Учетной политики департамента финансов, да/нет</t>
  </si>
  <si>
    <t>отсутствие просроченной кредиторской задолженности департамента финансов, да/нет</t>
  </si>
  <si>
    <t>планирование ассигнований в объеме, необходимом для обеспечения исполнения обязательств по муниципальным заимствованиям, да/нет</t>
  </si>
  <si>
    <t>планирование ассигнований в объеме, необходимом для обеспечения исполнения обязательств по предоставленным муниципальным гарантиям, да/нет</t>
  </si>
  <si>
    <t>соблюдение установленных  бюджетным законодательством требований по формированию в бюджете города условно утвержденных расходов, да/нет</t>
  </si>
  <si>
    <t>соблюдение ограничений по предельному размеру резервного фонда Администрации города, установленного Бюджетным Кодексом Российской Федерации, да/нет</t>
  </si>
  <si>
    <t>соблюдение условий, установленных решением Думы города о бюджете города для внесения изменений в сводную бюджетную роспись  в части иным образом зарезервированных бюджетных ассигнований, в целях распределения их между главными распорядителями бюджетных средств, да/нет</t>
  </si>
  <si>
    <t xml:space="preserve">обеспечение функционирования автоматизированной системы планирования и исполнения бюджета города, адаптированной к  осуществлению бюджетного процесса с учетом изменения бюджетного законодательства, да/нет </t>
  </si>
  <si>
    <t>обеспечение функционирования автоматизированной системы планирования и исполнения бюджета города, адаптированной к  осуществлению бюджетного процесса с учетом изменения бюджетного законодательства, да/нет</t>
  </si>
  <si>
    <t>соблюдение требований к предельному размеру дефицита бюджета, установленных бюджетным законодательством Российской Федерации при планировании и исполнении  бюджета города, да/нет</t>
  </si>
  <si>
    <t>количество сформированных и размещенных на официальном интернет-сайте Администрации города реестров расходных обязательств городского округа город Сургут, ед.</t>
  </si>
  <si>
    <t>размещение на официальном интернет-сайте Администрации города муниципальных правовых актов по вопросам организации бюджетного процесса, осуществления кассового обслуживания муниципальных бюджетных и автономных учреждений, аналитических материалов о бюджете города и его исполнении, да/нет</t>
  </si>
  <si>
    <t>В том числе по годам:</t>
  </si>
  <si>
    <r>
      <t>Комплексная цель программы:</t>
    </r>
    <r>
      <rPr>
        <sz val="11"/>
        <rFont val="Times New Roman"/>
        <family val="1"/>
        <charset val="204"/>
      </rPr>
      <t xml:space="preserve"> Обеспечение сбалансированности, устойчивости бюджета города, создание условий для качественной организации бюджетного процесса в городском округе город Сургут</t>
    </r>
  </si>
  <si>
    <t>предоставление  годовой бюджетной отчетности города  в финансовый орган  Ханты-Мансийского автономного округа – Югры с соблюдением установленного срока</t>
  </si>
  <si>
    <t>- за счет межбюд-жетных трансфертов из окружного бюджета</t>
  </si>
  <si>
    <t>Задача 1.1.Обеспечение выполнения функций департамента финансов в целях решения вопросов местного значения по установлению, изменению и отмене местных налогов и сборов, составлению и рассмотрению проекта бюджета городского округа, утверждению и исполнению бюджета городского округа, осуществлению контроля за его исполнением, составлению и утверждению отчета об исполнении бюджета городского округа</t>
  </si>
  <si>
    <t>Задача 4.1. Обеспечение функционирования и развития автоматизированных систем управления бюджетным процессом, в том числе в целях функционирования  Интернет-портала «Бюджет для граждан»</t>
  </si>
  <si>
    <t>функционирование Интернет-портала «Бюджет для граждан», интегрированного с автоматизированной системой планирования и исполнения бюджета города, да/нет</t>
  </si>
  <si>
    <t>функционирование  Интернет-портала «Бюджет для граждан», интегрированного с автоматизированной системой планирования и исполнения бюджета города, да/нет</t>
  </si>
  <si>
    <t>соблюдение требований к объему расходов на обслуживание муниципального долга, установленных бюджетным законодательством Российской Федерации, да/нет</t>
  </si>
  <si>
    <t>соблюдение требований к предельному объему муниципальных заимствований, установленных бюджетным законодательством Российской Федерации, да/нет</t>
  </si>
  <si>
    <t>количество рассмотренных муниципальных правовых актов об утверждении муниципальных программ (о внесении изменений в муниципальные программы), поступивших на согласование в департамент финансов, ед.</t>
  </si>
  <si>
    <t>количество обновлений автоматизированной системы планирования и исполнения бюджета, не связанных с изменениями бюджетного законодательства, ед.</t>
  </si>
  <si>
    <t xml:space="preserve">совершенствование функционала системы планирования и исполнения бюджета </t>
  </si>
  <si>
    <t>Мероприятие 2.1.1 Проведение взвешенной долговой политики, надлежащее исполнение обязательств по муниципальным заимствованиям</t>
  </si>
  <si>
    <t xml:space="preserve">Мероприятие 3.2.1 Резервирование бюджетных ассигнований с целью последующего их распределения между главными распорядителями бюджетных средств
</t>
  </si>
  <si>
    <t xml:space="preserve">Объём ассигнований администратора - департамент финансов </t>
  </si>
  <si>
    <t>доля главных распорядителей, получателей бюджетных средств, обеспеченных автоматизацией процессов планирования и исполнения бюджетных ассигнований, %</t>
  </si>
  <si>
    <t>доля автономных и бюджетных  учреждений города, обеспеченных автоматизацией процессов планирования и исполнения планов финансово-хозяйственной деятельности, %</t>
  </si>
  <si>
    <t xml:space="preserve">степень соответствия состава годового отчета об исполнении бюджета города и документов, предоставляемых одновременно с ним,  требованиям,  установленным бюджетным законодательством  % </t>
  </si>
  <si>
    <t>Мероприятие 1.1.1 Выполнение функций департамента финансов:  
- по обеспечению установления, изменения и отмены местных налогов и сборов;
- по осуществлению в рамках компетенции нормативно - правового регулирования по вопросам организации бюджетного процесса;
- по формированию проекта бюджета города, внесению изменений в бюджет города;
- по организации исполнения бюджета города;
- по формированию и предоставлению отчетности об исполнении бюджета города;
- по осуществлению кассового обслуживания бюджетных и автономных учреждений;
- по обеспечению открытости информации о бюджете и бюджетном процессе города;
- по администрированию автоматизированных систем управления бюджетным процессом;
- главного администратора бюджетных средств</t>
  </si>
  <si>
    <t>Программные мероприятия, объем ассигнований на реализацию программы 
и показатели результатов реализации муниципальной программы функционирования 
«Управление муниципальными финансами города Сургута на 2014 – 2020 годы»</t>
  </si>
  <si>
    <t>Задача 3.3. Обеспечение формирования в бюджете города объема условно утвержденных расходов в соответствии с требованиями, установленными Бюджетным кодексом Российской Федерации</t>
  </si>
  <si>
    <t>Задача 3.1. Обеспечение формирования и использования средств резервного фонда Администрации города в соответствии с требованиями, установленными Бюджетным кодексом Российской Федерации и муниципальным правовым актом</t>
  </si>
  <si>
    <t>Общий объем ассигнований на реализацию муниципальной программы функционирования «Управление муниципальными финансами города Сургута на 2014 – 2020 годы», всего, в том числе:</t>
  </si>
  <si>
    <t>подготовка муниципальных правовых актов, в случае изменения налогового и бюджетного законодательства и (или) на основании обращений налогоплательщиков, о местных налогах и сборах с соблюдением сроков и требований, установленных налоговым и бюджетным законодательством Российской Федерации, да/нет</t>
  </si>
  <si>
    <t>исполнение плановых назначений по администрируемым доходам (без учета безвозмездных поступлений и невыясненных поступлений, зачисляемых в бюджеты городских округов), %</t>
  </si>
  <si>
    <t>доля своевременно исполненных обязательств по муниципальным заимствованиям к общему объему обязательств, подлежащих исполнению в течение отчетного года, %</t>
  </si>
  <si>
    <t xml:space="preserve">                               Приложение к постановлению
                               Администрации города
                               от___________№_________ 
                              </t>
  </si>
  <si>
    <t>своевременная подготовка годового отчета об исполнении бюджета города  в целях соблюдения установленных бюджетным законодательством сроков  его предоставления Администрацией города  в Контрольно - счетную палату города для проведения внешней проверки, да/нет</t>
  </si>
  <si>
    <t>своевременная подготовка годового отчета об исполнении бюджета города  в целях соблюдения установленных бюджетным законодательством сроков его внесения  Администрацией города в Думу города, да/нет</t>
  </si>
  <si>
    <t>своевременная подготовка  проекта решения о бюджете в целях соблюдения установленных бюджетным законодательством сроков его внесения Администрацией города в Думу города, да/нет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</si>
</sst>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center" vertical="top"/>
    </xf>
    <xf numFmtId="0" fontId="4" fillId="3" borderId="0" xfId="0" applyFont="1" applyFill="1"/>
    <xf numFmtId="0" fontId="1" fillId="0" borderId="12" xfId="0" applyFont="1" applyBorder="1" applyAlignment="1">
      <alignment horizontal="justify" vertical="top" wrapText="1"/>
    </xf>
    <xf numFmtId="0" fontId="1" fillId="2" borderId="12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 wrapText="1"/>
    </xf>
    <xf numFmtId="3" fontId="4" fillId="0" borderId="0" xfId="0" applyNumberFormat="1" applyFont="1" applyFill="1"/>
    <xf numFmtId="0" fontId="1" fillId="0" borderId="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justify" vertical="top" wrapText="1"/>
    </xf>
    <xf numFmtId="0" fontId="1" fillId="0" borderId="9" xfId="0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5"/>
  <sheetViews>
    <sheetView tabSelected="1" view="pageBreakPreview" zoomScale="60" zoomScaleNormal="80" workbookViewId="0">
      <pane ySplit="4" topLeftCell="A119" activePane="bottomLeft" state="frozen"/>
      <selection pane="bottomLeft" activeCell="D122" sqref="D122"/>
    </sheetView>
  </sheetViews>
  <sheetFormatPr defaultRowHeight="15" x14ac:dyDescent="0.25"/>
  <cols>
    <col min="1" max="1" width="23.28515625" style="3" customWidth="1"/>
    <col min="2" max="2" width="12.42578125" style="3" customWidth="1"/>
    <col min="3" max="3" width="14.85546875" style="3" customWidth="1"/>
    <col min="4" max="4" width="13.28515625" style="9" customWidth="1"/>
    <col min="5" max="5" width="13.7109375" style="9" customWidth="1"/>
    <col min="6" max="6" width="13.140625" style="9" customWidth="1"/>
    <col min="7" max="7" width="15.140625" style="9" customWidth="1"/>
    <col min="8" max="8" width="14.42578125" style="9" customWidth="1"/>
    <col min="9" max="9" width="17.28515625" style="9" customWidth="1"/>
    <col min="10" max="10" width="16.5703125" style="9" customWidth="1"/>
    <col min="11" max="11" width="33.5703125" style="4" customWidth="1"/>
    <col min="12" max="12" width="8" style="5" customWidth="1"/>
    <col min="13" max="13" width="8.140625" style="5" customWidth="1"/>
    <col min="14" max="18" width="8.28515625" style="5" customWidth="1"/>
    <col min="19" max="19" width="33.42578125" style="3" customWidth="1"/>
    <col min="20" max="16384" width="9.140625" style="3"/>
  </cols>
  <sheetData>
    <row r="1" spans="1:19" ht="80.25" customHeight="1" x14ac:dyDescent="0.3">
      <c r="K1" s="8"/>
      <c r="L1" s="135"/>
      <c r="M1" s="135"/>
      <c r="N1" s="135"/>
      <c r="O1" s="135"/>
      <c r="P1" s="135" t="s">
        <v>130</v>
      </c>
      <c r="Q1" s="135"/>
      <c r="R1" s="135"/>
      <c r="S1" s="135"/>
    </row>
    <row r="2" spans="1:19" ht="61.5" customHeight="1" x14ac:dyDescent="0.25">
      <c r="A2" s="136" t="s">
        <v>123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31.5" customHeight="1" x14ac:dyDescent="0.25">
      <c r="A3" s="100" t="s">
        <v>0</v>
      </c>
      <c r="B3" s="100" t="s">
        <v>26</v>
      </c>
      <c r="C3" s="100" t="s">
        <v>81</v>
      </c>
      <c r="D3" s="101" t="s">
        <v>103</v>
      </c>
      <c r="E3" s="102"/>
      <c r="F3" s="102"/>
      <c r="G3" s="102"/>
      <c r="H3" s="102"/>
      <c r="I3" s="102"/>
      <c r="J3" s="103"/>
      <c r="K3" s="133" t="s">
        <v>27</v>
      </c>
      <c r="L3" s="151" t="s">
        <v>80</v>
      </c>
      <c r="M3" s="152"/>
      <c r="N3" s="152"/>
      <c r="O3" s="153"/>
      <c r="P3" s="153"/>
      <c r="Q3" s="153"/>
      <c r="R3" s="154"/>
      <c r="S3" s="133" t="s">
        <v>45</v>
      </c>
    </row>
    <row r="4" spans="1:19" ht="54" customHeight="1" x14ac:dyDescent="0.25">
      <c r="A4" s="100"/>
      <c r="B4" s="100"/>
      <c r="C4" s="100"/>
      <c r="D4" s="10">
        <v>2014</v>
      </c>
      <c r="E4" s="10">
        <v>2015</v>
      </c>
      <c r="F4" s="10">
        <v>2016</v>
      </c>
      <c r="G4" s="10">
        <v>2017</v>
      </c>
      <c r="H4" s="10">
        <v>2018</v>
      </c>
      <c r="I4" s="10">
        <v>2019</v>
      </c>
      <c r="J4" s="10">
        <v>2020</v>
      </c>
      <c r="K4" s="134"/>
      <c r="L4" s="27">
        <v>2014</v>
      </c>
      <c r="M4" s="27">
        <v>2015</v>
      </c>
      <c r="N4" s="27">
        <v>2016</v>
      </c>
      <c r="O4" s="27">
        <v>2017</v>
      </c>
      <c r="P4" s="27">
        <v>2018</v>
      </c>
      <c r="Q4" s="27">
        <v>2019</v>
      </c>
      <c r="R4" s="27">
        <v>2020</v>
      </c>
      <c r="S4" s="134"/>
    </row>
    <row r="5" spans="1:19" ht="33" customHeight="1" x14ac:dyDescent="0.25">
      <c r="A5" s="104" t="s">
        <v>104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</row>
    <row r="6" spans="1:19" ht="135" x14ac:dyDescent="0.25">
      <c r="A6" s="107" t="s">
        <v>1</v>
      </c>
      <c r="B6" s="108"/>
      <c r="C6" s="108"/>
      <c r="D6" s="108"/>
      <c r="E6" s="108"/>
      <c r="F6" s="108"/>
      <c r="G6" s="108"/>
      <c r="H6" s="108"/>
      <c r="I6" s="108"/>
      <c r="J6" s="109"/>
      <c r="K6" s="40" t="s">
        <v>62</v>
      </c>
      <c r="L6" s="25">
        <v>100</v>
      </c>
      <c r="M6" s="25">
        <v>100</v>
      </c>
      <c r="N6" s="25">
        <v>100</v>
      </c>
      <c r="O6" s="25">
        <v>100</v>
      </c>
      <c r="P6" s="25">
        <v>100</v>
      </c>
      <c r="Q6" s="25">
        <v>100</v>
      </c>
      <c r="R6" s="25">
        <v>100</v>
      </c>
      <c r="S6" s="40" t="s">
        <v>51</v>
      </c>
    </row>
    <row r="7" spans="1:19" ht="120" x14ac:dyDescent="0.25">
      <c r="A7" s="110"/>
      <c r="B7" s="111"/>
      <c r="C7" s="111"/>
      <c r="D7" s="111"/>
      <c r="E7" s="111"/>
      <c r="F7" s="111"/>
      <c r="G7" s="111"/>
      <c r="H7" s="111"/>
      <c r="I7" s="111"/>
      <c r="J7" s="112"/>
      <c r="K7" s="33" t="s">
        <v>63</v>
      </c>
      <c r="L7" s="26">
        <v>100</v>
      </c>
      <c r="M7" s="26">
        <v>100</v>
      </c>
      <c r="N7" s="26">
        <v>100</v>
      </c>
      <c r="O7" s="26">
        <v>100</v>
      </c>
      <c r="P7" s="26">
        <v>100</v>
      </c>
      <c r="Q7" s="26">
        <v>100</v>
      </c>
      <c r="R7" s="26">
        <v>100</v>
      </c>
      <c r="S7" s="33" t="s">
        <v>53</v>
      </c>
    </row>
    <row r="8" spans="1:19" ht="105" x14ac:dyDescent="0.25">
      <c r="A8" s="75"/>
      <c r="B8" s="76"/>
      <c r="C8" s="76"/>
      <c r="D8" s="76"/>
      <c r="E8" s="76"/>
      <c r="F8" s="76"/>
      <c r="G8" s="76"/>
      <c r="H8" s="76"/>
      <c r="I8" s="76"/>
      <c r="J8" s="77"/>
      <c r="K8" s="18" t="s">
        <v>121</v>
      </c>
      <c r="L8" s="25">
        <v>100</v>
      </c>
      <c r="M8" s="25">
        <v>100</v>
      </c>
      <c r="N8" s="25">
        <v>100</v>
      </c>
      <c r="O8" s="25">
        <v>100</v>
      </c>
      <c r="P8" s="25">
        <v>100</v>
      </c>
      <c r="Q8" s="25">
        <v>100</v>
      </c>
      <c r="R8" s="25">
        <v>100</v>
      </c>
      <c r="S8" s="40" t="s">
        <v>54</v>
      </c>
    </row>
    <row r="9" spans="1:19" ht="90" x14ac:dyDescent="0.25">
      <c r="A9" s="75"/>
      <c r="B9" s="76"/>
      <c r="C9" s="76"/>
      <c r="D9" s="76"/>
      <c r="E9" s="76"/>
      <c r="F9" s="76"/>
      <c r="G9" s="76"/>
      <c r="H9" s="76"/>
      <c r="I9" s="76"/>
      <c r="J9" s="77"/>
      <c r="K9" s="18" t="s">
        <v>82</v>
      </c>
      <c r="L9" s="25" t="s">
        <v>2</v>
      </c>
      <c r="M9" s="25" t="s">
        <v>2</v>
      </c>
      <c r="N9" s="25" t="s">
        <v>2</v>
      </c>
      <c r="O9" s="25" t="s">
        <v>2</v>
      </c>
      <c r="P9" s="25" t="s">
        <v>2</v>
      </c>
      <c r="Q9" s="25" t="s">
        <v>2</v>
      </c>
      <c r="R9" s="25" t="s">
        <v>2</v>
      </c>
      <c r="S9" s="40" t="s">
        <v>55</v>
      </c>
    </row>
    <row r="10" spans="1:19" ht="120" x14ac:dyDescent="0.25">
      <c r="A10" s="75"/>
      <c r="B10" s="76"/>
      <c r="C10" s="76"/>
      <c r="D10" s="76"/>
      <c r="E10" s="76"/>
      <c r="F10" s="76"/>
      <c r="G10" s="76"/>
      <c r="H10" s="76"/>
      <c r="I10" s="76"/>
      <c r="J10" s="77"/>
      <c r="K10" s="18" t="s">
        <v>64</v>
      </c>
      <c r="L10" s="25">
        <v>100</v>
      </c>
      <c r="M10" s="25">
        <v>100</v>
      </c>
      <c r="N10" s="25">
        <v>100</v>
      </c>
      <c r="O10" s="25">
        <v>100</v>
      </c>
      <c r="P10" s="25">
        <v>100</v>
      </c>
      <c r="Q10" s="25">
        <v>100</v>
      </c>
      <c r="R10" s="25">
        <v>100</v>
      </c>
      <c r="S10" s="40" t="s">
        <v>56</v>
      </c>
    </row>
    <row r="11" spans="1:19" ht="60" customHeight="1" x14ac:dyDescent="0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40" t="s">
        <v>83</v>
      </c>
      <c r="L11" s="25" t="s">
        <v>2</v>
      </c>
      <c r="M11" s="25" t="s">
        <v>2</v>
      </c>
      <c r="N11" s="25" t="s">
        <v>2</v>
      </c>
      <c r="O11" s="25" t="s">
        <v>2</v>
      </c>
      <c r="P11" s="25" t="s">
        <v>2</v>
      </c>
      <c r="Q11" s="25" t="s">
        <v>2</v>
      </c>
      <c r="R11" s="25" t="s">
        <v>2</v>
      </c>
      <c r="S11" s="40" t="s">
        <v>57</v>
      </c>
    </row>
    <row r="12" spans="1:19" ht="90" x14ac:dyDescent="0.25">
      <c r="A12" s="55"/>
      <c r="B12" s="56"/>
      <c r="C12" s="56"/>
      <c r="D12" s="56"/>
      <c r="E12" s="56"/>
      <c r="F12" s="56"/>
      <c r="G12" s="56"/>
      <c r="H12" s="56"/>
      <c r="I12" s="56"/>
      <c r="J12" s="57"/>
      <c r="K12" s="40" t="s">
        <v>65</v>
      </c>
      <c r="L12" s="25">
        <v>100</v>
      </c>
      <c r="M12" s="25">
        <v>100</v>
      </c>
      <c r="N12" s="25">
        <v>100</v>
      </c>
      <c r="O12" s="25">
        <v>100</v>
      </c>
      <c r="P12" s="25">
        <v>100</v>
      </c>
      <c r="Q12" s="25">
        <v>100</v>
      </c>
      <c r="R12" s="25">
        <v>100</v>
      </c>
      <c r="S12" s="40" t="s">
        <v>58</v>
      </c>
    </row>
    <row r="13" spans="1:19" ht="75" x14ac:dyDescent="0.25">
      <c r="A13" s="52"/>
      <c r="B13" s="53"/>
      <c r="C13" s="53"/>
      <c r="D13" s="53"/>
      <c r="E13" s="53"/>
      <c r="F13" s="53"/>
      <c r="G13" s="53"/>
      <c r="H13" s="53"/>
      <c r="I13" s="53"/>
      <c r="J13" s="54"/>
      <c r="K13" s="18" t="s">
        <v>84</v>
      </c>
      <c r="L13" s="25" t="s">
        <v>2</v>
      </c>
      <c r="M13" s="25" t="s">
        <v>2</v>
      </c>
      <c r="N13" s="25" t="s">
        <v>2</v>
      </c>
      <c r="O13" s="25" t="s">
        <v>2</v>
      </c>
      <c r="P13" s="25" t="s">
        <v>2</v>
      </c>
      <c r="Q13" s="25" t="s">
        <v>2</v>
      </c>
      <c r="R13" s="25" t="s">
        <v>2</v>
      </c>
      <c r="S13" s="40" t="s">
        <v>59</v>
      </c>
    </row>
    <row r="14" spans="1:19" ht="120" x14ac:dyDescent="0.2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40" t="s">
        <v>85</v>
      </c>
      <c r="L14" s="25" t="s">
        <v>2</v>
      </c>
      <c r="M14" s="25" t="s">
        <v>2</v>
      </c>
      <c r="N14" s="25" t="s">
        <v>2</v>
      </c>
      <c r="O14" s="25" t="s">
        <v>2</v>
      </c>
      <c r="P14" s="25" t="s">
        <v>2</v>
      </c>
      <c r="Q14" s="25" t="s">
        <v>2</v>
      </c>
      <c r="R14" s="25" t="s">
        <v>2</v>
      </c>
      <c r="S14" s="40" t="s">
        <v>60</v>
      </c>
    </row>
    <row r="15" spans="1:19" ht="90" x14ac:dyDescent="0.25">
      <c r="A15" s="91"/>
      <c r="B15" s="115"/>
      <c r="C15" s="115"/>
      <c r="D15" s="115"/>
      <c r="E15" s="115"/>
      <c r="F15" s="115"/>
      <c r="G15" s="115"/>
      <c r="H15" s="115"/>
      <c r="I15" s="115"/>
      <c r="J15" s="116"/>
      <c r="K15" s="49" t="s">
        <v>110</v>
      </c>
      <c r="L15" s="26" t="s">
        <v>3</v>
      </c>
      <c r="M15" s="26" t="s">
        <v>2</v>
      </c>
      <c r="N15" s="26" t="s">
        <v>2</v>
      </c>
      <c r="O15" s="26" t="s">
        <v>2</v>
      </c>
      <c r="P15" s="26" t="s">
        <v>2</v>
      </c>
      <c r="Q15" s="26" t="s">
        <v>2</v>
      </c>
      <c r="R15" s="26" t="s">
        <v>2</v>
      </c>
      <c r="S15" s="40" t="s">
        <v>61</v>
      </c>
    </row>
    <row r="16" spans="1:19" ht="19.5" customHeight="1" x14ac:dyDescent="0.25">
      <c r="A16" s="60" t="s">
        <v>4</v>
      </c>
      <c r="B16" s="61"/>
      <c r="C16" s="61"/>
      <c r="D16" s="61"/>
      <c r="E16" s="61"/>
      <c r="F16" s="61"/>
      <c r="G16" s="61"/>
      <c r="H16" s="61"/>
      <c r="I16" s="61"/>
      <c r="J16" s="61"/>
      <c r="K16" s="62"/>
      <c r="L16" s="62"/>
      <c r="M16" s="62"/>
      <c r="N16" s="62"/>
      <c r="O16" s="62"/>
      <c r="P16" s="62"/>
      <c r="Q16" s="62"/>
      <c r="R16" s="62"/>
      <c r="S16" s="63"/>
    </row>
    <row r="17" spans="1:19" ht="33.75" customHeight="1" x14ac:dyDescent="0.25">
      <c r="A17" s="104" t="s">
        <v>42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6"/>
    </row>
    <row r="18" spans="1:19" ht="135" x14ac:dyDescent="0.25">
      <c r="A18" s="117" t="s">
        <v>1</v>
      </c>
      <c r="B18" s="118"/>
      <c r="C18" s="118"/>
      <c r="D18" s="118"/>
      <c r="E18" s="118"/>
      <c r="F18" s="118"/>
      <c r="G18" s="118"/>
      <c r="H18" s="118"/>
      <c r="I18" s="118"/>
      <c r="J18" s="119"/>
      <c r="K18" s="40" t="s">
        <v>62</v>
      </c>
      <c r="L18" s="25">
        <v>100</v>
      </c>
      <c r="M18" s="25">
        <v>100</v>
      </c>
      <c r="N18" s="25">
        <v>100</v>
      </c>
      <c r="O18" s="25">
        <v>100</v>
      </c>
      <c r="P18" s="25">
        <v>100</v>
      </c>
      <c r="Q18" s="25">
        <v>100</v>
      </c>
      <c r="R18" s="25">
        <v>100</v>
      </c>
      <c r="S18" s="40" t="s">
        <v>51</v>
      </c>
    </row>
    <row r="19" spans="1:19" ht="120" x14ac:dyDescent="0.25">
      <c r="A19" s="75"/>
      <c r="B19" s="76"/>
      <c r="C19" s="76"/>
      <c r="D19" s="76"/>
      <c r="E19" s="76"/>
      <c r="F19" s="76"/>
      <c r="G19" s="76"/>
      <c r="H19" s="76"/>
      <c r="I19" s="76"/>
      <c r="J19" s="77"/>
      <c r="K19" s="40" t="s">
        <v>66</v>
      </c>
      <c r="L19" s="25">
        <v>100</v>
      </c>
      <c r="M19" s="25">
        <v>100</v>
      </c>
      <c r="N19" s="25">
        <v>100</v>
      </c>
      <c r="O19" s="25">
        <v>100</v>
      </c>
      <c r="P19" s="25">
        <v>100</v>
      </c>
      <c r="Q19" s="25">
        <v>100</v>
      </c>
      <c r="R19" s="25">
        <v>100</v>
      </c>
      <c r="S19" s="40" t="s">
        <v>53</v>
      </c>
    </row>
    <row r="20" spans="1:19" ht="105" x14ac:dyDescent="0.25">
      <c r="A20" s="75"/>
      <c r="B20" s="76"/>
      <c r="C20" s="76"/>
      <c r="D20" s="76"/>
      <c r="E20" s="76"/>
      <c r="F20" s="76"/>
      <c r="G20" s="76"/>
      <c r="H20" s="76"/>
      <c r="I20" s="76"/>
      <c r="J20" s="77"/>
      <c r="K20" s="40" t="s">
        <v>67</v>
      </c>
      <c r="L20" s="25">
        <v>100</v>
      </c>
      <c r="M20" s="25">
        <v>100</v>
      </c>
      <c r="N20" s="25">
        <v>100</v>
      </c>
      <c r="O20" s="25">
        <v>100</v>
      </c>
      <c r="P20" s="25">
        <v>100</v>
      </c>
      <c r="Q20" s="25">
        <v>100</v>
      </c>
      <c r="R20" s="25">
        <v>100</v>
      </c>
      <c r="S20" s="40" t="s">
        <v>54</v>
      </c>
    </row>
    <row r="21" spans="1:19" ht="90" x14ac:dyDescent="0.25">
      <c r="A21" s="75"/>
      <c r="B21" s="76"/>
      <c r="C21" s="76"/>
      <c r="D21" s="76"/>
      <c r="E21" s="76"/>
      <c r="F21" s="76"/>
      <c r="G21" s="76"/>
      <c r="H21" s="76"/>
      <c r="I21" s="76"/>
      <c r="J21" s="77"/>
      <c r="K21" s="18" t="s">
        <v>82</v>
      </c>
      <c r="L21" s="25" t="s">
        <v>2</v>
      </c>
      <c r="M21" s="25" t="s">
        <v>2</v>
      </c>
      <c r="N21" s="25" t="s">
        <v>2</v>
      </c>
      <c r="O21" s="25" t="s">
        <v>2</v>
      </c>
      <c r="P21" s="25" t="s">
        <v>2</v>
      </c>
      <c r="Q21" s="25" t="s">
        <v>2</v>
      </c>
      <c r="R21" s="25" t="s">
        <v>2</v>
      </c>
      <c r="S21" s="40" t="s">
        <v>105</v>
      </c>
    </row>
    <row r="22" spans="1:19" ht="120" x14ac:dyDescent="0.25">
      <c r="A22" s="39"/>
      <c r="B22" s="42"/>
      <c r="C22" s="42"/>
      <c r="D22" s="11"/>
      <c r="E22" s="11"/>
      <c r="F22" s="11"/>
      <c r="G22" s="11"/>
      <c r="H22" s="11"/>
      <c r="I22" s="11"/>
      <c r="J22" s="12"/>
      <c r="K22" s="40" t="s">
        <v>64</v>
      </c>
      <c r="L22" s="27">
        <v>100</v>
      </c>
      <c r="M22" s="27">
        <v>100</v>
      </c>
      <c r="N22" s="27">
        <v>100</v>
      </c>
      <c r="O22" s="27">
        <v>100</v>
      </c>
      <c r="P22" s="27">
        <v>100</v>
      </c>
      <c r="Q22" s="27">
        <v>100</v>
      </c>
      <c r="R22" s="27">
        <v>100</v>
      </c>
      <c r="S22" s="34" t="s">
        <v>56</v>
      </c>
    </row>
    <row r="23" spans="1:19" ht="75" x14ac:dyDescent="0.25">
      <c r="A23" s="39"/>
      <c r="B23" s="42"/>
      <c r="C23" s="42"/>
      <c r="D23" s="11"/>
      <c r="E23" s="11"/>
      <c r="F23" s="11"/>
      <c r="G23" s="11"/>
      <c r="H23" s="11"/>
      <c r="I23" s="11"/>
      <c r="J23" s="12"/>
      <c r="K23" s="40" t="s">
        <v>83</v>
      </c>
      <c r="L23" s="25" t="s">
        <v>2</v>
      </c>
      <c r="M23" s="25" t="s">
        <v>2</v>
      </c>
      <c r="N23" s="25" t="s">
        <v>2</v>
      </c>
      <c r="O23" s="25" t="s">
        <v>2</v>
      </c>
      <c r="P23" s="25" t="s">
        <v>2</v>
      </c>
      <c r="Q23" s="25" t="s">
        <v>2</v>
      </c>
      <c r="R23" s="25" t="s">
        <v>2</v>
      </c>
      <c r="S23" s="40" t="s">
        <v>57</v>
      </c>
    </row>
    <row r="24" spans="1:19" ht="45.75" customHeight="1" x14ac:dyDescent="0.25">
      <c r="A24" s="120" t="s">
        <v>107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19" ht="147.75" customHeight="1" x14ac:dyDescent="0.25">
      <c r="A25" s="146" t="s">
        <v>122</v>
      </c>
      <c r="B25" s="70" t="s">
        <v>6</v>
      </c>
      <c r="C25" s="71">
        <f>SUM(D25:J25)</f>
        <v>677967614</v>
      </c>
      <c r="D25" s="66">
        <f t="shared" ref="D25:J25" si="0">D28</f>
        <v>96630626</v>
      </c>
      <c r="E25" s="66">
        <f t="shared" si="0"/>
        <v>96889498</v>
      </c>
      <c r="F25" s="66">
        <f t="shared" si="0"/>
        <v>96889498</v>
      </c>
      <c r="G25" s="66">
        <f t="shared" si="0"/>
        <v>96889498</v>
      </c>
      <c r="H25" s="66">
        <f t="shared" si="0"/>
        <v>96889498</v>
      </c>
      <c r="I25" s="66">
        <f t="shared" si="0"/>
        <v>96889498</v>
      </c>
      <c r="J25" s="66">
        <f t="shared" si="0"/>
        <v>96889498</v>
      </c>
      <c r="K25" s="149" t="s">
        <v>62</v>
      </c>
      <c r="L25" s="58">
        <v>100</v>
      </c>
      <c r="M25" s="58">
        <v>100</v>
      </c>
      <c r="N25" s="26">
        <v>100</v>
      </c>
      <c r="O25" s="26">
        <v>100</v>
      </c>
      <c r="P25" s="26">
        <v>100</v>
      </c>
      <c r="Q25" s="26">
        <v>100</v>
      </c>
      <c r="R25" s="26">
        <v>100</v>
      </c>
      <c r="S25" s="78" t="s">
        <v>68</v>
      </c>
    </row>
    <row r="26" spans="1:19" x14ac:dyDescent="0.25">
      <c r="A26" s="147"/>
      <c r="B26" s="70"/>
      <c r="C26" s="71"/>
      <c r="D26" s="66"/>
      <c r="E26" s="66"/>
      <c r="F26" s="66"/>
      <c r="G26" s="66"/>
      <c r="H26" s="66"/>
      <c r="I26" s="66"/>
      <c r="J26" s="66"/>
      <c r="K26" s="150"/>
      <c r="L26" s="59"/>
      <c r="M26" s="59"/>
      <c r="N26" s="27"/>
      <c r="O26" s="27"/>
      <c r="P26" s="27"/>
      <c r="Q26" s="27"/>
      <c r="R26" s="27"/>
      <c r="S26" s="79"/>
    </row>
    <row r="27" spans="1:19" ht="165" x14ac:dyDescent="0.25">
      <c r="A27" s="147"/>
      <c r="B27" s="70"/>
      <c r="C27" s="71"/>
      <c r="D27" s="66"/>
      <c r="E27" s="66"/>
      <c r="F27" s="66"/>
      <c r="G27" s="66"/>
      <c r="H27" s="66"/>
      <c r="I27" s="66"/>
      <c r="J27" s="66"/>
      <c r="K27" s="18" t="s">
        <v>127</v>
      </c>
      <c r="L27" s="25" t="s">
        <v>2</v>
      </c>
      <c r="M27" s="25" t="s">
        <v>2</v>
      </c>
      <c r="N27" s="25" t="s">
        <v>2</v>
      </c>
      <c r="O27" s="25" t="s">
        <v>2</v>
      </c>
      <c r="P27" s="25" t="s">
        <v>2</v>
      </c>
      <c r="Q27" s="25" t="s">
        <v>2</v>
      </c>
      <c r="R27" s="25" t="s">
        <v>2</v>
      </c>
      <c r="S27" s="25" t="s">
        <v>2</v>
      </c>
    </row>
    <row r="28" spans="1:19" ht="90" customHeight="1" x14ac:dyDescent="0.25">
      <c r="A28" s="147"/>
      <c r="B28" s="72" t="s">
        <v>7</v>
      </c>
      <c r="C28" s="67">
        <f>SUM(D28:J28)</f>
        <v>677967614</v>
      </c>
      <c r="D28" s="67">
        <f>95705397+925229</f>
        <v>96630626</v>
      </c>
      <c r="E28" s="67">
        <v>96889498</v>
      </c>
      <c r="F28" s="67">
        <v>96889498</v>
      </c>
      <c r="G28" s="67">
        <v>96889498</v>
      </c>
      <c r="H28" s="67">
        <v>96889498</v>
      </c>
      <c r="I28" s="67">
        <v>96889498</v>
      </c>
      <c r="J28" s="67">
        <v>96889498</v>
      </c>
      <c r="K28" s="18" t="s">
        <v>86</v>
      </c>
      <c r="L28" s="25" t="s">
        <v>2</v>
      </c>
      <c r="M28" s="25" t="s">
        <v>2</v>
      </c>
      <c r="N28" s="25" t="s">
        <v>2</v>
      </c>
      <c r="O28" s="25" t="s">
        <v>2</v>
      </c>
      <c r="P28" s="25" t="s">
        <v>2</v>
      </c>
      <c r="Q28" s="25" t="s">
        <v>2</v>
      </c>
      <c r="R28" s="25" t="s">
        <v>2</v>
      </c>
      <c r="S28" s="25" t="s">
        <v>2</v>
      </c>
    </row>
    <row r="29" spans="1:19" ht="92.25" customHeight="1" x14ac:dyDescent="0.25">
      <c r="A29" s="147"/>
      <c r="B29" s="73"/>
      <c r="C29" s="68"/>
      <c r="D29" s="68"/>
      <c r="E29" s="68"/>
      <c r="F29" s="68"/>
      <c r="G29" s="68"/>
      <c r="H29" s="68"/>
      <c r="I29" s="68"/>
      <c r="J29" s="68"/>
      <c r="K29" s="18" t="s">
        <v>87</v>
      </c>
      <c r="L29" s="25" t="s">
        <v>2</v>
      </c>
      <c r="M29" s="25" t="s">
        <v>2</v>
      </c>
      <c r="N29" s="25" t="s">
        <v>2</v>
      </c>
      <c r="O29" s="25" t="s">
        <v>2</v>
      </c>
      <c r="P29" s="25" t="s">
        <v>2</v>
      </c>
      <c r="Q29" s="25" t="s">
        <v>2</v>
      </c>
      <c r="R29" s="25" t="s">
        <v>2</v>
      </c>
      <c r="S29" s="25" t="s">
        <v>2</v>
      </c>
    </row>
    <row r="30" spans="1:19" ht="111.75" customHeight="1" x14ac:dyDescent="0.25">
      <c r="A30" s="147"/>
      <c r="B30" s="73"/>
      <c r="C30" s="68"/>
      <c r="D30" s="68"/>
      <c r="E30" s="68"/>
      <c r="F30" s="68"/>
      <c r="G30" s="68"/>
      <c r="H30" s="68"/>
      <c r="I30" s="68"/>
      <c r="J30" s="68"/>
      <c r="K30" s="23" t="s">
        <v>113</v>
      </c>
      <c r="L30" s="25" t="s">
        <v>28</v>
      </c>
      <c r="M30" s="25" t="s">
        <v>28</v>
      </c>
      <c r="N30" s="25" t="s">
        <v>29</v>
      </c>
      <c r="O30" s="25" t="s">
        <v>29</v>
      </c>
      <c r="P30" s="25" t="s">
        <v>29</v>
      </c>
      <c r="Q30" s="25" t="s">
        <v>29</v>
      </c>
      <c r="R30" s="25" t="s">
        <v>29</v>
      </c>
      <c r="S30" s="25" t="s">
        <v>29</v>
      </c>
    </row>
    <row r="31" spans="1:19" ht="120" x14ac:dyDescent="0.25">
      <c r="A31" s="148"/>
      <c r="B31" s="74"/>
      <c r="C31" s="69"/>
      <c r="D31" s="69"/>
      <c r="E31" s="69"/>
      <c r="F31" s="69"/>
      <c r="G31" s="69"/>
      <c r="H31" s="69"/>
      <c r="I31" s="69"/>
      <c r="J31" s="69"/>
      <c r="K31" s="18" t="s">
        <v>63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>
        <v>100</v>
      </c>
      <c r="R31" s="25">
        <v>100</v>
      </c>
      <c r="S31" s="40" t="s">
        <v>52</v>
      </c>
    </row>
    <row r="32" spans="1:19" ht="105" x14ac:dyDescent="0.25">
      <c r="A32" s="41"/>
      <c r="B32" s="52"/>
      <c r="C32" s="53"/>
      <c r="D32" s="53"/>
      <c r="E32" s="53"/>
      <c r="F32" s="53"/>
      <c r="G32" s="53"/>
      <c r="H32" s="53"/>
      <c r="I32" s="53"/>
      <c r="J32" s="54"/>
      <c r="K32" s="18" t="s">
        <v>133</v>
      </c>
      <c r="L32" s="25" t="s">
        <v>2</v>
      </c>
      <c r="M32" s="25" t="s">
        <v>2</v>
      </c>
      <c r="N32" s="25" t="s">
        <v>2</v>
      </c>
      <c r="O32" s="25" t="s">
        <v>2</v>
      </c>
      <c r="P32" s="25" t="s">
        <v>2</v>
      </c>
      <c r="Q32" s="25" t="s">
        <v>2</v>
      </c>
      <c r="R32" s="25" t="s">
        <v>2</v>
      </c>
      <c r="S32" s="25" t="s">
        <v>2</v>
      </c>
    </row>
    <row r="33" spans="1:19" ht="90" x14ac:dyDescent="0.25">
      <c r="A33" s="38"/>
      <c r="B33" s="55"/>
      <c r="C33" s="56"/>
      <c r="D33" s="56"/>
      <c r="E33" s="56"/>
      <c r="F33" s="56"/>
      <c r="G33" s="56"/>
      <c r="H33" s="56"/>
      <c r="I33" s="56"/>
      <c r="J33" s="57"/>
      <c r="K33" s="23" t="s">
        <v>111</v>
      </c>
      <c r="L33" s="25" t="s">
        <v>2</v>
      </c>
      <c r="M33" s="25" t="s">
        <v>2</v>
      </c>
      <c r="N33" s="25" t="s">
        <v>2</v>
      </c>
      <c r="O33" s="25" t="s">
        <v>2</v>
      </c>
      <c r="P33" s="25" t="s">
        <v>2</v>
      </c>
      <c r="Q33" s="25" t="s">
        <v>2</v>
      </c>
      <c r="R33" s="25" t="s">
        <v>2</v>
      </c>
      <c r="S33" s="25" t="s">
        <v>2</v>
      </c>
    </row>
    <row r="34" spans="1:19" ht="90" x14ac:dyDescent="0.25">
      <c r="A34" s="38"/>
      <c r="B34" s="25"/>
      <c r="C34" s="25"/>
      <c r="D34" s="29"/>
      <c r="E34" s="29"/>
      <c r="F34" s="29"/>
      <c r="G34" s="29"/>
      <c r="H34" s="29"/>
      <c r="I34" s="29"/>
      <c r="J34" s="29"/>
      <c r="K34" s="23" t="s">
        <v>112</v>
      </c>
      <c r="L34" s="25" t="s">
        <v>2</v>
      </c>
      <c r="M34" s="25" t="s">
        <v>2</v>
      </c>
      <c r="N34" s="25" t="s">
        <v>2</v>
      </c>
      <c r="O34" s="25" t="s">
        <v>2</v>
      </c>
      <c r="P34" s="25" t="s">
        <v>2</v>
      </c>
      <c r="Q34" s="25" t="s">
        <v>2</v>
      </c>
      <c r="R34" s="25" t="s">
        <v>2</v>
      </c>
      <c r="S34" s="25" t="s">
        <v>2</v>
      </c>
    </row>
    <row r="35" spans="1:19" ht="105" x14ac:dyDescent="0.25">
      <c r="A35" s="38"/>
      <c r="B35" s="25"/>
      <c r="C35" s="25"/>
      <c r="D35" s="29"/>
      <c r="E35" s="29"/>
      <c r="F35" s="29"/>
      <c r="G35" s="29"/>
      <c r="H35" s="29"/>
      <c r="I35" s="29"/>
      <c r="J35" s="29"/>
      <c r="K35" s="18" t="s">
        <v>100</v>
      </c>
      <c r="L35" s="25" t="s">
        <v>2</v>
      </c>
      <c r="M35" s="25" t="s">
        <v>2</v>
      </c>
      <c r="N35" s="25" t="s">
        <v>2</v>
      </c>
      <c r="O35" s="25" t="s">
        <v>2</v>
      </c>
      <c r="P35" s="25" t="s">
        <v>2</v>
      </c>
      <c r="Q35" s="25" t="s">
        <v>2</v>
      </c>
      <c r="R35" s="25" t="s">
        <v>2</v>
      </c>
      <c r="S35" s="25" t="s">
        <v>2</v>
      </c>
    </row>
    <row r="36" spans="1:19" ht="60" x14ac:dyDescent="0.25">
      <c r="A36" s="38"/>
      <c r="B36" s="25"/>
      <c r="C36" s="25"/>
      <c r="D36" s="29"/>
      <c r="E36" s="29"/>
      <c r="F36" s="29"/>
      <c r="G36" s="29"/>
      <c r="H36" s="29"/>
      <c r="I36" s="29"/>
      <c r="J36" s="29"/>
      <c r="K36" s="18" t="s">
        <v>69</v>
      </c>
      <c r="L36" s="25">
        <v>4</v>
      </c>
      <c r="M36" s="25">
        <v>4</v>
      </c>
      <c r="N36" s="25">
        <v>4</v>
      </c>
      <c r="O36" s="25">
        <v>4</v>
      </c>
      <c r="P36" s="25">
        <v>4</v>
      </c>
      <c r="Q36" s="25">
        <v>4</v>
      </c>
      <c r="R36" s="25">
        <v>4</v>
      </c>
      <c r="S36" s="25">
        <v>4</v>
      </c>
    </row>
    <row r="37" spans="1:19" ht="225" x14ac:dyDescent="0.25">
      <c r="A37" s="41"/>
      <c r="B37" s="25"/>
      <c r="C37" s="25"/>
      <c r="D37" s="29"/>
      <c r="E37" s="29"/>
      <c r="F37" s="29"/>
      <c r="G37" s="29"/>
      <c r="H37" s="29"/>
      <c r="I37" s="29"/>
      <c r="J37" s="29"/>
      <c r="K37" s="49" t="s">
        <v>70</v>
      </c>
      <c r="L37" s="25" t="s">
        <v>30</v>
      </c>
      <c r="M37" s="25" t="s">
        <v>31</v>
      </c>
      <c r="N37" s="25" t="s">
        <v>30</v>
      </c>
      <c r="O37" s="25" t="s">
        <v>30</v>
      </c>
      <c r="P37" s="25" t="s">
        <v>30</v>
      </c>
      <c r="Q37" s="25" t="s">
        <v>30</v>
      </c>
      <c r="R37" s="25" t="s">
        <v>30</v>
      </c>
      <c r="S37" s="25" t="s">
        <v>46</v>
      </c>
    </row>
    <row r="38" spans="1:19" ht="90" x14ac:dyDescent="0.25">
      <c r="A38" s="38"/>
      <c r="B38" s="25"/>
      <c r="C38" s="25"/>
      <c r="D38" s="29"/>
      <c r="E38" s="29"/>
      <c r="F38" s="29"/>
      <c r="G38" s="29"/>
      <c r="H38" s="29"/>
      <c r="I38" s="29"/>
      <c r="J38" s="29"/>
      <c r="K38" s="49" t="s">
        <v>101</v>
      </c>
      <c r="L38" s="26">
        <v>2</v>
      </c>
      <c r="M38" s="26">
        <v>2</v>
      </c>
      <c r="N38" s="26">
        <v>2</v>
      </c>
      <c r="O38" s="26">
        <v>2</v>
      </c>
      <c r="P38" s="26">
        <v>2</v>
      </c>
      <c r="Q38" s="26">
        <v>2</v>
      </c>
      <c r="R38" s="26">
        <v>2</v>
      </c>
      <c r="S38" s="25">
        <v>2</v>
      </c>
    </row>
    <row r="39" spans="1:19" ht="120" x14ac:dyDescent="0.25">
      <c r="A39" s="38"/>
      <c r="B39" s="25"/>
      <c r="C39" s="25"/>
      <c r="D39" s="29"/>
      <c r="E39" s="29"/>
      <c r="F39" s="29"/>
      <c r="G39" s="29"/>
      <c r="H39" s="29"/>
      <c r="I39" s="29"/>
      <c r="J39" s="29"/>
      <c r="K39" s="18" t="s">
        <v>71</v>
      </c>
      <c r="L39" s="25">
        <v>100</v>
      </c>
      <c r="M39" s="25">
        <v>100</v>
      </c>
      <c r="N39" s="25">
        <v>100</v>
      </c>
      <c r="O39" s="25">
        <v>100</v>
      </c>
      <c r="P39" s="25">
        <v>100</v>
      </c>
      <c r="Q39" s="25">
        <v>100</v>
      </c>
      <c r="R39" s="25">
        <v>100</v>
      </c>
      <c r="S39" s="25">
        <v>100</v>
      </c>
    </row>
    <row r="40" spans="1:19" ht="60" x14ac:dyDescent="0.25">
      <c r="A40" s="38"/>
      <c r="B40" s="25"/>
      <c r="C40" s="25"/>
      <c r="D40" s="29"/>
      <c r="E40" s="29"/>
      <c r="F40" s="29"/>
      <c r="G40" s="29"/>
      <c r="H40" s="29"/>
      <c r="I40" s="29"/>
      <c r="J40" s="29"/>
      <c r="K40" s="18" t="s">
        <v>72</v>
      </c>
      <c r="L40" s="25">
        <v>4</v>
      </c>
      <c r="M40" s="25">
        <v>4</v>
      </c>
      <c r="N40" s="25">
        <v>4</v>
      </c>
      <c r="O40" s="25">
        <v>4</v>
      </c>
      <c r="P40" s="25">
        <v>4</v>
      </c>
      <c r="Q40" s="25">
        <v>4</v>
      </c>
      <c r="R40" s="25">
        <v>4</v>
      </c>
      <c r="S40" s="25">
        <v>4</v>
      </c>
    </row>
    <row r="41" spans="1:19" ht="60" x14ac:dyDescent="0.25">
      <c r="A41" s="38"/>
      <c r="B41" s="25"/>
      <c r="C41" s="25"/>
      <c r="D41" s="29"/>
      <c r="E41" s="29"/>
      <c r="F41" s="29"/>
      <c r="G41" s="29"/>
      <c r="H41" s="29"/>
      <c r="I41" s="29"/>
      <c r="J41" s="29"/>
      <c r="K41" s="18" t="s">
        <v>88</v>
      </c>
      <c r="L41" s="25" t="s">
        <v>2</v>
      </c>
      <c r="M41" s="25" t="s">
        <v>2</v>
      </c>
      <c r="N41" s="25" t="s">
        <v>2</v>
      </c>
      <c r="O41" s="25" t="s">
        <v>2</v>
      </c>
      <c r="P41" s="25" t="s">
        <v>2</v>
      </c>
      <c r="Q41" s="25" t="s">
        <v>2</v>
      </c>
      <c r="R41" s="25" t="s">
        <v>2</v>
      </c>
      <c r="S41" s="25" t="s">
        <v>2</v>
      </c>
    </row>
    <row r="42" spans="1:19" ht="120" x14ac:dyDescent="0.25">
      <c r="A42" s="38"/>
      <c r="B42" s="25"/>
      <c r="C42" s="25"/>
      <c r="D42" s="29"/>
      <c r="E42" s="29"/>
      <c r="F42" s="29"/>
      <c r="G42" s="29"/>
      <c r="H42" s="29"/>
      <c r="I42" s="29"/>
      <c r="J42" s="29"/>
      <c r="K42" s="18" t="s">
        <v>64</v>
      </c>
      <c r="L42" s="25">
        <v>100</v>
      </c>
      <c r="M42" s="25">
        <v>100</v>
      </c>
      <c r="N42" s="25">
        <v>100</v>
      </c>
      <c r="O42" s="25">
        <v>100</v>
      </c>
      <c r="P42" s="25">
        <v>100</v>
      </c>
      <c r="Q42" s="25">
        <v>100</v>
      </c>
      <c r="R42" s="25">
        <v>100</v>
      </c>
      <c r="S42" s="40" t="s">
        <v>56</v>
      </c>
    </row>
    <row r="43" spans="1:19" ht="120" x14ac:dyDescent="0.25">
      <c r="A43" s="38"/>
      <c r="B43" s="25"/>
      <c r="C43" s="25"/>
      <c r="D43" s="29"/>
      <c r="E43" s="29"/>
      <c r="F43" s="29"/>
      <c r="G43" s="29"/>
      <c r="H43" s="29"/>
      <c r="I43" s="29"/>
      <c r="J43" s="29"/>
      <c r="K43" s="18" t="s">
        <v>73</v>
      </c>
      <c r="L43" s="25">
        <v>2</v>
      </c>
      <c r="M43" s="25">
        <v>2</v>
      </c>
      <c r="N43" s="25">
        <v>2</v>
      </c>
      <c r="O43" s="25">
        <v>2</v>
      </c>
      <c r="P43" s="25">
        <v>2</v>
      </c>
      <c r="Q43" s="25">
        <v>2</v>
      </c>
      <c r="R43" s="25">
        <v>2</v>
      </c>
      <c r="S43" s="25">
        <v>2</v>
      </c>
    </row>
    <row r="44" spans="1:19" ht="60" x14ac:dyDescent="0.25">
      <c r="A44" s="38"/>
      <c r="B44" s="25"/>
      <c r="C44" s="25"/>
      <c r="D44" s="29"/>
      <c r="E44" s="29"/>
      <c r="F44" s="29"/>
      <c r="G44" s="29"/>
      <c r="H44" s="29"/>
      <c r="I44" s="29"/>
      <c r="J44" s="29"/>
      <c r="K44" s="18" t="s">
        <v>74</v>
      </c>
      <c r="L44" s="25" t="s">
        <v>32</v>
      </c>
      <c r="M44" s="25" t="s">
        <v>32</v>
      </c>
      <c r="N44" s="25" t="s">
        <v>33</v>
      </c>
      <c r="O44" s="25" t="s">
        <v>33</v>
      </c>
      <c r="P44" s="25" t="s">
        <v>33</v>
      </c>
      <c r="Q44" s="25" t="s">
        <v>33</v>
      </c>
      <c r="R44" s="25" t="s">
        <v>33</v>
      </c>
      <c r="S44" s="25" t="s">
        <v>47</v>
      </c>
    </row>
    <row r="45" spans="1:19" ht="60" x14ac:dyDescent="0.25">
      <c r="A45" s="38"/>
      <c r="B45" s="25"/>
      <c r="C45" s="25"/>
      <c r="D45" s="29"/>
      <c r="E45" s="29"/>
      <c r="F45" s="29"/>
      <c r="G45" s="29"/>
      <c r="H45" s="29"/>
      <c r="I45" s="29"/>
      <c r="J45" s="29"/>
      <c r="K45" s="18" t="s">
        <v>75</v>
      </c>
      <c r="L45" s="25" t="s">
        <v>34</v>
      </c>
      <c r="M45" s="25" t="s">
        <v>34</v>
      </c>
      <c r="N45" s="25" t="s">
        <v>34</v>
      </c>
      <c r="O45" s="25" t="s">
        <v>34</v>
      </c>
      <c r="P45" s="25" t="s">
        <v>34</v>
      </c>
      <c r="Q45" s="25" t="s">
        <v>34</v>
      </c>
      <c r="R45" s="25" t="s">
        <v>34</v>
      </c>
      <c r="S45" s="25" t="s">
        <v>48</v>
      </c>
    </row>
    <row r="46" spans="1:19" ht="75" x14ac:dyDescent="0.25">
      <c r="A46" s="41"/>
      <c r="B46" s="25"/>
      <c r="C46" s="25"/>
      <c r="D46" s="29"/>
      <c r="E46" s="29"/>
      <c r="F46" s="29"/>
      <c r="G46" s="29"/>
      <c r="H46" s="29"/>
      <c r="I46" s="29"/>
      <c r="J46" s="29"/>
      <c r="K46" s="18" t="s">
        <v>76</v>
      </c>
      <c r="L46" s="25">
        <v>4</v>
      </c>
      <c r="M46" s="25">
        <v>4</v>
      </c>
      <c r="N46" s="25">
        <v>4</v>
      </c>
      <c r="O46" s="25">
        <v>4</v>
      </c>
      <c r="P46" s="25">
        <v>4</v>
      </c>
      <c r="Q46" s="25">
        <v>4</v>
      </c>
      <c r="R46" s="25">
        <v>4</v>
      </c>
      <c r="S46" s="25">
        <v>4</v>
      </c>
    </row>
    <row r="47" spans="1:19" ht="78.75" customHeight="1" x14ac:dyDescent="0.25">
      <c r="A47" s="47"/>
      <c r="B47" s="25"/>
      <c r="C47" s="25"/>
      <c r="D47" s="29"/>
      <c r="E47" s="29"/>
      <c r="F47" s="29"/>
      <c r="G47" s="29"/>
      <c r="H47" s="29"/>
      <c r="I47" s="29"/>
      <c r="J47" s="29"/>
      <c r="K47" s="49" t="s">
        <v>82</v>
      </c>
      <c r="L47" s="26" t="s">
        <v>2</v>
      </c>
      <c r="M47" s="26" t="s">
        <v>2</v>
      </c>
      <c r="N47" s="26" t="s">
        <v>2</v>
      </c>
      <c r="O47" s="26" t="s">
        <v>2</v>
      </c>
      <c r="P47" s="26" t="s">
        <v>2</v>
      </c>
      <c r="Q47" s="26" t="s">
        <v>2</v>
      </c>
      <c r="R47" s="26" t="s">
        <v>2</v>
      </c>
      <c r="S47" s="33" t="s">
        <v>55</v>
      </c>
    </row>
    <row r="48" spans="1:19" ht="150" x14ac:dyDescent="0.25">
      <c r="A48" s="47"/>
      <c r="B48" s="25"/>
      <c r="C48" s="25"/>
      <c r="D48" s="29"/>
      <c r="E48" s="29"/>
      <c r="F48" s="29"/>
      <c r="G48" s="29"/>
      <c r="H48" s="29"/>
      <c r="I48" s="29"/>
      <c r="J48" s="29"/>
      <c r="K48" s="18" t="s">
        <v>131</v>
      </c>
      <c r="L48" s="25" t="s">
        <v>2</v>
      </c>
      <c r="M48" s="25" t="s">
        <v>2</v>
      </c>
      <c r="N48" s="25" t="s">
        <v>2</v>
      </c>
      <c r="O48" s="25" t="s">
        <v>2</v>
      </c>
      <c r="P48" s="25" t="s">
        <v>2</v>
      </c>
      <c r="Q48" s="25" t="s">
        <v>2</v>
      </c>
      <c r="R48" s="25" t="s">
        <v>2</v>
      </c>
      <c r="S48" s="25" t="s">
        <v>2</v>
      </c>
    </row>
    <row r="49" spans="1:19" ht="120" x14ac:dyDescent="0.25">
      <c r="A49" s="47"/>
      <c r="B49" s="25"/>
      <c r="C49" s="25"/>
      <c r="D49" s="29"/>
      <c r="E49" s="29"/>
      <c r="F49" s="29"/>
      <c r="G49" s="29"/>
      <c r="H49" s="29"/>
      <c r="I49" s="29"/>
      <c r="J49" s="29"/>
      <c r="K49" s="18" t="s">
        <v>132</v>
      </c>
      <c r="L49" s="25" t="s">
        <v>2</v>
      </c>
      <c r="M49" s="25" t="s">
        <v>2</v>
      </c>
      <c r="N49" s="25" t="s">
        <v>2</v>
      </c>
      <c r="O49" s="25" t="s">
        <v>2</v>
      </c>
      <c r="P49" s="25" t="s">
        <v>2</v>
      </c>
      <c r="Q49" s="25" t="s">
        <v>2</v>
      </c>
      <c r="R49" s="25" t="s">
        <v>2</v>
      </c>
      <c r="S49" s="25" t="s">
        <v>2</v>
      </c>
    </row>
    <row r="50" spans="1:19" ht="105" x14ac:dyDescent="0.25">
      <c r="A50" s="47"/>
      <c r="B50" s="25"/>
      <c r="C50" s="25"/>
      <c r="D50" s="29"/>
      <c r="E50" s="29"/>
      <c r="F50" s="29"/>
      <c r="G50" s="29"/>
      <c r="H50" s="29"/>
      <c r="I50" s="29"/>
      <c r="J50" s="29"/>
      <c r="K50" s="19" t="s">
        <v>67</v>
      </c>
      <c r="L50" s="7">
        <v>100</v>
      </c>
      <c r="M50" s="7">
        <v>100</v>
      </c>
      <c r="N50" s="7">
        <v>100</v>
      </c>
      <c r="O50" s="7">
        <v>100</v>
      </c>
      <c r="P50" s="7">
        <v>100</v>
      </c>
      <c r="Q50" s="7">
        <v>100</v>
      </c>
      <c r="R50" s="7">
        <v>100</v>
      </c>
      <c r="S50" s="6" t="s">
        <v>54</v>
      </c>
    </row>
    <row r="51" spans="1:19" ht="135" x14ac:dyDescent="0.25">
      <c r="A51" s="38"/>
      <c r="B51" s="25"/>
      <c r="C51" s="25"/>
      <c r="D51" s="29"/>
      <c r="E51" s="29"/>
      <c r="F51" s="29"/>
      <c r="G51" s="29"/>
      <c r="H51" s="29"/>
      <c r="I51" s="29"/>
      <c r="J51" s="29"/>
      <c r="K51" s="18" t="s">
        <v>77</v>
      </c>
      <c r="L51" s="25">
        <v>100</v>
      </c>
      <c r="M51" s="25">
        <v>100</v>
      </c>
      <c r="N51" s="25">
        <v>100</v>
      </c>
      <c r="O51" s="25">
        <v>100</v>
      </c>
      <c r="P51" s="25">
        <v>100</v>
      </c>
      <c r="Q51" s="25">
        <v>100</v>
      </c>
      <c r="R51" s="25">
        <v>100</v>
      </c>
      <c r="S51" s="25">
        <v>100</v>
      </c>
    </row>
    <row r="52" spans="1:19" ht="165" x14ac:dyDescent="0.25">
      <c r="A52" s="41"/>
      <c r="B52" s="25"/>
      <c r="C52" s="25"/>
      <c r="D52" s="29"/>
      <c r="E52" s="29"/>
      <c r="F52" s="29"/>
      <c r="G52" s="29"/>
      <c r="H52" s="29"/>
      <c r="I52" s="29"/>
      <c r="J52" s="29"/>
      <c r="K52" s="18" t="s">
        <v>102</v>
      </c>
      <c r="L52" s="25" t="s">
        <v>2</v>
      </c>
      <c r="M52" s="25" t="s">
        <v>2</v>
      </c>
      <c r="N52" s="25" t="s">
        <v>2</v>
      </c>
      <c r="O52" s="25" t="s">
        <v>2</v>
      </c>
      <c r="P52" s="25" t="s">
        <v>2</v>
      </c>
      <c r="Q52" s="25" t="s">
        <v>2</v>
      </c>
      <c r="R52" s="25" t="s">
        <v>2</v>
      </c>
      <c r="S52" s="25" t="s">
        <v>2</v>
      </c>
    </row>
    <row r="53" spans="1:19" ht="90" x14ac:dyDescent="0.25">
      <c r="A53" s="38"/>
      <c r="B53" s="25"/>
      <c r="C53" s="25"/>
      <c r="D53" s="29"/>
      <c r="E53" s="29"/>
      <c r="F53" s="29"/>
      <c r="G53" s="29"/>
      <c r="H53" s="29"/>
      <c r="I53" s="29"/>
      <c r="J53" s="29"/>
      <c r="K53" s="18" t="s">
        <v>119</v>
      </c>
      <c r="L53" s="25">
        <v>100</v>
      </c>
      <c r="M53" s="25">
        <v>100</v>
      </c>
      <c r="N53" s="25">
        <v>100</v>
      </c>
      <c r="O53" s="25">
        <v>100</v>
      </c>
      <c r="P53" s="25">
        <v>100</v>
      </c>
      <c r="Q53" s="25">
        <v>100</v>
      </c>
      <c r="R53" s="25">
        <v>100</v>
      </c>
      <c r="S53" s="25">
        <v>100</v>
      </c>
    </row>
    <row r="54" spans="1:19" ht="90" x14ac:dyDescent="0.25">
      <c r="A54" s="38"/>
      <c r="B54" s="25"/>
      <c r="C54" s="25"/>
      <c r="D54" s="29"/>
      <c r="E54" s="29"/>
      <c r="F54" s="29"/>
      <c r="G54" s="29"/>
      <c r="H54" s="29"/>
      <c r="I54" s="29"/>
      <c r="J54" s="29"/>
      <c r="K54" s="18" t="s">
        <v>120</v>
      </c>
      <c r="L54" s="25">
        <v>100</v>
      </c>
      <c r="M54" s="25">
        <v>100</v>
      </c>
      <c r="N54" s="25">
        <v>100</v>
      </c>
      <c r="O54" s="25">
        <v>100</v>
      </c>
      <c r="P54" s="25">
        <v>100</v>
      </c>
      <c r="Q54" s="25">
        <v>100</v>
      </c>
      <c r="R54" s="25">
        <v>100</v>
      </c>
      <c r="S54" s="25">
        <v>100</v>
      </c>
    </row>
    <row r="55" spans="1:19" ht="90" x14ac:dyDescent="0.25">
      <c r="A55" s="48"/>
      <c r="B55" s="25"/>
      <c r="C55" s="25"/>
      <c r="D55" s="29"/>
      <c r="E55" s="29"/>
      <c r="F55" s="29"/>
      <c r="G55" s="29"/>
      <c r="H55" s="29"/>
      <c r="I55" s="29"/>
      <c r="J55" s="29"/>
      <c r="K55" s="18" t="s">
        <v>89</v>
      </c>
      <c r="L55" s="25" t="s">
        <v>2</v>
      </c>
      <c r="M55" s="25" t="s">
        <v>2</v>
      </c>
      <c r="N55" s="25" t="s">
        <v>2</v>
      </c>
      <c r="O55" s="25" t="s">
        <v>2</v>
      </c>
      <c r="P55" s="25" t="s">
        <v>2</v>
      </c>
      <c r="Q55" s="25" t="s">
        <v>2</v>
      </c>
      <c r="R55" s="25" t="s">
        <v>2</v>
      </c>
      <c r="S55" s="25" t="s">
        <v>2</v>
      </c>
    </row>
    <row r="56" spans="1:19" s="17" customFormat="1" ht="75" x14ac:dyDescent="0.25">
      <c r="A56" s="123"/>
      <c r="B56" s="29"/>
      <c r="C56" s="29"/>
      <c r="D56" s="29"/>
      <c r="E56" s="29"/>
      <c r="F56" s="29"/>
      <c r="G56" s="29"/>
      <c r="H56" s="29"/>
      <c r="I56" s="29"/>
      <c r="J56" s="29"/>
      <c r="K56" s="23" t="s">
        <v>90</v>
      </c>
      <c r="L56" s="29" t="s">
        <v>2</v>
      </c>
      <c r="M56" s="29" t="s">
        <v>2</v>
      </c>
      <c r="N56" s="29" t="s">
        <v>2</v>
      </c>
      <c r="O56" s="29" t="s">
        <v>2</v>
      </c>
      <c r="P56" s="29" t="s">
        <v>2</v>
      </c>
      <c r="Q56" s="29" t="s">
        <v>2</v>
      </c>
      <c r="R56" s="29" t="s">
        <v>2</v>
      </c>
      <c r="S56" s="29" t="s">
        <v>2</v>
      </c>
    </row>
    <row r="57" spans="1:19" s="17" customFormat="1" ht="90" x14ac:dyDescent="0.25">
      <c r="A57" s="123"/>
      <c r="B57" s="29"/>
      <c r="C57" s="29"/>
      <c r="D57" s="29"/>
      <c r="E57" s="29"/>
      <c r="F57" s="29"/>
      <c r="G57" s="29"/>
      <c r="H57" s="29"/>
      <c r="I57" s="29"/>
      <c r="J57" s="29"/>
      <c r="K57" s="24" t="s">
        <v>128</v>
      </c>
      <c r="L57" s="29" t="s">
        <v>32</v>
      </c>
      <c r="M57" s="29" t="s">
        <v>32</v>
      </c>
      <c r="N57" s="29" t="s">
        <v>35</v>
      </c>
      <c r="O57" s="29" t="s">
        <v>35</v>
      </c>
      <c r="P57" s="29" t="s">
        <v>35</v>
      </c>
      <c r="Q57" s="29" t="s">
        <v>35</v>
      </c>
      <c r="R57" s="29" t="s">
        <v>35</v>
      </c>
      <c r="S57" s="29" t="s">
        <v>49</v>
      </c>
    </row>
    <row r="58" spans="1:19" s="17" customFormat="1" ht="45" x14ac:dyDescent="0.25">
      <c r="A58" s="124"/>
      <c r="B58" s="29"/>
      <c r="C58" s="29"/>
      <c r="D58" s="29"/>
      <c r="E58" s="29"/>
      <c r="F58" s="29"/>
      <c r="G58" s="29"/>
      <c r="H58" s="29"/>
      <c r="I58" s="29"/>
      <c r="J58" s="29"/>
      <c r="K58" s="23" t="s">
        <v>78</v>
      </c>
      <c r="L58" s="29" t="s">
        <v>33</v>
      </c>
      <c r="M58" s="29" t="s">
        <v>33</v>
      </c>
      <c r="N58" s="29" t="s">
        <v>36</v>
      </c>
      <c r="O58" s="29" t="s">
        <v>36</v>
      </c>
      <c r="P58" s="29" t="s">
        <v>36</v>
      </c>
      <c r="Q58" s="29" t="s">
        <v>36</v>
      </c>
      <c r="R58" s="29" t="s">
        <v>36</v>
      </c>
      <c r="S58" s="29" t="s">
        <v>50</v>
      </c>
    </row>
    <row r="59" spans="1:19" s="17" customFormat="1" ht="32.25" customHeight="1" x14ac:dyDescent="0.25">
      <c r="A59" s="22"/>
      <c r="B59" s="29"/>
      <c r="C59" s="29"/>
      <c r="D59" s="29"/>
      <c r="E59" s="29"/>
      <c r="F59" s="29"/>
      <c r="G59" s="29"/>
      <c r="H59" s="29"/>
      <c r="I59" s="29"/>
      <c r="J59" s="29"/>
      <c r="K59" s="23" t="s">
        <v>91</v>
      </c>
      <c r="L59" s="29" t="s">
        <v>2</v>
      </c>
      <c r="M59" s="29" t="s">
        <v>2</v>
      </c>
      <c r="N59" s="29" t="s">
        <v>2</v>
      </c>
      <c r="O59" s="29" t="s">
        <v>2</v>
      </c>
      <c r="P59" s="29" t="s">
        <v>2</v>
      </c>
      <c r="Q59" s="29" t="s">
        <v>2</v>
      </c>
      <c r="R59" s="29" t="s">
        <v>2</v>
      </c>
      <c r="S59" s="29" t="s">
        <v>2</v>
      </c>
    </row>
    <row r="60" spans="1:19" s="17" customFormat="1" ht="45" customHeight="1" x14ac:dyDescent="0.25">
      <c r="A60" s="20"/>
      <c r="B60" s="29"/>
      <c r="C60" s="29"/>
      <c r="D60" s="29"/>
      <c r="E60" s="29"/>
      <c r="F60" s="29"/>
      <c r="G60" s="29"/>
      <c r="H60" s="29"/>
      <c r="I60" s="29"/>
      <c r="J60" s="29"/>
      <c r="K60" s="23" t="s">
        <v>92</v>
      </c>
      <c r="L60" s="29" t="s">
        <v>2</v>
      </c>
      <c r="M60" s="29" t="s">
        <v>2</v>
      </c>
      <c r="N60" s="29" t="s">
        <v>2</v>
      </c>
      <c r="O60" s="29" t="s">
        <v>2</v>
      </c>
      <c r="P60" s="29" t="s">
        <v>2</v>
      </c>
      <c r="Q60" s="29" t="s">
        <v>2</v>
      </c>
      <c r="R60" s="29" t="s">
        <v>2</v>
      </c>
      <c r="S60" s="29" t="s">
        <v>2</v>
      </c>
    </row>
    <row r="61" spans="1:19" ht="39" customHeight="1" x14ac:dyDescent="0.25">
      <c r="A61" s="43" t="s">
        <v>5</v>
      </c>
      <c r="B61" s="32" t="s">
        <v>6</v>
      </c>
      <c r="C61" s="30">
        <f>SUM(D61:J61)</f>
        <v>677967614</v>
      </c>
      <c r="D61" s="30">
        <f>D63</f>
        <v>96630626</v>
      </c>
      <c r="E61" s="30">
        <f t="shared" ref="E61:J61" si="1">E63</f>
        <v>96889498</v>
      </c>
      <c r="F61" s="30">
        <f t="shared" si="1"/>
        <v>96889498</v>
      </c>
      <c r="G61" s="30">
        <f t="shared" si="1"/>
        <v>96889498</v>
      </c>
      <c r="H61" s="30">
        <f t="shared" si="1"/>
        <v>96889498</v>
      </c>
      <c r="I61" s="30">
        <f t="shared" si="1"/>
        <v>96889498</v>
      </c>
      <c r="J61" s="30">
        <f t="shared" si="1"/>
        <v>96889498</v>
      </c>
      <c r="K61" s="40"/>
      <c r="L61" s="25"/>
      <c r="M61" s="25"/>
      <c r="N61" s="25"/>
      <c r="O61" s="25"/>
      <c r="P61" s="25"/>
      <c r="Q61" s="25"/>
      <c r="R61" s="25"/>
      <c r="S61" s="25"/>
    </row>
    <row r="62" spans="1:19" ht="60.75" customHeight="1" x14ac:dyDescent="0.25">
      <c r="A62" s="44"/>
      <c r="B62" s="32" t="s">
        <v>7</v>
      </c>
      <c r="C62" s="30">
        <f>SUM(D62:J62)</f>
        <v>677967614</v>
      </c>
      <c r="D62" s="28">
        <f>D28</f>
        <v>96630626</v>
      </c>
      <c r="E62" s="28">
        <f t="shared" ref="D62:J62" si="2">E28</f>
        <v>96889498</v>
      </c>
      <c r="F62" s="28">
        <f t="shared" si="2"/>
        <v>96889498</v>
      </c>
      <c r="G62" s="28">
        <f t="shared" si="2"/>
        <v>96889498</v>
      </c>
      <c r="H62" s="28">
        <f t="shared" si="2"/>
        <v>96889498</v>
      </c>
      <c r="I62" s="28">
        <f t="shared" si="2"/>
        <v>96889498</v>
      </c>
      <c r="J62" s="28">
        <f t="shared" si="2"/>
        <v>96889498</v>
      </c>
      <c r="K62" s="40"/>
      <c r="L62" s="25"/>
      <c r="M62" s="25"/>
      <c r="N62" s="25"/>
      <c r="O62" s="25"/>
      <c r="P62" s="25"/>
      <c r="Q62" s="25"/>
      <c r="R62" s="25"/>
      <c r="S62" s="25"/>
    </row>
    <row r="63" spans="1:19" ht="30" x14ac:dyDescent="0.25">
      <c r="A63" s="125" t="s">
        <v>8</v>
      </c>
      <c r="B63" s="32" t="s">
        <v>6</v>
      </c>
      <c r="C63" s="30">
        <f>SUM(D63:J63)</f>
        <v>677967614</v>
      </c>
      <c r="D63" s="30">
        <f>D64</f>
        <v>96630626</v>
      </c>
      <c r="E63" s="30">
        <f t="shared" ref="E63:J63" si="3">E64</f>
        <v>96889498</v>
      </c>
      <c r="F63" s="30">
        <f t="shared" si="3"/>
        <v>96889498</v>
      </c>
      <c r="G63" s="30">
        <f t="shared" si="3"/>
        <v>96889498</v>
      </c>
      <c r="H63" s="30">
        <f t="shared" si="3"/>
        <v>96889498</v>
      </c>
      <c r="I63" s="30">
        <f t="shared" si="3"/>
        <v>96889498</v>
      </c>
      <c r="J63" s="30">
        <f t="shared" si="3"/>
        <v>96889498</v>
      </c>
      <c r="K63" s="40"/>
      <c r="L63" s="25"/>
      <c r="M63" s="25"/>
      <c r="N63" s="25"/>
      <c r="O63" s="25"/>
      <c r="P63" s="25"/>
      <c r="Q63" s="25"/>
      <c r="R63" s="25"/>
      <c r="S63" s="25"/>
    </row>
    <row r="64" spans="1:19" ht="59.25" customHeight="1" x14ac:dyDescent="0.25">
      <c r="A64" s="126"/>
      <c r="B64" s="32" t="s">
        <v>7</v>
      </c>
      <c r="C64" s="30">
        <f>SUM(D64:J64)</f>
        <v>677967614</v>
      </c>
      <c r="D64" s="28">
        <f>D62</f>
        <v>96630626</v>
      </c>
      <c r="E64" s="28">
        <f t="shared" ref="E64:J64" si="4">E62</f>
        <v>96889498</v>
      </c>
      <c r="F64" s="28">
        <f t="shared" si="4"/>
        <v>96889498</v>
      </c>
      <c r="G64" s="28">
        <f t="shared" si="4"/>
        <v>96889498</v>
      </c>
      <c r="H64" s="28">
        <f t="shared" si="4"/>
        <v>96889498</v>
      </c>
      <c r="I64" s="28">
        <f t="shared" si="4"/>
        <v>96889498</v>
      </c>
      <c r="J64" s="28">
        <f t="shared" si="4"/>
        <v>96889498</v>
      </c>
      <c r="K64" s="40"/>
      <c r="L64" s="25"/>
      <c r="M64" s="25"/>
      <c r="N64" s="25"/>
      <c r="O64" s="25"/>
      <c r="P64" s="25"/>
      <c r="Q64" s="25"/>
      <c r="R64" s="25"/>
      <c r="S64" s="25"/>
    </row>
    <row r="65" spans="1:19" ht="36" customHeight="1" x14ac:dyDescent="0.25">
      <c r="A65" s="92" t="s">
        <v>9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4"/>
    </row>
    <row r="66" spans="1:19" ht="27.75" customHeight="1" x14ac:dyDescent="0.25">
      <c r="A66" s="130" t="s">
        <v>43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2"/>
    </row>
    <row r="67" spans="1:19" ht="90" x14ac:dyDescent="0.25">
      <c r="A67" s="95" t="s">
        <v>1</v>
      </c>
      <c r="B67" s="95"/>
      <c r="C67" s="95"/>
      <c r="D67" s="95"/>
      <c r="E67" s="95"/>
      <c r="F67" s="95"/>
      <c r="G67" s="95"/>
      <c r="H67" s="95"/>
      <c r="I67" s="95"/>
      <c r="J67" s="95"/>
      <c r="K67" s="40" t="s">
        <v>65</v>
      </c>
      <c r="L67" s="25">
        <v>100</v>
      </c>
      <c r="M67" s="25">
        <v>100</v>
      </c>
      <c r="N67" s="25">
        <v>100</v>
      </c>
      <c r="O67" s="25">
        <v>100</v>
      </c>
      <c r="P67" s="25">
        <v>100</v>
      </c>
      <c r="Q67" s="25">
        <v>100</v>
      </c>
      <c r="R67" s="25">
        <v>100</v>
      </c>
      <c r="S67" s="40" t="s">
        <v>58</v>
      </c>
    </row>
    <row r="68" spans="1:19" ht="27" customHeight="1" x14ac:dyDescent="0.25">
      <c r="A68" s="86" t="s">
        <v>10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8"/>
    </row>
    <row r="69" spans="1:19" ht="75" x14ac:dyDescent="0.25">
      <c r="A69" s="96" t="s">
        <v>116</v>
      </c>
      <c r="B69" s="32" t="s">
        <v>6</v>
      </c>
      <c r="C69" s="30">
        <f>SUM(D69:J69)</f>
        <v>496623187</v>
      </c>
      <c r="D69" s="30">
        <f>D70</f>
        <v>64868117</v>
      </c>
      <c r="E69" s="30">
        <f t="shared" ref="E69:J69" si="5">E70</f>
        <v>43813144</v>
      </c>
      <c r="F69" s="30">
        <f t="shared" si="5"/>
        <v>54858718</v>
      </c>
      <c r="G69" s="30">
        <f t="shared" si="5"/>
        <v>83270802</v>
      </c>
      <c r="H69" s="30">
        <f t="shared" si="5"/>
        <v>83270802</v>
      </c>
      <c r="I69" s="30">
        <f t="shared" si="5"/>
        <v>83270802</v>
      </c>
      <c r="J69" s="30">
        <f t="shared" si="5"/>
        <v>83270802</v>
      </c>
      <c r="K69" s="40" t="s">
        <v>93</v>
      </c>
      <c r="L69" s="25" t="s">
        <v>2</v>
      </c>
      <c r="M69" s="25" t="s">
        <v>2</v>
      </c>
      <c r="N69" s="25" t="s">
        <v>2</v>
      </c>
      <c r="O69" s="25" t="s">
        <v>2</v>
      </c>
      <c r="P69" s="25" t="s">
        <v>2</v>
      </c>
      <c r="Q69" s="25" t="s">
        <v>2</v>
      </c>
      <c r="R69" s="25" t="s">
        <v>2</v>
      </c>
      <c r="S69" s="25" t="s">
        <v>2</v>
      </c>
    </row>
    <row r="70" spans="1:19" ht="78" customHeight="1" x14ac:dyDescent="0.25">
      <c r="A70" s="97"/>
      <c r="B70" s="96" t="s">
        <v>7</v>
      </c>
      <c r="C70" s="67">
        <f>SUM(D70:J71)</f>
        <v>496623187</v>
      </c>
      <c r="D70" s="67">
        <v>64868117</v>
      </c>
      <c r="E70" s="67">
        <v>43813144</v>
      </c>
      <c r="F70" s="67">
        <v>54858718</v>
      </c>
      <c r="G70" s="67">
        <v>83270802</v>
      </c>
      <c r="H70" s="67">
        <f>G70</f>
        <v>83270802</v>
      </c>
      <c r="I70" s="67">
        <f>G70</f>
        <v>83270802</v>
      </c>
      <c r="J70" s="67">
        <f>G70</f>
        <v>83270802</v>
      </c>
      <c r="K70" s="64" t="s">
        <v>129</v>
      </c>
      <c r="L70" s="58">
        <v>100</v>
      </c>
      <c r="M70" s="58">
        <v>100</v>
      </c>
      <c r="N70" s="58">
        <v>100</v>
      </c>
      <c r="O70" s="58">
        <v>100</v>
      </c>
      <c r="P70" s="58">
        <v>100</v>
      </c>
      <c r="Q70" s="58">
        <v>100</v>
      </c>
      <c r="R70" s="58">
        <v>100</v>
      </c>
      <c r="S70" s="58" t="s">
        <v>58</v>
      </c>
    </row>
    <row r="71" spans="1:19" x14ac:dyDescent="0.25">
      <c r="A71" s="98"/>
      <c r="B71" s="98"/>
      <c r="C71" s="69"/>
      <c r="D71" s="69"/>
      <c r="E71" s="69"/>
      <c r="F71" s="69"/>
      <c r="G71" s="69"/>
      <c r="H71" s="69"/>
      <c r="I71" s="69"/>
      <c r="J71" s="69"/>
      <c r="K71" s="65"/>
      <c r="L71" s="59"/>
      <c r="M71" s="59"/>
      <c r="N71" s="59"/>
      <c r="O71" s="59"/>
      <c r="P71" s="59"/>
      <c r="Q71" s="59"/>
      <c r="R71" s="59"/>
      <c r="S71" s="59"/>
    </row>
    <row r="72" spans="1:19" ht="33" customHeight="1" x14ac:dyDescent="0.25">
      <c r="A72" s="125" t="s">
        <v>11</v>
      </c>
      <c r="B72" s="32" t="s">
        <v>6</v>
      </c>
      <c r="C72" s="30">
        <f>SUM(D72:J72)</f>
        <v>496623187</v>
      </c>
      <c r="D72" s="28">
        <f>D73</f>
        <v>64868117</v>
      </c>
      <c r="E72" s="28">
        <f t="shared" ref="E72:J72" si="6">E73</f>
        <v>43813144</v>
      </c>
      <c r="F72" s="28">
        <f t="shared" si="6"/>
        <v>54858718</v>
      </c>
      <c r="G72" s="28">
        <f t="shared" si="6"/>
        <v>83270802</v>
      </c>
      <c r="H72" s="28">
        <f t="shared" si="6"/>
        <v>83270802</v>
      </c>
      <c r="I72" s="28">
        <f t="shared" si="6"/>
        <v>83270802</v>
      </c>
      <c r="J72" s="28">
        <f t="shared" si="6"/>
        <v>83270802</v>
      </c>
      <c r="K72" s="40"/>
      <c r="L72" s="25"/>
      <c r="M72" s="25"/>
      <c r="N72" s="25"/>
      <c r="O72" s="25"/>
      <c r="P72" s="25"/>
      <c r="Q72" s="25"/>
      <c r="R72" s="25"/>
      <c r="S72" s="25"/>
    </row>
    <row r="73" spans="1:19" ht="60" x14ac:dyDescent="0.25">
      <c r="A73" s="126"/>
      <c r="B73" s="32" t="s">
        <v>7</v>
      </c>
      <c r="C73" s="30">
        <f>SUM(D73:J73)</f>
        <v>496623187</v>
      </c>
      <c r="D73" s="28">
        <f>D70</f>
        <v>64868117</v>
      </c>
      <c r="E73" s="28">
        <f t="shared" ref="E73:J73" si="7">E70</f>
        <v>43813144</v>
      </c>
      <c r="F73" s="28">
        <f t="shared" si="7"/>
        <v>54858718</v>
      </c>
      <c r="G73" s="28">
        <f t="shared" si="7"/>
        <v>83270802</v>
      </c>
      <c r="H73" s="28">
        <f t="shared" si="7"/>
        <v>83270802</v>
      </c>
      <c r="I73" s="28">
        <f t="shared" si="7"/>
        <v>83270802</v>
      </c>
      <c r="J73" s="28">
        <f t="shared" si="7"/>
        <v>83270802</v>
      </c>
      <c r="K73" s="40"/>
      <c r="L73" s="25"/>
      <c r="M73" s="25"/>
      <c r="N73" s="25"/>
      <c r="O73" s="25"/>
      <c r="P73" s="25"/>
      <c r="Q73" s="25"/>
      <c r="R73" s="25"/>
      <c r="S73" s="25"/>
    </row>
    <row r="74" spans="1:19" ht="26.25" customHeight="1" x14ac:dyDescent="0.25">
      <c r="A74" s="86" t="s">
        <v>12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8"/>
    </row>
    <row r="75" spans="1:19" ht="75" x14ac:dyDescent="0.25">
      <c r="A75" s="78" t="s">
        <v>37</v>
      </c>
      <c r="B75" s="32" t="s">
        <v>6</v>
      </c>
      <c r="C75" s="30">
        <f t="shared" ref="C75:C80" si="8">SUM(D75:J75)</f>
        <v>415764680</v>
      </c>
      <c r="D75" s="28">
        <f>D76</f>
        <v>0</v>
      </c>
      <c r="E75" s="28">
        <f t="shared" ref="E75:J75" si="9">E76</f>
        <v>239769620</v>
      </c>
      <c r="F75" s="28">
        <f t="shared" si="9"/>
        <v>37238584</v>
      </c>
      <c r="G75" s="28">
        <f t="shared" si="9"/>
        <v>34689119</v>
      </c>
      <c r="H75" s="28">
        <f t="shared" si="9"/>
        <v>34689119</v>
      </c>
      <c r="I75" s="28">
        <f t="shared" si="9"/>
        <v>34689119</v>
      </c>
      <c r="J75" s="28">
        <f t="shared" si="9"/>
        <v>34689119</v>
      </c>
      <c r="K75" s="40" t="s">
        <v>94</v>
      </c>
      <c r="L75" s="25" t="s">
        <v>2</v>
      </c>
      <c r="M75" s="25" t="s">
        <v>2</v>
      </c>
      <c r="N75" s="25" t="s">
        <v>2</v>
      </c>
      <c r="O75" s="25" t="s">
        <v>2</v>
      </c>
      <c r="P75" s="25" t="s">
        <v>2</v>
      </c>
      <c r="Q75" s="25" t="s">
        <v>2</v>
      </c>
      <c r="R75" s="25" t="s">
        <v>2</v>
      </c>
      <c r="S75" s="25" t="s">
        <v>2</v>
      </c>
    </row>
    <row r="76" spans="1:19" ht="60" x14ac:dyDescent="0.25">
      <c r="A76" s="79"/>
      <c r="B76" s="32" t="s">
        <v>7</v>
      </c>
      <c r="C76" s="30">
        <f t="shared" si="8"/>
        <v>415764680</v>
      </c>
      <c r="D76" s="28">
        <v>0</v>
      </c>
      <c r="E76" s="28">
        <v>239769620</v>
      </c>
      <c r="F76" s="28">
        <v>37238584</v>
      </c>
      <c r="G76" s="28">
        <v>34689119</v>
      </c>
      <c r="H76" s="28">
        <f>G76</f>
        <v>34689119</v>
      </c>
      <c r="I76" s="28">
        <f>H76</f>
        <v>34689119</v>
      </c>
      <c r="J76" s="28">
        <f>G76</f>
        <v>34689119</v>
      </c>
      <c r="K76" s="40" t="s">
        <v>79</v>
      </c>
      <c r="L76" s="25">
        <v>100</v>
      </c>
      <c r="M76" s="25">
        <v>100</v>
      </c>
      <c r="N76" s="25">
        <v>100</v>
      </c>
      <c r="O76" s="25">
        <v>100</v>
      </c>
      <c r="P76" s="25">
        <v>100</v>
      </c>
      <c r="Q76" s="25">
        <v>100</v>
      </c>
      <c r="R76" s="25">
        <v>100</v>
      </c>
      <c r="S76" s="25">
        <v>100</v>
      </c>
    </row>
    <row r="77" spans="1:19" ht="30" x14ac:dyDescent="0.25">
      <c r="A77" s="90" t="s">
        <v>13</v>
      </c>
      <c r="B77" s="32" t="s">
        <v>6</v>
      </c>
      <c r="C77" s="30">
        <f t="shared" si="8"/>
        <v>415764680</v>
      </c>
      <c r="D77" s="28">
        <f t="shared" ref="D77:J77" si="10">D78</f>
        <v>0</v>
      </c>
      <c r="E77" s="28">
        <f t="shared" si="10"/>
        <v>239769620</v>
      </c>
      <c r="F77" s="28">
        <f t="shared" si="10"/>
        <v>37238584</v>
      </c>
      <c r="G77" s="28">
        <f t="shared" si="10"/>
        <v>34689119</v>
      </c>
      <c r="H77" s="28">
        <f t="shared" si="10"/>
        <v>34689119</v>
      </c>
      <c r="I77" s="28">
        <f t="shared" si="10"/>
        <v>34689119</v>
      </c>
      <c r="J77" s="28">
        <f t="shared" si="10"/>
        <v>34689119</v>
      </c>
      <c r="K77" s="40"/>
      <c r="L77" s="25"/>
      <c r="M77" s="25"/>
      <c r="N77" s="25"/>
      <c r="O77" s="25"/>
      <c r="P77" s="25"/>
      <c r="Q77" s="25"/>
      <c r="R77" s="25"/>
      <c r="S77" s="25"/>
    </row>
    <row r="78" spans="1:19" ht="60" x14ac:dyDescent="0.25">
      <c r="A78" s="91"/>
      <c r="B78" s="32" t="s">
        <v>7</v>
      </c>
      <c r="C78" s="30">
        <f t="shared" si="8"/>
        <v>415764680</v>
      </c>
      <c r="D78" s="28">
        <f>D76</f>
        <v>0</v>
      </c>
      <c r="E78" s="28">
        <f t="shared" ref="E78:J78" si="11">E76</f>
        <v>239769620</v>
      </c>
      <c r="F78" s="28">
        <f t="shared" si="11"/>
        <v>37238584</v>
      </c>
      <c r="G78" s="28">
        <f t="shared" si="11"/>
        <v>34689119</v>
      </c>
      <c r="H78" s="28">
        <f t="shared" si="11"/>
        <v>34689119</v>
      </c>
      <c r="I78" s="28">
        <f t="shared" si="11"/>
        <v>34689119</v>
      </c>
      <c r="J78" s="28">
        <f t="shared" si="11"/>
        <v>34689119</v>
      </c>
      <c r="K78" s="40"/>
      <c r="L78" s="25"/>
      <c r="M78" s="25"/>
      <c r="N78" s="25"/>
      <c r="O78" s="25"/>
      <c r="P78" s="25"/>
      <c r="Q78" s="25"/>
      <c r="R78" s="25"/>
      <c r="S78" s="25"/>
    </row>
    <row r="79" spans="1:19" ht="30" x14ac:dyDescent="0.25">
      <c r="A79" s="43" t="s">
        <v>14</v>
      </c>
      <c r="B79" s="32" t="s">
        <v>6</v>
      </c>
      <c r="C79" s="30">
        <f t="shared" si="8"/>
        <v>912387867</v>
      </c>
      <c r="D79" s="28">
        <f>D77+D72</f>
        <v>64868117</v>
      </c>
      <c r="E79" s="28">
        <f t="shared" ref="E79:J79" si="12">E77+E72</f>
        <v>283582764</v>
      </c>
      <c r="F79" s="28">
        <f t="shared" si="12"/>
        <v>92097302</v>
      </c>
      <c r="G79" s="28">
        <f t="shared" si="12"/>
        <v>117959921</v>
      </c>
      <c r="H79" s="28">
        <f t="shared" si="12"/>
        <v>117959921</v>
      </c>
      <c r="I79" s="28">
        <f t="shared" si="12"/>
        <v>117959921</v>
      </c>
      <c r="J79" s="28">
        <f t="shared" si="12"/>
        <v>117959921</v>
      </c>
      <c r="K79" s="40"/>
      <c r="L79" s="25"/>
      <c r="M79" s="25"/>
      <c r="N79" s="25"/>
      <c r="O79" s="25"/>
      <c r="P79" s="25"/>
      <c r="Q79" s="25"/>
      <c r="R79" s="25"/>
      <c r="S79" s="25"/>
    </row>
    <row r="80" spans="1:19" ht="60" x14ac:dyDescent="0.25">
      <c r="A80" s="44"/>
      <c r="B80" s="32" t="s">
        <v>7</v>
      </c>
      <c r="C80" s="30">
        <f t="shared" si="8"/>
        <v>912387867</v>
      </c>
      <c r="D80" s="28">
        <f>D78+D73</f>
        <v>64868117</v>
      </c>
      <c r="E80" s="28">
        <f t="shared" ref="E80:J80" si="13">E78+E73</f>
        <v>283582764</v>
      </c>
      <c r="F80" s="28">
        <f t="shared" si="13"/>
        <v>92097302</v>
      </c>
      <c r="G80" s="28">
        <f t="shared" si="13"/>
        <v>117959921</v>
      </c>
      <c r="H80" s="28">
        <f t="shared" si="13"/>
        <v>117959921</v>
      </c>
      <c r="I80" s="28">
        <f t="shared" si="13"/>
        <v>117959921</v>
      </c>
      <c r="J80" s="28">
        <f t="shared" si="13"/>
        <v>117959921</v>
      </c>
      <c r="K80" s="40"/>
      <c r="L80" s="25"/>
      <c r="M80" s="25"/>
      <c r="N80" s="25"/>
      <c r="O80" s="25"/>
      <c r="P80" s="25"/>
      <c r="Q80" s="25"/>
      <c r="R80" s="25"/>
      <c r="S80" s="25"/>
    </row>
    <row r="81" spans="1:19" ht="27.75" customHeight="1" x14ac:dyDescent="0.25">
      <c r="A81" s="92" t="s">
        <v>15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4"/>
    </row>
    <row r="82" spans="1:19" ht="43.5" customHeight="1" x14ac:dyDescent="0.25">
      <c r="A82" s="127" t="s">
        <v>44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9"/>
    </row>
    <row r="83" spans="1:19" ht="78.75" customHeight="1" x14ac:dyDescent="0.25">
      <c r="A83" s="89" t="s">
        <v>1</v>
      </c>
      <c r="B83" s="89"/>
      <c r="C83" s="89"/>
      <c r="D83" s="89"/>
      <c r="E83" s="89"/>
      <c r="F83" s="89"/>
      <c r="G83" s="89"/>
      <c r="H83" s="89"/>
      <c r="I83" s="89"/>
      <c r="J83" s="89"/>
      <c r="K83" s="40" t="s">
        <v>95</v>
      </c>
      <c r="L83" s="25" t="s">
        <v>2</v>
      </c>
      <c r="M83" s="25" t="s">
        <v>2</v>
      </c>
      <c r="N83" s="25" t="s">
        <v>2</v>
      </c>
      <c r="O83" s="25" t="s">
        <v>2</v>
      </c>
      <c r="P83" s="25" t="s">
        <v>2</v>
      </c>
      <c r="Q83" s="25" t="s">
        <v>2</v>
      </c>
      <c r="R83" s="25" t="s">
        <v>2</v>
      </c>
      <c r="S83" s="40" t="s">
        <v>59</v>
      </c>
    </row>
    <row r="84" spans="1:19" ht="44.25" customHeight="1" x14ac:dyDescent="0.25">
      <c r="A84" s="86" t="s">
        <v>125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8"/>
    </row>
    <row r="85" spans="1:19" ht="30" x14ac:dyDescent="0.25">
      <c r="A85" s="80" t="s">
        <v>38</v>
      </c>
      <c r="B85" s="2" t="s">
        <v>6</v>
      </c>
      <c r="C85" s="28">
        <f t="shared" ref="C85:C103" si="14">SUM(D85:J85)</f>
        <v>534708903</v>
      </c>
      <c r="D85" s="28">
        <f>D86</f>
        <v>0</v>
      </c>
      <c r="E85" s="28">
        <f t="shared" ref="E85:J87" si="15">E86</f>
        <v>24337376</v>
      </c>
      <c r="F85" s="28">
        <f t="shared" si="15"/>
        <v>113727979</v>
      </c>
      <c r="G85" s="28">
        <f t="shared" si="15"/>
        <v>99160887</v>
      </c>
      <c r="H85" s="28">
        <f t="shared" si="15"/>
        <v>99160887</v>
      </c>
      <c r="I85" s="28">
        <f t="shared" si="15"/>
        <v>99160887</v>
      </c>
      <c r="J85" s="28">
        <f t="shared" si="15"/>
        <v>99160887</v>
      </c>
      <c r="K85" s="83" t="s">
        <v>96</v>
      </c>
      <c r="L85" s="29" t="s">
        <v>2</v>
      </c>
      <c r="M85" s="29" t="s">
        <v>2</v>
      </c>
      <c r="N85" s="29" t="s">
        <v>2</v>
      </c>
      <c r="O85" s="29" t="s">
        <v>2</v>
      </c>
      <c r="P85" s="29" t="s">
        <v>2</v>
      </c>
      <c r="Q85" s="29" t="s">
        <v>2</v>
      </c>
      <c r="R85" s="29" t="s">
        <v>2</v>
      </c>
      <c r="S85" s="25" t="s">
        <v>2</v>
      </c>
    </row>
    <row r="86" spans="1:19" ht="108" customHeight="1" x14ac:dyDescent="0.25">
      <c r="A86" s="81"/>
      <c r="B86" s="2" t="s">
        <v>7</v>
      </c>
      <c r="C86" s="28">
        <f t="shared" si="14"/>
        <v>534708903</v>
      </c>
      <c r="D86" s="28">
        <v>0</v>
      </c>
      <c r="E86" s="28">
        <f>73557216-49219840</f>
        <v>24337376</v>
      </c>
      <c r="F86" s="28">
        <f>87264976-5849123+32312126</f>
        <v>113727979</v>
      </c>
      <c r="G86" s="28">
        <f>66848761+32312126</f>
        <v>99160887</v>
      </c>
      <c r="H86" s="28">
        <f>G86</f>
        <v>99160887</v>
      </c>
      <c r="I86" s="28">
        <f>G86</f>
        <v>99160887</v>
      </c>
      <c r="J86" s="28">
        <f>G86</f>
        <v>99160887</v>
      </c>
      <c r="K86" s="85"/>
      <c r="L86" s="29"/>
      <c r="M86" s="29"/>
      <c r="N86" s="29"/>
      <c r="O86" s="29"/>
      <c r="P86" s="29"/>
      <c r="Q86" s="29"/>
      <c r="R86" s="29"/>
      <c r="S86" s="25"/>
    </row>
    <row r="87" spans="1:19" ht="36.75" customHeight="1" x14ac:dyDescent="0.25">
      <c r="A87" s="139" t="s">
        <v>16</v>
      </c>
      <c r="B87" s="2" t="s">
        <v>6</v>
      </c>
      <c r="C87" s="28">
        <f t="shared" si="14"/>
        <v>534708903</v>
      </c>
      <c r="D87" s="28">
        <f>D88</f>
        <v>0</v>
      </c>
      <c r="E87" s="28">
        <f t="shared" si="15"/>
        <v>24337376</v>
      </c>
      <c r="F87" s="28">
        <f t="shared" si="15"/>
        <v>113727979</v>
      </c>
      <c r="G87" s="28">
        <f t="shared" si="15"/>
        <v>99160887</v>
      </c>
      <c r="H87" s="28">
        <f t="shared" si="15"/>
        <v>99160887</v>
      </c>
      <c r="I87" s="28">
        <f t="shared" si="15"/>
        <v>99160887</v>
      </c>
      <c r="J87" s="28">
        <f t="shared" si="15"/>
        <v>99160887</v>
      </c>
      <c r="K87" s="46"/>
      <c r="L87" s="29"/>
      <c r="M87" s="29"/>
      <c r="N87" s="29"/>
      <c r="O87" s="29"/>
      <c r="P87" s="29"/>
      <c r="Q87" s="29"/>
      <c r="R87" s="29"/>
      <c r="S87" s="25"/>
    </row>
    <row r="88" spans="1:19" ht="63" customHeight="1" x14ac:dyDescent="0.25">
      <c r="A88" s="139"/>
      <c r="B88" s="2" t="s">
        <v>7</v>
      </c>
      <c r="C88" s="28">
        <f t="shared" si="14"/>
        <v>534708903</v>
      </c>
      <c r="D88" s="51">
        <f t="shared" ref="D88:J88" si="16">D86</f>
        <v>0</v>
      </c>
      <c r="E88" s="28">
        <f t="shared" si="16"/>
        <v>24337376</v>
      </c>
      <c r="F88" s="28">
        <f t="shared" si="16"/>
        <v>113727979</v>
      </c>
      <c r="G88" s="28">
        <f t="shared" si="16"/>
        <v>99160887</v>
      </c>
      <c r="H88" s="28">
        <f t="shared" si="16"/>
        <v>99160887</v>
      </c>
      <c r="I88" s="28">
        <f t="shared" si="16"/>
        <v>99160887</v>
      </c>
      <c r="J88" s="28">
        <f t="shared" si="16"/>
        <v>99160887</v>
      </c>
      <c r="K88" s="46"/>
      <c r="L88" s="29"/>
      <c r="M88" s="29"/>
      <c r="N88" s="29"/>
      <c r="O88" s="29"/>
      <c r="P88" s="29"/>
      <c r="Q88" s="29"/>
      <c r="R88" s="29"/>
      <c r="S88" s="25"/>
    </row>
    <row r="89" spans="1:19" ht="27.75" customHeight="1" x14ac:dyDescent="0.25">
      <c r="A89" s="140" t="s">
        <v>17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2"/>
    </row>
    <row r="90" spans="1:19" ht="43.5" customHeight="1" x14ac:dyDescent="0.25">
      <c r="A90" s="80" t="s">
        <v>117</v>
      </c>
      <c r="B90" s="2" t="s">
        <v>6</v>
      </c>
      <c r="C90" s="28">
        <f t="shared" si="14"/>
        <v>979071945</v>
      </c>
      <c r="D90" s="28">
        <f>D91+D92</f>
        <v>0</v>
      </c>
      <c r="E90" s="28">
        <f t="shared" ref="E90:J90" si="17">E91+E92</f>
        <v>137746890</v>
      </c>
      <c r="F90" s="28">
        <f t="shared" si="17"/>
        <v>149796771</v>
      </c>
      <c r="G90" s="28">
        <f t="shared" si="17"/>
        <v>172882071</v>
      </c>
      <c r="H90" s="28">
        <f t="shared" si="17"/>
        <v>172882071</v>
      </c>
      <c r="I90" s="28">
        <f t="shared" si="17"/>
        <v>172882071</v>
      </c>
      <c r="J90" s="28">
        <f t="shared" si="17"/>
        <v>172882071</v>
      </c>
      <c r="K90" s="83" t="s">
        <v>97</v>
      </c>
      <c r="L90" s="29" t="s">
        <v>2</v>
      </c>
      <c r="M90" s="29" t="s">
        <v>2</v>
      </c>
      <c r="N90" s="29" t="s">
        <v>2</v>
      </c>
      <c r="O90" s="29" t="s">
        <v>2</v>
      </c>
      <c r="P90" s="29" t="s">
        <v>2</v>
      </c>
      <c r="Q90" s="29" t="s">
        <v>2</v>
      </c>
      <c r="R90" s="29" t="s">
        <v>2</v>
      </c>
      <c r="S90" s="25" t="s">
        <v>2</v>
      </c>
    </row>
    <row r="91" spans="1:19" ht="60.75" customHeight="1" x14ac:dyDescent="0.25">
      <c r="A91" s="82"/>
      <c r="B91" s="2" t="s">
        <v>7</v>
      </c>
      <c r="C91" s="28">
        <f t="shared" si="14"/>
        <v>975293045</v>
      </c>
      <c r="D91" s="28">
        <f>0-D92</f>
        <v>0</v>
      </c>
      <c r="E91" s="28">
        <f>137746890-E92</f>
        <v>137746890</v>
      </c>
      <c r="F91" s="50">
        <f>149796771-F92</f>
        <v>148929871</v>
      </c>
      <c r="G91" s="50">
        <f>172882071-G92</f>
        <v>172154071</v>
      </c>
      <c r="H91" s="28">
        <f>G91</f>
        <v>172154071</v>
      </c>
      <c r="I91" s="28">
        <f>G91</f>
        <v>172154071</v>
      </c>
      <c r="J91" s="28">
        <f>G91</f>
        <v>172154071</v>
      </c>
      <c r="K91" s="84"/>
      <c r="L91" s="29"/>
      <c r="M91" s="29"/>
      <c r="N91" s="29"/>
      <c r="O91" s="29"/>
      <c r="P91" s="29"/>
      <c r="Q91" s="29"/>
      <c r="R91" s="29"/>
      <c r="S91" s="25"/>
    </row>
    <row r="92" spans="1:19" ht="105.75" customHeight="1" x14ac:dyDescent="0.25">
      <c r="A92" s="81"/>
      <c r="B92" s="13" t="s">
        <v>106</v>
      </c>
      <c r="C92" s="28">
        <f t="shared" si="14"/>
        <v>3778900</v>
      </c>
      <c r="D92" s="28">
        <v>0</v>
      </c>
      <c r="E92" s="28">
        <v>0</v>
      </c>
      <c r="F92" s="28">
        <v>866900</v>
      </c>
      <c r="G92" s="28">
        <v>728000</v>
      </c>
      <c r="H92" s="28">
        <f>G92</f>
        <v>728000</v>
      </c>
      <c r="I92" s="28">
        <f>G92</f>
        <v>728000</v>
      </c>
      <c r="J92" s="28">
        <f>G92</f>
        <v>728000</v>
      </c>
      <c r="K92" s="85"/>
      <c r="L92" s="29"/>
      <c r="M92" s="29"/>
      <c r="N92" s="29"/>
      <c r="O92" s="29"/>
      <c r="P92" s="29"/>
      <c r="Q92" s="29"/>
      <c r="R92" s="29"/>
      <c r="S92" s="25"/>
    </row>
    <row r="93" spans="1:19" ht="30" x14ac:dyDescent="0.25">
      <c r="A93" s="35" t="s">
        <v>18</v>
      </c>
      <c r="B93" s="2" t="s">
        <v>6</v>
      </c>
      <c r="C93" s="28">
        <f t="shared" si="14"/>
        <v>979071945</v>
      </c>
      <c r="D93" s="28">
        <f>D94+D95</f>
        <v>0</v>
      </c>
      <c r="E93" s="28">
        <f t="shared" ref="E93:J93" si="18">E94+E95</f>
        <v>137746890</v>
      </c>
      <c r="F93" s="28">
        <f t="shared" si="18"/>
        <v>149796771</v>
      </c>
      <c r="G93" s="28">
        <f t="shared" si="18"/>
        <v>172882071</v>
      </c>
      <c r="H93" s="28">
        <f t="shared" si="18"/>
        <v>172882071</v>
      </c>
      <c r="I93" s="28">
        <f t="shared" si="18"/>
        <v>172882071</v>
      </c>
      <c r="J93" s="28">
        <f t="shared" si="18"/>
        <v>172882071</v>
      </c>
      <c r="K93" s="46"/>
      <c r="L93" s="29"/>
      <c r="M93" s="29"/>
      <c r="N93" s="29"/>
      <c r="O93" s="29"/>
      <c r="P93" s="29"/>
      <c r="Q93" s="29"/>
      <c r="R93" s="29"/>
      <c r="S93" s="25"/>
    </row>
    <row r="94" spans="1:19" ht="64.5" customHeight="1" x14ac:dyDescent="0.25">
      <c r="A94" s="36"/>
      <c r="B94" s="2" t="s">
        <v>7</v>
      </c>
      <c r="C94" s="28">
        <f t="shared" si="14"/>
        <v>975293045</v>
      </c>
      <c r="D94" s="28">
        <f>D91</f>
        <v>0</v>
      </c>
      <c r="E94" s="28">
        <f t="shared" ref="E94:J94" si="19">E91</f>
        <v>137746890</v>
      </c>
      <c r="F94" s="28">
        <f t="shared" si="19"/>
        <v>148929871</v>
      </c>
      <c r="G94" s="28">
        <f t="shared" si="19"/>
        <v>172154071</v>
      </c>
      <c r="H94" s="28">
        <f t="shared" si="19"/>
        <v>172154071</v>
      </c>
      <c r="I94" s="28">
        <f t="shared" si="19"/>
        <v>172154071</v>
      </c>
      <c r="J94" s="28">
        <f t="shared" si="19"/>
        <v>172154071</v>
      </c>
      <c r="K94" s="46"/>
      <c r="L94" s="29"/>
      <c r="M94" s="29"/>
      <c r="N94" s="29"/>
      <c r="O94" s="29"/>
      <c r="P94" s="29"/>
      <c r="Q94" s="29"/>
      <c r="R94" s="29"/>
      <c r="S94" s="25"/>
    </row>
    <row r="95" spans="1:19" ht="105" customHeight="1" x14ac:dyDescent="0.25">
      <c r="A95" s="1"/>
      <c r="B95" s="13" t="s">
        <v>106</v>
      </c>
      <c r="C95" s="28">
        <f t="shared" si="14"/>
        <v>3778900</v>
      </c>
      <c r="D95" s="28">
        <f>D92</f>
        <v>0</v>
      </c>
      <c r="E95" s="28">
        <f t="shared" ref="E95:J95" si="20">E92</f>
        <v>0</v>
      </c>
      <c r="F95" s="28">
        <f t="shared" si="20"/>
        <v>866900</v>
      </c>
      <c r="G95" s="28">
        <f t="shared" si="20"/>
        <v>728000</v>
      </c>
      <c r="H95" s="28">
        <f t="shared" si="20"/>
        <v>728000</v>
      </c>
      <c r="I95" s="28">
        <f t="shared" si="20"/>
        <v>728000</v>
      </c>
      <c r="J95" s="28">
        <f t="shared" si="20"/>
        <v>728000</v>
      </c>
      <c r="K95" s="46"/>
      <c r="L95" s="29"/>
      <c r="M95" s="29"/>
      <c r="N95" s="29"/>
      <c r="O95" s="29"/>
      <c r="P95" s="29"/>
      <c r="Q95" s="29"/>
      <c r="R95" s="29"/>
      <c r="S95" s="25"/>
    </row>
    <row r="96" spans="1:19" ht="39.75" customHeight="1" x14ac:dyDescent="0.25">
      <c r="A96" s="143" t="s">
        <v>124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5"/>
    </row>
    <row r="97" spans="1:19" ht="60" x14ac:dyDescent="0.25">
      <c r="A97" s="80" t="s">
        <v>39</v>
      </c>
      <c r="B97" s="2" t="s">
        <v>6</v>
      </c>
      <c r="C97" s="28">
        <f t="shared" si="14"/>
        <v>4191264966</v>
      </c>
      <c r="D97" s="28">
        <f t="shared" ref="D97:I97" si="21">D98</f>
        <v>0</v>
      </c>
      <c r="E97" s="28">
        <f>E98</f>
        <v>0</v>
      </c>
      <c r="F97" s="28">
        <f t="shared" si="21"/>
        <v>341538470</v>
      </c>
      <c r="G97" s="28">
        <f t="shared" si="21"/>
        <v>962431624</v>
      </c>
      <c r="H97" s="28">
        <f t="shared" si="21"/>
        <v>962431624</v>
      </c>
      <c r="I97" s="28">
        <f t="shared" si="21"/>
        <v>962431624</v>
      </c>
      <c r="J97" s="28">
        <f>J98</f>
        <v>962431624</v>
      </c>
      <c r="K97" s="83" t="s">
        <v>84</v>
      </c>
      <c r="L97" s="29" t="s">
        <v>2</v>
      </c>
      <c r="M97" s="29" t="s">
        <v>2</v>
      </c>
      <c r="N97" s="29" t="s">
        <v>2</v>
      </c>
      <c r="O97" s="29" t="s">
        <v>2</v>
      </c>
      <c r="P97" s="29" t="s">
        <v>2</v>
      </c>
      <c r="Q97" s="29" t="s">
        <v>2</v>
      </c>
      <c r="R97" s="29" t="s">
        <v>2</v>
      </c>
      <c r="S97" s="40" t="s">
        <v>59</v>
      </c>
    </row>
    <row r="98" spans="1:19" ht="60.75" customHeight="1" x14ac:dyDescent="0.25">
      <c r="A98" s="82"/>
      <c r="B98" s="2" t="s">
        <v>7</v>
      </c>
      <c r="C98" s="28">
        <f t="shared" si="14"/>
        <v>4191264966</v>
      </c>
      <c r="D98" s="28">
        <v>0</v>
      </c>
      <c r="E98" s="28">
        <v>0</v>
      </c>
      <c r="F98" s="28">
        <v>341538470</v>
      </c>
      <c r="G98" s="28">
        <v>962431624</v>
      </c>
      <c r="H98" s="28">
        <f>G98</f>
        <v>962431624</v>
      </c>
      <c r="I98" s="28">
        <f>H98</f>
        <v>962431624</v>
      </c>
      <c r="J98" s="28">
        <f>G98</f>
        <v>962431624</v>
      </c>
      <c r="K98" s="85"/>
      <c r="L98" s="29"/>
      <c r="M98" s="29"/>
      <c r="N98" s="29"/>
      <c r="O98" s="29"/>
      <c r="P98" s="29"/>
      <c r="Q98" s="29"/>
      <c r="R98" s="29"/>
      <c r="S98" s="40"/>
    </row>
    <row r="99" spans="1:19" ht="35.25" customHeight="1" x14ac:dyDescent="0.25">
      <c r="A99" s="139" t="s">
        <v>19</v>
      </c>
      <c r="B99" s="2" t="s">
        <v>6</v>
      </c>
      <c r="C99" s="28">
        <f t="shared" si="14"/>
        <v>4191264966</v>
      </c>
      <c r="D99" s="28">
        <f t="shared" ref="D99:I99" si="22">D100</f>
        <v>0</v>
      </c>
      <c r="E99" s="28">
        <f t="shared" si="22"/>
        <v>0</v>
      </c>
      <c r="F99" s="28">
        <f t="shared" si="22"/>
        <v>341538470</v>
      </c>
      <c r="G99" s="28">
        <f t="shared" si="22"/>
        <v>962431624</v>
      </c>
      <c r="H99" s="28">
        <f t="shared" si="22"/>
        <v>962431624</v>
      </c>
      <c r="I99" s="28">
        <f t="shared" si="22"/>
        <v>962431624</v>
      </c>
      <c r="J99" s="28">
        <f>J100</f>
        <v>962431624</v>
      </c>
      <c r="K99" s="46"/>
      <c r="L99" s="29"/>
      <c r="M99" s="29"/>
      <c r="N99" s="29"/>
      <c r="O99" s="29"/>
      <c r="P99" s="29"/>
      <c r="Q99" s="29"/>
      <c r="R99" s="29"/>
      <c r="S99" s="25"/>
    </row>
    <row r="100" spans="1:19" ht="61.5" customHeight="1" x14ac:dyDescent="0.25">
      <c r="A100" s="139"/>
      <c r="B100" s="2" t="s">
        <v>7</v>
      </c>
      <c r="C100" s="28">
        <f t="shared" si="14"/>
        <v>4191264966</v>
      </c>
      <c r="D100" s="28">
        <f t="shared" ref="D100:J100" si="23">D98</f>
        <v>0</v>
      </c>
      <c r="E100" s="28">
        <f t="shared" si="23"/>
        <v>0</v>
      </c>
      <c r="F100" s="28">
        <f t="shared" si="23"/>
        <v>341538470</v>
      </c>
      <c r="G100" s="28">
        <f t="shared" si="23"/>
        <v>962431624</v>
      </c>
      <c r="H100" s="28">
        <f t="shared" si="23"/>
        <v>962431624</v>
      </c>
      <c r="I100" s="28">
        <f t="shared" si="23"/>
        <v>962431624</v>
      </c>
      <c r="J100" s="28">
        <f t="shared" si="23"/>
        <v>962431624</v>
      </c>
      <c r="K100" s="46"/>
      <c r="L100" s="29"/>
      <c r="M100" s="29"/>
      <c r="N100" s="29"/>
      <c r="O100" s="29"/>
      <c r="P100" s="29"/>
      <c r="Q100" s="29"/>
      <c r="R100" s="29"/>
      <c r="S100" s="25"/>
    </row>
    <row r="101" spans="1:19" ht="30" x14ac:dyDescent="0.25">
      <c r="A101" s="107" t="s">
        <v>20</v>
      </c>
      <c r="B101" s="32" t="s">
        <v>6</v>
      </c>
      <c r="C101" s="30">
        <f t="shared" si="14"/>
        <v>5705045814</v>
      </c>
      <c r="D101" s="28">
        <f>D99+D93+D87</f>
        <v>0</v>
      </c>
      <c r="E101" s="28">
        <f t="shared" ref="E101:J101" si="24">E99+E93+E87</f>
        <v>162084266</v>
      </c>
      <c r="F101" s="28">
        <f t="shared" si="24"/>
        <v>605063220</v>
      </c>
      <c r="G101" s="28">
        <f t="shared" si="24"/>
        <v>1234474582</v>
      </c>
      <c r="H101" s="28">
        <f t="shared" si="24"/>
        <v>1234474582</v>
      </c>
      <c r="I101" s="28">
        <f t="shared" si="24"/>
        <v>1234474582</v>
      </c>
      <c r="J101" s="28">
        <f t="shared" si="24"/>
        <v>1234474582</v>
      </c>
      <c r="K101" s="40"/>
      <c r="L101" s="25"/>
      <c r="M101" s="25"/>
      <c r="N101" s="25"/>
      <c r="O101" s="25"/>
      <c r="P101" s="25"/>
      <c r="Q101" s="25"/>
      <c r="R101" s="25"/>
      <c r="S101" s="25"/>
    </row>
    <row r="102" spans="1:19" ht="67.5" customHeight="1" x14ac:dyDescent="0.25">
      <c r="A102" s="90"/>
      <c r="B102" s="32" t="s">
        <v>7</v>
      </c>
      <c r="C102" s="30">
        <f t="shared" si="14"/>
        <v>5701266914</v>
      </c>
      <c r="D102" s="28">
        <f>D100+D94+D88</f>
        <v>0</v>
      </c>
      <c r="E102" s="28">
        <f t="shared" ref="E102:J102" si="25">E100+E94+E88</f>
        <v>162084266</v>
      </c>
      <c r="F102" s="28">
        <f t="shared" si="25"/>
        <v>604196320</v>
      </c>
      <c r="G102" s="28">
        <f t="shared" si="25"/>
        <v>1233746582</v>
      </c>
      <c r="H102" s="28">
        <f t="shared" si="25"/>
        <v>1233746582</v>
      </c>
      <c r="I102" s="28">
        <f t="shared" si="25"/>
        <v>1233746582</v>
      </c>
      <c r="J102" s="28">
        <f t="shared" si="25"/>
        <v>1233746582</v>
      </c>
      <c r="K102" s="40"/>
      <c r="L102" s="25"/>
      <c r="M102" s="25"/>
      <c r="N102" s="25"/>
      <c r="O102" s="25"/>
      <c r="P102" s="25"/>
      <c r="Q102" s="25"/>
      <c r="R102" s="25"/>
      <c r="S102" s="25"/>
    </row>
    <row r="103" spans="1:19" ht="110.25" customHeight="1" x14ac:dyDescent="0.25">
      <c r="A103" s="91"/>
      <c r="B103" s="32" t="s">
        <v>106</v>
      </c>
      <c r="C103" s="30">
        <f t="shared" si="14"/>
        <v>3778900</v>
      </c>
      <c r="D103" s="28">
        <f>D95</f>
        <v>0</v>
      </c>
      <c r="E103" s="28">
        <f t="shared" ref="E103:J103" si="26">E95</f>
        <v>0</v>
      </c>
      <c r="F103" s="28">
        <f t="shared" si="26"/>
        <v>866900</v>
      </c>
      <c r="G103" s="28">
        <f t="shared" si="26"/>
        <v>728000</v>
      </c>
      <c r="H103" s="28">
        <f t="shared" si="26"/>
        <v>728000</v>
      </c>
      <c r="I103" s="28">
        <f t="shared" si="26"/>
        <v>728000</v>
      </c>
      <c r="J103" s="28">
        <f t="shared" si="26"/>
        <v>728000</v>
      </c>
      <c r="K103" s="40"/>
      <c r="L103" s="25"/>
      <c r="M103" s="25"/>
      <c r="N103" s="25"/>
      <c r="O103" s="25"/>
      <c r="P103" s="25"/>
      <c r="Q103" s="25"/>
      <c r="R103" s="25"/>
      <c r="S103" s="25"/>
    </row>
    <row r="104" spans="1:19" ht="27.75" customHeight="1" x14ac:dyDescent="0.25">
      <c r="A104" s="137" t="s">
        <v>21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3"/>
    </row>
    <row r="105" spans="1:19" ht="26.25" customHeight="1" x14ac:dyDescent="0.25">
      <c r="A105" s="137" t="s">
        <v>22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3"/>
    </row>
    <row r="106" spans="1:19" ht="105" customHeight="1" x14ac:dyDescent="0.25">
      <c r="A106" s="90" t="s">
        <v>23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40" t="s">
        <v>98</v>
      </c>
      <c r="L106" s="25" t="s">
        <v>2</v>
      </c>
      <c r="M106" s="25" t="s">
        <v>2</v>
      </c>
      <c r="N106" s="25" t="s">
        <v>2</v>
      </c>
      <c r="O106" s="25" t="s">
        <v>2</v>
      </c>
      <c r="P106" s="25" t="s">
        <v>2</v>
      </c>
      <c r="Q106" s="25" t="s">
        <v>2</v>
      </c>
      <c r="R106" s="25" t="s">
        <v>2</v>
      </c>
      <c r="S106" s="40" t="s">
        <v>60</v>
      </c>
    </row>
    <row r="107" spans="1:19" ht="105" customHeight="1" x14ac:dyDescent="0.25">
      <c r="A107" s="38"/>
      <c r="B107" s="45"/>
      <c r="C107" s="45"/>
      <c r="D107" s="45"/>
      <c r="E107" s="45"/>
      <c r="F107" s="45"/>
      <c r="G107" s="45"/>
      <c r="H107" s="45"/>
      <c r="I107" s="45"/>
      <c r="J107" s="45"/>
      <c r="K107" s="33" t="s">
        <v>114</v>
      </c>
      <c r="L107" s="26">
        <v>24</v>
      </c>
      <c r="M107" s="26">
        <v>24</v>
      </c>
      <c r="N107" s="26">
        <v>24</v>
      </c>
      <c r="O107" s="26">
        <v>24</v>
      </c>
      <c r="P107" s="26">
        <v>24</v>
      </c>
      <c r="Q107" s="26">
        <v>24</v>
      </c>
      <c r="R107" s="26">
        <v>24</v>
      </c>
      <c r="S107" s="40" t="s">
        <v>115</v>
      </c>
    </row>
    <row r="108" spans="1:19" ht="88.5" customHeight="1" x14ac:dyDescent="0.25">
      <c r="A108" s="90"/>
      <c r="B108" s="138"/>
      <c r="C108" s="138"/>
      <c r="D108" s="138"/>
      <c r="E108" s="138"/>
      <c r="F108" s="138"/>
      <c r="G108" s="138"/>
      <c r="H108" s="138"/>
      <c r="I108" s="138"/>
      <c r="J108" s="138"/>
      <c r="K108" s="37" t="s">
        <v>109</v>
      </c>
      <c r="L108" s="31" t="s">
        <v>3</v>
      </c>
      <c r="M108" s="31" t="s">
        <v>2</v>
      </c>
      <c r="N108" s="31" t="s">
        <v>2</v>
      </c>
      <c r="O108" s="31" t="s">
        <v>2</v>
      </c>
      <c r="P108" s="31" t="s">
        <v>2</v>
      </c>
      <c r="Q108" s="31" t="s">
        <v>2</v>
      </c>
      <c r="R108" s="31" t="s">
        <v>2</v>
      </c>
      <c r="S108" s="46" t="s">
        <v>61</v>
      </c>
    </row>
    <row r="109" spans="1:19" ht="42" customHeight="1" x14ac:dyDescent="0.25">
      <c r="A109" s="86" t="s">
        <v>108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8"/>
    </row>
    <row r="110" spans="1:19" ht="137.25" customHeight="1" x14ac:dyDescent="0.25">
      <c r="A110" s="78" t="s">
        <v>40</v>
      </c>
      <c r="B110" s="32" t="s">
        <v>6</v>
      </c>
      <c r="C110" s="30">
        <f t="shared" ref="C110:C123" si="27">SUM(D110:J110)</f>
        <v>12353598</v>
      </c>
      <c r="D110" s="28">
        <f t="shared" ref="D110:J110" si="28">D111</f>
        <v>1764798</v>
      </c>
      <c r="E110" s="28">
        <f t="shared" si="28"/>
        <v>1764800</v>
      </c>
      <c r="F110" s="28">
        <f t="shared" si="28"/>
        <v>1764800</v>
      </c>
      <c r="G110" s="28">
        <f t="shared" si="28"/>
        <v>1764800</v>
      </c>
      <c r="H110" s="28">
        <f t="shared" si="28"/>
        <v>1764800</v>
      </c>
      <c r="I110" s="28">
        <f t="shared" si="28"/>
        <v>1764800</v>
      </c>
      <c r="J110" s="28">
        <f t="shared" si="28"/>
        <v>1764800</v>
      </c>
      <c r="K110" s="33" t="s">
        <v>99</v>
      </c>
      <c r="L110" s="25" t="s">
        <v>2</v>
      </c>
      <c r="M110" s="25" t="s">
        <v>2</v>
      </c>
      <c r="N110" s="25" t="s">
        <v>2</v>
      </c>
      <c r="O110" s="25" t="s">
        <v>2</v>
      </c>
      <c r="P110" s="25" t="s">
        <v>2</v>
      </c>
      <c r="Q110" s="25" t="s">
        <v>2</v>
      </c>
      <c r="R110" s="25" t="s">
        <v>2</v>
      </c>
      <c r="S110" s="40" t="s">
        <v>60</v>
      </c>
    </row>
    <row r="111" spans="1:19" ht="110.25" customHeight="1" x14ac:dyDescent="0.25">
      <c r="A111" s="79"/>
      <c r="B111" s="32" t="s">
        <v>7</v>
      </c>
      <c r="C111" s="30">
        <f t="shared" si="27"/>
        <v>12353598</v>
      </c>
      <c r="D111" s="28">
        <v>1764798</v>
      </c>
      <c r="E111" s="28">
        <v>1764800</v>
      </c>
      <c r="F111" s="28">
        <v>1764800</v>
      </c>
      <c r="G111" s="28">
        <v>1764800</v>
      </c>
      <c r="H111" s="28">
        <f>G111</f>
        <v>1764800</v>
      </c>
      <c r="I111" s="28">
        <f>G111</f>
        <v>1764800</v>
      </c>
      <c r="J111" s="28">
        <f>G111</f>
        <v>1764800</v>
      </c>
      <c r="K111" s="46" t="s">
        <v>114</v>
      </c>
      <c r="L111" s="29">
        <v>24</v>
      </c>
      <c r="M111" s="29">
        <v>24</v>
      </c>
      <c r="N111" s="29">
        <v>24</v>
      </c>
      <c r="O111" s="29">
        <v>24</v>
      </c>
      <c r="P111" s="29">
        <v>24</v>
      </c>
      <c r="Q111" s="29">
        <v>24</v>
      </c>
      <c r="R111" s="29">
        <v>24</v>
      </c>
      <c r="S111" s="46" t="s">
        <v>115</v>
      </c>
    </row>
    <row r="112" spans="1:19" ht="36.75" customHeight="1" x14ac:dyDescent="0.25">
      <c r="A112" s="78" t="s">
        <v>41</v>
      </c>
      <c r="B112" s="32" t="s">
        <v>6</v>
      </c>
      <c r="C112" s="30">
        <f t="shared" si="27"/>
        <v>6148425</v>
      </c>
      <c r="D112" s="28">
        <f t="shared" ref="D112:J112" si="29">D113</f>
        <v>313425</v>
      </c>
      <c r="E112" s="28">
        <f t="shared" si="29"/>
        <v>2835000</v>
      </c>
      <c r="F112" s="28">
        <f t="shared" si="29"/>
        <v>600000</v>
      </c>
      <c r="G112" s="28">
        <f t="shared" si="29"/>
        <v>600000</v>
      </c>
      <c r="H112" s="28">
        <f t="shared" si="29"/>
        <v>600000</v>
      </c>
      <c r="I112" s="28">
        <f t="shared" si="29"/>
        <v>600000</v>
      </c>
      <c r="J112" s="28">
        <f t="shared" si="29"/>
        <v>600000</v>
      </c>
      <c r="K112" s="78" t="s">
        <v>109</v>
      </c>
      <c r="L112" s="25" t="s">
        <v>3</v>
      </c>
      <c r="M112" s="25" t="s">
        <v>2</v>
      </c>
      <c r="N112" s="25" t="s">
        <v>2</v>
      </c>
      <c r="O112" s="25" t="s">
        <v>2</v>
      </c>
      <c r="P112" s="25" t="s">
        <v>2</v>
      </c>
      <c r="Q112" s="25" t="s">
        <v>2</v>
      </c>
      <c r="R112" s="25" t="s">
        <v>2</v>
      </c>
      <c r="S112" s="46" t="s">
        <v>61</v>
      </c>
    </row>
    <row r="113" spans="1:19" ht="95.25" customHeight="1" x14ac:dyDescent="0.25">
      <c r="A113" s="79"/>
      <c r="B113" s="32" t="s">
        <v>7</v>
      </c>
      <c r="C113" s="30">
        <f t="shared" si="27"/>
        <v>6148425</v>
      </c>
      <c r="D113" s="28">
        <v>313425</v>
      </c>
      <c r="E113" s="28">
        <v>2835000</v>
      </c>
      <c r="F113" s="28">
        <v>600000</v>
      </c>
      <c r="G113" s="28">
        <v>600000</v>
      </c>
      <c r="H113" s="28">
        <f>G113</f>
        <v>600000</v>
      </c>
      <c r="I113" s="28">
        <f>G113</f>
        <v>600000</v>
      </c>
      <c r="J113" s="28">
        <f>G113</f>
        <v>600000</v>
      </c>
      <c r="K113" s="79"/>
      <c r="L113" s="25"/>
      <c r="M113" s="25"/>
      <c r="N113" s="25"/>
      <c r="O113" s="25"/>
      <c r="P113" s="25"/>
      <c r="Q113" s="25"/>
      <c r="R113" s="25"/>
      <c r="S113" s="46"/>
    </row>
    <row r="114" spans="1:19" ht="30.75" customHeight="1" x14ac:dyDescent="0.25">
      <c r="A114" s="99" t="s">
        <v>24</v>
      </c>
      <c r="B114" s="32" t="s">
        <v>6</v>
      </c>
      <c r="C114" s="30">
        <f t="shared" si="27"/>
        <v>18502023</v>
      </c>
      <c r="D114" s="28">
        <f>D115</f>
        <v>2078223</v>
      </c>
      <c r="E114" s="28">
        <f t="shared" ref="E114:J114" si="30">E115</f>
        <v>4599800</v>
      </c>
      <c r="F114" s="28">
        <f t="shared" si="30"/>
        <v>2364800</v>
      </c>
      <c r="G114" s="28">
        <f t="shared" si="30"/>
        <v>2364800</v>
      </c>
      <c r="H114" s="28">
        <f t="shared" si="30"/>
        <v>2364800</v>
      </c>
      <c r="I114" s="28">
        <f t="shared" si="30"/>
        <v>2364800</v>
      </c>
      <c r="J114" s="28">
        <f t="shared" si="30"/>
        <v>2364800</v>
      </c>
      <c r="K114" s="40"/>
      <c r="L114" s="25"/>
      <c r="M114" s="25"/>
      <c r="N114" s="25"/>
      <c r="O114" s="25"/>
      <c r="P114" s="25"/>
      <c r="Q114" s="25"/>
      <c r="R114" s="25"/>
      <c r="S114" s="25"/>
    </row>
    <row r="115" spans="1:19" ht="62.25" customHeight="1" x14ac:dyDescent="0.25">
      <c r="A115" s="99"/>
      <c r="B115" s="32" t="s">
        <v>7</v>
      </c>
      <c r="C115" s="30">
        <f t="shared" si="27"/>
        <v>18502023</v>
      </c>
      <c r="D115" s="28">
        <f>D111+D113</f>
        <v>2078223</v>
      </c>
      <c r="E115" s="28">
        <f t="shared" ref="E115:J115" si="31">E111+E113</f>
        <v>4599800</v>
      </c>
      <c r="F115" s="28">
        <f t="shared" si="31"/>
        <v>2364800</v>
      </c>
      <c r="G115" s="28">
        <f t="shared" si="31"/>
        <v>2364800</v>
      </c>
      <c r="H115" s="28">
        <f t="shared" si="31"/>
        <v>2364800</v>
      </c>
      <c r="I115" s="28">
        <f t="shared" si="31"/>
        <v>2364800</v>
      </c>
      <c r="J115" s="28">
        <f t="shared" si="31"/>
        <v>2364800</v>
      </c>
      <c r="K115" s="40"/>
      <c r="L115" s="25"/>
      <c r="M115" s="25"/>
      <c r="N115" s="25"/>
      <c r="O115" s="25"/>
      <c r="P115" s="25"/>
      <c r="Q115" s="25"/>
      <c r="R115" s="25"/>
      <c r="S115" s="25"/>
    </row>
    <row r="116" spans="1:19" ht="33" customHeight="1" x14ac:dyDescent="0.25">
      <c r="A116" s="89" t="s">
        <v>25</v>
      </c>
      <c r="B116" s="32" t="s">
        <v>6</v>
      </c>
      <c r="C116" s="30">
        <f t="shared" si="27"/>
        <v>18502023</v>
      </c>
      <c r="D116" s="28">
        <f>D114</f>
        <v>2078223</v>
      </c>
      <c r="E116" s="28">
        <f t="shared" ref="E116:J116" si="32">E114</f>
        <v>4599800</v>
      </c>
      <c r="F116" s="28">
        <f t="shared" si="32"/>
        <v>2364800</v>
      </c>
      <c r="G116" s="28">
        <f t="shared" si="32"/>
        <v>2364800</v>
      </c>
      <c r="H116" s="28">
        <f t="shared" si="32"/>
        <v>2364800</v>
      </c>
      <c r="I116" s="28">
        <f t="shared" si="32"/>
        <v>2364800</v>
      </c>
      <c r="J116" s="28">
        <f t="shared" si="32"/>
        <v>2364800</v>
      </c>
      <c r="K116" s="40"/>
      <c r="L116" s="25"/>
      <c r="M116" s="25"/>
      <c r="N116" s="25"/>
      <c r="O116" s="25"/>
      <c r="P116" s="25"/>
      <c r="Q116" s="25"/>
      <c r="R116" s="25"/>
      <c r="S116" s="25"/>
    </row>
    <row r="117" spans="1:19" ht="60.75" customHeight="1" x14ac:dyDescent="0.25">
      <c r="A117" s="89"/>
      <c r="B117" s="32" t="s">
        <v>7</v>
      </c>
      <c r="C117" s="30">
        <f t="shared" si="27"/>
        <v>18502023</v>
      </c>
      <c r="D117" s="28">
        <f>D115</f>
        <v>2078223</v>
      </c>
      <c r="E117" s="28">
        <f t="shared" ref="E117:J117" si="33">E115</f>
        <v>4599800</v>
      </c>
      <c r="F117" s="28">
        <f t="shared" si="33"/>
        <v>2364800</v>
      </c>
      <c r="G117" s="28">
        <f t="shared" si="33"/>
        <v>2364800</v>
      </c>
      <c r="H117" s="28">
        <f t="shared" si="33"/>
        <v>2364800</v>
      </c>
      <c r="I117" s="28">
        <f t="shared" si="33"/>
        <v>2364800</v>
      </c>
      <c r="J117" s="28">
        <f t="shared" si="33"/>
        <v>2364800</v>
      </c>
      <c r="K117" s="40"/>
      <c r="L117" s="25"/>
      <c r="M117" s="25"/>
      <c r="N117" s="25"/>
      <c r="O117" s="25"/>
      <c r="P117" s="25"/>
      <c r="Q117" s="25"/>
      <c r="R117" s="25"/>
      <c r="S117" s="25"/>
    </row>
    <row r="118" spans="1:19" ht="38.25" customHeight="1" x14ac:dyDescent="0.25">
      <c r="A118" s="99" t="s">
        <v>126</v>
      </c>
      <c r="B118" s="32" t="s">
        <v>6</v>
      </c>
      <c r="C118" s="30">
        <f t="shared" si="27"/>
        <v>7313903318</v>
      </c>
      <c r="D118" s="28">
        <f t="shared" ref="D118:J118" si="34">D119+D120</f>
        <v>163576966</v>
      </c>
      <c r="E118" s="28">
        <f t="shared" si="34"/>
        <v>547156328</v>
      </c>
      <c r="F118" s="28">
        <f t="shared" si="34"/>
        <v>796414820</v>
      </c>
      <c r="G118" s="28">
        <f t="shared" si="34"/>
        <v>1451688801</v>
      </c>
      <c r="H118" s="28">
        <f t="shared" si="34"/>
        <v>1451688801</v>
      </c>
      <c r="I118" s="28">
        <f t="shared" si="34"/>
        <v>1451688801</v>
      </c>
      <c r="J118" s="28">
        <f t="shared" si="34"/>
        <v>1451688801</v>
      </c>
      <c r="K118" s="40"/>
      <c r="L118" s="25"/>
      <c r="M118" s="25"/>
      <c r="N118" s="25"/>
      <c r="O118" s="25"/>
      <c r="P118" s="25"/>
      <c r="Q118" s="25"/>
      <c r="R118" s="25"/>
      <c r="S118" s="25"/>
    </row>
    <row r="119" spans="1:19" ht="60" x14ac:dyDescent="0.25">
      <c r="A119" s="99"/>
      <c r="B119" s="32" t="s">
        <v>7</v>
      </c>
      <c r="C119" s="30">
        <f t="shared" si="27"/>
        <v>7310124418</v>
      </c>
      <c r="D119" s="28">
        <f t="shared" ref="D119:J119" si="35">D64+D80+D102+D117</f>
        <v>163576966</v>
      </c>
      <c r="E119" s="28">
        <f t="shared" si="35"/>
        <v>547156328</v>
      </c>
      <c r="F119" s="28">
        <f t="shared" si="35"/>
        <v>795547920</v>
      </c>
      <c r="G119" s="28">
        <f t="shared" si="35"/>
        <v>1450960801</v>
      </c>
      <c r="H119" s="28">
        <f t="shared" si="35"/>
        <v>1450960801</v>
      </c>
      <c r="I119" s="28">
        <f t="shared" si="35"/>
        <v>1450960801</v>
      </c>
      <c r="J119" s="28">
        <f t="shared" si="35"/>
        <v>1450960801</v>
      </c>
      <c r="K119" s="40"/>
      <c r="L119" s="25"/>
      <c r="M119" s="25"/>
      <c r="N119" s="25"/>
      <c r="O119" s="25"/>
      <c r="P119" s="25"/>
      <c r="Q119" s="25"/>
      <c r="R119" s="25"/>
      <c r="S119" s="25"/>
    </row>
    <row r="120" spans="1:19" ht="105" x14ac:dyDescent="0.25">
      <c r="A120" s="99"/>
      <c r="B120" s="32" t="s">
        <v>106</v>
      </c>
      <c r="C120" s="30">
        <f t="shared" si="27"/>
        <v>3778900</v>
      </c>
      <c r="D120" s="28">
        <f>D103</f>
        <v>0</v>
      </c>
      <c r="E120" s="28">
        <f t="shared" ref="E120:J120" si="36">E103</f>
        <v>0</v>
      </c>
      <c r="F120" s="28">
        <f t="shared" si="36"/>
        <v>866900</v>
      </c>
      <c r="G120" s="28">
        <f t="shared" si="36"/>
        <v>728000</v>
      </c>
      <c r="H120" s="28">
        <f t="shared" si="36"/>
        <v>728000</v>
      </c>
      <c r="I120" s="28">
        <f t="shared" si="36"/>
        <v>728000</v>
      </c>
      <c r="J120" s="28">
        <f t="shared" si="36"/>
        <v>728000</v>
      </c>
      <c r="K120" s="40"/>
      <c r="L120" s="25"/>
      <c r="M120" s="25"/>
      <c r="N120" s="25"/>
      <c r="O120" s="25"/>
      <c r="P120" s="25"/>
      <c r="Q120" s="25"/>
      <c r="R120" s="25"/>
      <c r="S120" s="25"/>
    </row>
    <row r="121" spans="1:19" ht="42" customHeight="1" x14ac:dyDescent="0.25">
      <c r="A121" s="99" t="s">
        <v>118</v>
      </c>
      <c r="B121" s="32" t="s">
        <v>6</v>
      </c>
      <c r="C121" s="30">
        <f>SUM(D121:J121)</f>
        <v>7313903318</v>
      </c>
      <c r="D121" s="28">
        <f>D118</f>
        <v>163576966</v>
      </c>
      <c r="E121" s="28">
        <f t="shared" ref="E121:J121" si="37">E118</f>
        <v>547156328</v>
      </c>
      <c r="F121" s="28">
        <f t="shared" si="37"/>
        <v>796414820</v>
      </c>
      <c r="G121" s="28">
        <f t="shared" si="37"/>
        <v>1451688801</v>
      </c>
      <c r="H121" s="28">
        <f t="shared" si="37"/>
        <v>1451688801</v>
      </c>
      <c r="I121" s="28">
        <f t="shared" si="37"/>
        <v>1451688801</v>
      </c>
      <c r="J121" s="28">
        <f t="shared" si="37"/>
        <v>1451688801</v>
      </c>
      <c r="K121" s="15"/>
      <c r="L121" s="16"/>
      <c r="M121" s="16"/>
      <c r="N121" s="16"/>
      <c r="O121" s="16"/>
      <c r="P121" s="16"/>
      <c r="Q121" s="16"/>
      <c r="R121" s="16"/>
      <c r="S121" s="14"/>
    </row>
    <row r="122" spans="1:19" ht="60" x14ac:dyDescent="0.25">
      <c r="A122" s="99"/>
      <c r="B122" s="32" t="s">
        <v>7</v>
      </c>
      <c r="C122" s="30">
        <f t="shared" si="27"/>
        <v>7310124418</v>
      </c>
      <c r="D122" s="28">
        <f>D119</f>
        <v>163576966</v>
      </c>
      <c r="E122" s="28">
        <f t="shared" ref="E122:J122" si="38">E119</f>
        <v>547156328</v>
      </c>
      <c r="F122" s="28">
        <f t="shared" si="38"/>
        <v>795547920</v>
      </c>
      <c r="G122" s="28">
        <f t="shared" si="38"/>
        <v>1450960801</v>
      </c>
      <c r="H122" s="28">
        <f t="shared" si="38"/>
        <v>1450960801</v>
      </c>
      <c r="I122" s="28">
        <f t="shared" si="38"/>
        <v>1450960801</v>
      </c>
      <c r="J122" s="28">
        <f t="shared" si="38"/>
        <v>1450960801</v>
      </c>
      <c r="K122" s="15"/>
      <c r="L122" s="16"/>
      <c r="M122" s="16"/>
      <c r="N122" s="16"/>
      <c r="O122" s="16"/>
      <c r="P122" s="16"/>
      <c r="Q122" s="16"/>
      <c r="R122" s="16"/>
      <c r="S122" s="14"/>
    </row>
    <row r="123" spans="1:19" ht="105" x14ac:dyDescent="0.25">
      <c r="A123" s="99"/>
      <c r="B123" s="32" t="s">
        <v>106</v>
      </c>
      <c r="C123" s="30">
        <f t="shared" si="27"/>
        <v>3778900</v>
      </c>
      <c r="D123" s="28">
        <f>D120</f>
        <v>0</v>
      </c>
      <c r="E123" s="28">
        <f t="shared" ref="E123:J123" si="39">E120</f>
        <v>0</v>
      </c>
      <c r="F123" s="28">
        <f t="shared" si="39"/>
        <v>866900</v>
      </c>
      <c r="G123" s="28">
        <f t="shared" si="39"/>
        <v>728000</v>
      </c>
      <c r="H123" s="28">
        <f t="shared" si="39"/>
        <v>728000</v>
      </c>
      <c r="I123" s="28">
        <f t="shared" si="39"/>
        <v>728000</v>
      </c>
      <c r="J123" s="28">
        <f t="shared" si="39"/>
        <v>728000</v>
      </c>
      <c r="K123" s="15"/>
      <c r="L123" s="16"/>
      <c r="M123" s="16"/>
      <c r="N123" s="16"/>
      <c r="O123" s="16"/>
      <c r="P123" s="16"/>
      <c r="Q123" s="16"/>
      <c r="R123" s="16"/>
      <c r="S123" s="14"/>
    </row>
    <row r="125" spans="1:19" x14ac:dyDescent="0.25">
      <c r="F125" s="21"/>
    </row>
  </sheetData>
  <mergeCells count="106">
    <mergeCell ref="L1:O1"/>
    <mergeCell ref="P1:S1"/>
    <mergeCell ref="A2:S2"/>
    <mergeCell ref="A118:A120"/>
    <mergeCell ref="A105:S105"/>
    <mergeCell ref="A106:J106"/>
    <mergeCell ref="A108:J108"/>
    <mergeCell ref="A109:S109"/>
    <mergeCell ref="A114:A115"/>
    <mergeCell ref="A116:A117"/>
    <mergeCell ref="A87:A88"/>
    <mergeCell ref="A89:S89"/>
    <mergeCell ref="A96:S96"/>
    <mergeCell ref="A99:A100"/>
    <mergeCell ref="A101:A103"/>
    <mergeCell ref="A104:S104"/>
    <mergeCell ref="A75:A76"/>
    <mergeCell ref="A72:A73"/>
    <mergeCell ref="A25:A31"/>
    <mergeCell ref="K25:K26"/>
    <mergeCell ref="S25:S26"/>
    <mergeCell ref="J28:J31"/>
    <mergeCell ref="L3:R3"/>
    <mergeCell ref="H70:H71"/>
    <mergeCell ref="A121:A123"/>
    <mergeCell ref="A3:A4"/>
    <mergeCell ref="B3:B4"/>
    <mergeCell ref="C3:C4"/>
    <mergeCell ref="D3:J3"/>
    <mergeCell ref="A20:J20"/>
    <mergeCell ref="A5:S5"/>
    <mergeCell ref="A6:J6"/>
    <mergeCell ref="A7:J7"/>
    <mergeCell ref="A11:J11"/>
    <mergeCell ref="A14:J14"/>
    <mergeCell ref="A15:J15"/>
    <mergeCell ref="A17:S17"/>
    <mergeCell ref="A18:J18"/>
    <mergeCell ref="A74:S74"/>
    <mergeCell ref="A21:J21"/>
    <mergeCell ref="A24:S24"/>
    <mergeCell ref="A56:A58"/>
    <mergeCell ref="A63:A64"/>
    <mergeCell ref="A82:S82"/>
    <mergeCell ref="A66:S66"/>
    <mergeCell ref="K3:K4"/>
    <mergeCell ref="A8:J10"/>
    <mergeCell ref="S3:S4"/>
    <mergeCell ref="L25:L26"/>
    <mergeCell ref="M25:M26"/>
    <mergeCell ref="J70:J71"/>
    <mergeCell ref="F25:F27"/>
    <mergeCell ref="A69:A71"/>
    <mergeCell ref="B70:B71"/>
    <mergeCell ref="H28:H31"/>
    <mergeCell ref="I70:I71"/>
    <mergeCell ref="G25:G27"/>
    <mergeCell ref="G28:G31"/>
    <mergeCell ref="A19:J19"/>
    <mergeCell ref="A110:A111"/>
    <mergeCell ref="A112:A113"/>
    <mergeCell ref="K112:K113"/>
    <mergeCell ref="A85:A86"/>
    <mergeCell ref="A90:A92"/>
    <mergeCell ref="K90:K92"/>
    <mergeCell ref="K85:K86"/>
    <mergeCell ref="A97:A98"/>
    <mergeCell ref="K97:K98"/>
    <mergeCell ref="A84:S84"/>
    <mergeCell ref="A83:J83"/>
    <mergeCell ref="A77:A78"/>
    <mergeCell ref="A81:S81"/>
    <mergeCell ref="H25:H27"/>
    <mergeCell ref="I25:I27"/>
    <mergeCell ref="F70:F71"/>
    <mergeCell ref="B32:J33"/>
    <mergeCell ref="P70:P71"/>
    <mergeCell ref="A68:S68"/>
    <mergeCell ref="A65:S65"/>
    <mergeCell ref="A67:J67"/>
    <mergeCell ref="E70:E71"/>
    <mergeCell ref="G70:G71"/>
    <mergeCell ref="A13:J13"/>
    <mergeCell ref="A12:J12"/>
    <mergeCell ref="Q70:Q71"/>
    <mergeCell ref="R70:R71"/>
    <mergeCell ref="S70:S71"/>
    <mergeCell ref="A16:S16"/>
    <mergeCell ref="K70:K71"/>
    <mergeCell ref="L70:L71"/>
    <mergeCell ref="M70:M71"/>
    <mergeCell ref="N70:N71"/>
    <mergeCell ref="O70:O71"/>
    <mergeCell ref="J25:J27"/>
    <mergeCell ref="I28:I31"/>
    <mergeCell ref="B25:B27"/>
    <mergeCell ref="C25:C27"/>
    <mergeCell ref="D25:D27"/>
    <mergeCell ref="E25:E27"/>
    <mergeCell ref="B28:B31"/>
    <mergeCell ref="C28:C31"/>
    <mergeCell ref="D28:D31"/>
    <mergeCell ref="E28:E31"/>
    <mergeCell ref="D70:D71"/>
    <mergeCell ref="C70:C71"/>
    <mergeCell ref="F28:F31"/>
  </mergeCells>
  <pageMargins left="0.39370078740157483" right="0.39370078740157483" top="0.98425196850393704" bottom="0.39370078740157483" header="0" footer="0"/>
  <pageSetup paperSize="9" scale="50" fitToHeight="0" orientation="landscape" r:id="rId1"/>
  <rowBreaks count="2" manualBreakCount="2">
    <brk id="95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7" sqref="E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к проекту 2014-2020</vt:lpstr>
      <vt:lpstr>лист</vt:lpstr>
      <vt:lpstr>Лист3</vt:lpstr>
      <vt:lpstr>' к проекту 2014-2020'!Заголовки_для_печати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kaaa</dc:creator>
  <cp:lastModifiedBy>Третьякова Наталья Валерьевна</cp:lastModifiedBy>
  <cp:lastPrinted>2015-06-03T09:24:26Z</cp:lastPrinted>
  <dcterms:created xsi:type="dcterms:W3CDTF">2014-04-14T08:20:34Z</dcterms:created>
  <dcterms:modified xsi:type="dcterms:W3CDTF">2015-06-08T08:54:28Z</dcterms:modified>
</cp:coreProperties>
</file>