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kulova_nv\Desktop\ЗАДОЛЖЕННОСТЬ УКиРСО\Для сайта\на 01.07.2016\"/>
    </mc:Choice>
  </mc:AlternateContent>
  <bookViews>
    <workbookView xWindow="0" yWindow="0" windowWidth="19200" windowHeight="10992"/>
  </bookViews>
  <sheets>
    <sheet name="01.07.2016" sheetId="1" r:id="rId1"/>
  </sheets>
  <definedNames>
    <definedName name="_xlnm.Print_Titles" localSheetId="0">'01.07.2016'!$4:$6</definedName>
    <definedName name="_xlnm.Print_Area" localSheetId="0">'01.07.2016'!$A$1:$W$32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8" i="1" l="1"/>
  <c r="V8" i="1"/>
  <c r="T8" i="1"/>
  <c r="W22" i="1" l="1"/>
  <c r="W19" i="1"/>
  <c r="W18" i="1"/>
  <c r="W14" i="1"/>
  <c r="W13" i="1"/>
  <c r="W10" i="1"/>
  <c r="W11" i="1"/>
  <c r="W9" i="1"/>
  <c r="W7" i="1"/>
  <c r="O19" i="1" l="1"/>
  <c r="O20" i="1"/>
  <c r="O21" i="1"/>
  <c r="O22" i="1"/>
  <c r="O18" i="1"/>
  <c r="O10" i="1"/>
  <c r="O11" i="1"/>
  <c r="O12" i="1"/>
  <c r="O13" i="1"/>
  <c r="O14" i="1"/>
  <c r="O15" i="1"/>
  <c r="O16" i="1"/>
  <c r="O9" i="1"/>
  <c r="O7" i="1"/>
  <c r="K9" i="1"/>
  <c r="K10" i="1"/>
  <c r="K11" i="1"/>
  <c r="K12" i="1"/>
  <c r="K13" i="1"/>
  <c r="K14" i="1"/>
  <c r="K15" i="1"/>
  <c r="K16" i="1"/>
  <c r="K18" i="1"/>
  <c r="K19" i="1"/>
  <c r="K20" i="1"/>
  <c r="K21" i="1"/>
  <c r="K22" i="1"/>
  <c r="K7" i="1"/>
  <c r="G19" i="1"/>
  <c r="G21" i="1"/>
  <c r="G22" i="1"/>
  <c r="G18" i="1"/>
  <c r="G10" i="1"/>
  <c r="G11" i="1"/>
  <c r="G12" i="1"/>
  <c r="G13" i="1"/>
  <c r="G14" i="1"/>
  <c r="G15" i="1"/>
  <c r="G16" i="1"/>
  <c r="G9" i="1"/>
  <c r="G7" i="1"/>
  <c r="P9" i="1" l="1"/>
  <c r="Q9" i="1"/>
  <c r="P10" i="1"/>
  <c r="Q10" i="1"/>
  <c r="P11" i="1"/>
  <c r="Q11" i="1"/>
  <c r="P12" i="1"/>
  <c r="Q12" i="1"/>
  <c r="P13" i="1"/>
  <c r="Q13" i="1"/>
  <c r="P14" i="1"/>
  <c r="Q14" i="1"/>
  <c r="P15" i="1"/>
  <c r="Q15" i="1"/>
  <c r="P16" i="1"/>
  <c r="Q16" i="1"/>
  <c r="P17" i="1"/>
  <c r="Q17" i="1"/>
  <c r="P18" i="1"/>
  <c r="Q18" i="1"/>
  <c r="P19" i="1"/>
  <c r="Q19" i="1"/>
  <c r="P20" i="1"/>
  <c r="Q20" i="1"/>
  <c r="P21" i="1"/>
  <c r="Q21" i="1"/>
  <c r="P22" i="1"/>
  <c r="Q22" i="1"/>
  <c r="W8" i="1" l="1"/>
  <c r="R18" i="1"/>
  <c r="S18" i="1" s="1"/>
  <c r="R19" i="1"/>
  <c r="S19" i="1" s="1"/>
  <c r="R20" i="1"/>
  <c r="S20" i="1" s="1"/>
  <c r="R21" i="1"/>
  <c r="S21" i="1" s="1"/>
  <c r="R22" i="1"/>
  <c r="S22" i="1" s="1"/>
  <c r="D8" i="1" l="1"/>
  <c r="I8" i="1" l="1"/>
  <c r="M8" i="1"/>
  <c r="R7" i="1" l="1"/>
  <c r="J8" i="1"/>
  <c r="K8" i="1" s="1"/>
  <c r="H8" i="1" l="1"/>
  <c r="C8" i="1" l="1"/>
  <c r="R10" i="1" l="1"/>
  <c r="S10" i="1" s="1"/>
  <c r="R11" i="1"/>
  <c r="S11" i="1" s="1"/>
  <c r="L8" i="1"/>
  <c r="N8" i="1" l="1"/>
  <c r="O8" i="1" s="1"/>
  <c r="E8" i="1"/>
  <c r="F8" i="1"/>
  <c r="Q7" i="1"/>
  <c r="S7" i="1" s="1"/>
  <c r="P7" i="1"/>
  <c r="G8" i="1" l="1"/>
  <c r="R8" i="1"/>
  <c r="P8" i="1"/>
  <c r="Q8" i="1"/>
  <c r="S8" i="1" s="1"/>
  <c r="R9" i="1"/>
  <c r="S9" i="1" s="1"/>
  <c r="R12" i="1"/>
  <c r="S12" i="1" s="1"/>
  <c r="R13" i="1"/>
  <c r="S13" i="1" s="1"/>
  <c r="R14" i="1"/>
  <c r="S14" i="1" s="1"/>
  <c r="R15" i="1"/>
  <c r="S15" i="1" s="1"/>
  <c r="R16" i="1"/>
  <c r="S16" i="1" s="1"/>
  <c r="R17" i="1"/>
</calcChain>
</file>

<file path=xl/sharedStrings.xml><?xml version="1.0" encoding="utf-8"?>
<sst xmlns="http://schemas.openxmlformats.org/spreadsheetml/2006/main" count="61" uniqueCount="38">
  <si>
    <t>Наименование управляющей организации</t>
  </si>
  <si>
    <t>№ п/п</t>
  </si>
  <si>
    <t>Средняя задолженность в месяцах</t>
  </si>
  <si>
    <t>ООО "Жилкомхозсервис"</t>
  </si>
  <si>
    <t>НУ УК "Комфорт"</t>
  </si>
  <si>
    <t>СГМУП "ГТС"</t>
  </si>
  <si>
    <t>СГМУП "ГВК"</t>
  </si>
  <si>
    <t>Дебиторская задолженность управляющих компаний, ТСЖ перед ресурсоснабжающими организациями</t>
  </si>
  <si>
    <t>Дебиторская задолженность населения перед управляющими компаниями, ТСЖ</t>
  </si>
  <si>
    <t xml:space="preserve">Белова О.В. </t>
  </si>
  <si>
    <t>52-44-94</t>
  </si>
  <si>
    <t>Итого задолженность УК, ТСЖ перед РСО  руб.</t>
  </si>
  <si>
    <t xml:space="preserve"> </t>
  </si>
  <si>
    <t>ИТОГО ЗАДОЛЖЕННОСТЬ:</t>
  </si>
  <si>
    <t>в том числе по отдельным управляющим организациям, имеющим высокую задолженность</t>
  </si>
  <si>
    <t>Количество многоквартирных домов</t>
  </si>
  <si>
    <t>ООО "ЮТЕРРА"</t>
  </si>
  <si>
    <t>Задолженность на 01.01.16, руб.</t>
  </si>
  <si>
    <t>ООО УК "ЗАСК"</t>
  </si>
  <si>
    <t>ООО УК "Наш дом"</t>
  </si>
  <si>
    <t>ООО "Престиж"</t>
  </si>
  <si>
    <t>ООО УК "РОМиК"</t>
  </si>
  <si>
    <t>ООО "УК "Сервис-3"</t>
  </si>
  <si>
    <t>ООО "Сибпромстрой № 25"</t>
  </si>
  <si>
    <t>ООО УК "Управдом"</t>
  </si>
  <si>
    <t>ООО "Управдом"</t>
  </si>
  <si>
    <t>ТСЖ "Управдом"</t>
  </si>
  <si>
    <t>Сургутский филиал  ОАО "ЭК "Восток"</t>
  </si>
  <si>
    <t>≥ 1 года</t>
  </si>
  <si>
    <t xml:space="preserve">* Примечание </t>
  </si>
  <si>
    <t>ООО "УК РЭУ-6"- не действующая компания, ООО "УК РЭУ №6" - действующая компания, директор у указанных организаций один - Кудрявцев М.И.</t>
  </si>
  <si>
    <t>информация отсутствует</t>
  </si>
  <si>
    <t>Анализ дебиторской задолженности отдельных управляющих компаний и ТСЖ перед ресурсоснабжающими предприятиями и задолженности населения за жилое помещение и коммунальные услуги по состоянию на 01.07.2016</t>
  </si>
  <si>
    <t>Задолженность на 01.07.16 руб.</t>
  </si>
  <si>
    <t>Начисления на 01.07.16, руб.</t>
  </si>
  <si>
    <t>Приложение 2</t>
  </si>
  <si>
    <t>ООО "РЭУ № 6"</t>
  </si>
  <si>
    <t>ООО "РЭУ-6"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</si>
</sst>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4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 shrinkToFit="1"/>
    </xf>
    <xf numFmtId="0" fontId="1" fillId="2" borderId="0" xfId="0" applyFont="1" applyFill="1"/>
    <xf numFmtId="4" fontId="1" fillId="2" borderId="0" xfId="0" applyNumberFormat="1" applyFont="1" applyFill="1"/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 shrinkToFit="1"/>
    </xf>
    <xf numFmtId="4" fontId="1" fillId="2" borderId="0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vertical="center"/>
    </xf>
    <xf numFmtId="0" fontId="2" fillId="0" borderId="0" xfId="0" applyFont="1"/>
    <xf numFmtId="4" fontId="4" fillId="3" borderId="1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left" vertical="center" wrapText="1" shrinkToFit="1"/>
    </xf>
    <xf numFmtId="4" fontId="3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 shrinkToFit="1"/>
    </xf>
    <xf numFmtId="4" fontId="1" fillId="2" borderId="1" xfId="0" applyNumberFormat="1" applyFont="1" applyFill="1" applyBorder="1" applyAlignment="1">
      <alignment horizontal="left" vertical="center" wrapText="1" shrinkToFit="1"/>
    </xf>
    <xf numFmtId="0" fontId="2" fillId="3" borderId="1" xfId="0" applyFont="1" applyFill="1" applyBorder="1" applyAlignment="1">
      <alignment horizontal="left" vertical="center"/>
    </xf>
    <xf numFmtId="1" fontId="1" fillId="2" borderId="1" xfId="0" applyNumberFormat="1" applyFont="1" applyFill="1" applyBorder="1" applyAlignment="1">
      <alignment horizontal="center" vertical="center" wrapText="1" shrinkToFit="1"/>
    </xf>
    <xf numFmtId="1" fontId="2" fillId="3" borderId="1" xfId="0" applyNumberFormat="1" applyFont="1" applyFill="1" applyBorder="1" applyAlignment="1">
      <alignment horizontal="center" vertical="center" wrapText="1" shrinkToFi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164" fontId="1" fillId="0" borderId="0" xfId="0" applyNumberFormat="1" applyFont="1"/>
    <xf numFmtId="0" fontId="1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4" fontId="2" fillId="0" borderId="0" xfId="0" applyNumberFormat="1" applyFont="1"/>
    <xf numFmtId="0" fontId="1" fillId="0" borderId="0" xfId="0" applyFont="1" applyAlignment="1">
      <alignment horizontal="left" wrapText="1" shrinkToFit="1"/>
    </xf>
    <xf numFmtId="4" fontId="4" fillId="2" borderId="5" xfId="0" applyNumberFormat="1" applyFont="1" applyFill="1" applyBorder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/>
    </xf>
    <xf numFmtId="4" fontId="4" fillId="2" borderId="7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3" borderId="1" xfId="0" applyFont="1" applyFill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 wrapText="1" shrinkToFi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2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1"/>
  <sheetViews>
    <sheetView tabSelected="1" view="pageBreakPreview" zoomScale="60" zoomScaleNormal="90" workbookViewId="0">
      <pane xSplit="2" ySplit="6" topLeftCell="G13" activePane="bottomRight" state="frozen"/>
      <selection pane="topRight" activeCell="C1" sqref="C1"/>
      <selection pane="bottomLeft" activeCell="A7" sqref="A7"/>
      <selection pane="bottomRight" activeCell="Y14" sqref="Y14"/>
    </sheetView>
  </sheetViews>
  <sheetFormatPr defaultColWidth="9.109375" defaultRowHeight="13.8" x14ac:dyDescent="0.3"/>
  <cols>
    <col min="1" max="1" width="3.6640625" style="1" customWidth="1"/>
    <col min="2" max="2" width="24.33203125" style="1" customWidth="1"/>
    <col min="3" max="3" width="10.6640625" style="1" hidden="1" customWidth="1"/>
    <col min="4" max="4" width="14.109375" style="1" customWidth="1"/>
    <col min="5" max="5" width="15.44140625" style="1" customWidth="1"/>
    <col min="6" max="6" width="14.6640625" style="1" hidden="1" customWidth="1"/>
    <col min="7" max="7" width="9.44140625" style="31" customWidth="1"/>
    <col min="8" max="8" width="14.88671875" style="1" customWidth="1"/>
    <col min="9" max="9" width="16.33203125" style="1" customWidth="1"/>
    <col min="10" max="10" width="15.109375" style="1" hidden="1" customWidth="1"/>
    <col min="11" max="11" width="9.109375" style="31" customWidth="1"/>
    <col min="12" max="13" width="14.6640625" style="1" customWidth="1"/>
    <col min="14" max="14" width="16.6640625" style="1" hidden="1" customWidth="1"/>
    <col min="15" max="15" width="9.109375" style="31" customWidth="1"/>
    <col min="16" max="16" width="14.6640625" style="1" customWidth="1"/>
    <col min="17" max="17" width="15.44140625" style="1" customWidth="1"/>
    <col min="18" max="18" width="17.5546875" style="1" hidden="1" customWidth="1"/>
    <col min="19" max="19" width="11.44140625" style="1" customWidth="1"/>
    <col min="20" max="20" width="13.88671875" style="1" customWidth="1"/>
    <col min="21" max="21" width="14.5546875" style="1" customWidth="1"/>
    <col min="22" max="22" width="14.88671875" style="1" hidden="1" customWidth="1"/>
    <col min="23" max="23" width="11.6640625" style="31" customWidth="1"/>
    <col min="24" max="24" width="11.33203125" style="1" bestFit="1" customWidth="1"/>
    <col min="25" max="16384" width="9.109375" style="1"/>
  </cols>
  <sheetData>
    <row r="1" spans="1:28" ht="37.799999999999997" customHeight="1" x14ac:dyDescent="0.3">
      <c r="U1" s="43" t="s">
        <v>35</v>
      </c>
      <c r="V1" s="43"/>
      <c r="W1" s="43"/>
    </row>
    <row r="2" spans="1:28" ht="39" customHeight="1" x14ac:dyDescent="0.3">
      <c r="A2" s="44" t="s">
        <v>32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4" spans="1:28" ht="34.5" customHeight="1" x14ac:dyDescent="0.3">
      <c r="A4" s="48" t="s">
        <v>1</v>
      </c>
      <c r="B4" s="47" t="s">
        <v>0</v>
      </c>
      <c r="C4" s="51" t="s">
        <v>15</v>
      </c>
      <c r="D4" s="47" t="s">
        <v>7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5" t="s">
        <v>8</v>
      </c>
      <c r="U4" s="45"/>
      <c r="V4" s="45"/>
      <c r="W4" s="45"/>
    </row>
    <row r="5" spans="1:28" ht="64.5" customHeight="1" x14ac:dyDescent="0.3">
      <c r="A5" s="48"/>
      <c r="B5" s="47"/>
      <c r="C5" s="52"/>
      <c r="D5" s="47" t="s">
        <v>27</v>
      </c>
      <c r="E5" s="47"/>
      <c r="F5" s="47"/>
      <c r="G5" s="47"/>
      <c r="H5" s="49" t="s">
        <v>5</v>
      </c>
      <c r="I5" s="49"/>
      <c r="J5" s="49"/>
      <c r="K5" s="49"/>
      <c r="L5" s="50" t="s">
        <v>6</v>
      </c>
      <c r="M5" s="50"/>
      <c r="N5" s="50"/>
      <c r="O5" s="50"/>
      <c r="P5" s="47" t="s">
        <v>11</v>
      </c>
      <c r="Q5" s="47"/>
      <c r="R5" s="47"/>
      <c r="S5" s="47"/>
      <c r="T5" s="39" t="s">
        <v>17</v>
      </c>
      <c r="U5" s="39" t="s">
        <v>33</v>
      </c>
      <c r="V5" s="39" t="s">
        <v>34</v>
      </c>
      <c r="W5" s="46" t="s">
        <v>2</v>
      </c>
    </row>
    <row r="6" spans="1:28" ht="76.8" customHeight="1" x14ac:dyDescent="0.3">
      <c r="A6" s="48"/>
      <c r="B6" s="47"/>
      <c r="C6" s="53"/>
      <c r="D6" s="12" t="s">
        <v>17</v>
      </c>
      <c r="E6" s="12" t="s">
        <v>33</v>
      </c>
      <c r="F6" s="12" t="s">
        <v>34</v>
      </c>
      <c r="G6" s="27" t="s">
        <v>2</v>
      </c>
      <c r="H6" s="12" t="s">
        <v>17</v>
      </c>
      <c r="I6" s="12" t="s">
        <v>33</v>
      </c>
      <c r="J6" s="12" t="s">
        <v>34</v>
      </c>
      <c r="K6" s="27" t="s">
        <v>2</v>
      </c>
      <c r="L6" s="12" t="s">
        <v>17</v>
      </c>
      <c r="M6" s="12" t="s">
        <v>33</v>
      </c>
      <c r="N6" s="12" t="s">
        <v>34</v>
      </c>
      <c r="O6" s="27" t="s">
        <v>2</v>
      </c>
      <c r="P6" s="12" t="s">
        <v>17</v>
      </c>
      <c r="Q6" s="12" t="s">
        <v>33</v>
      </c>
      <c r="R6" s="12" t="s">
        <v>34</v>
      </c>
      <c r="S6" s="27" t="s">
        <v>2</v>
      </c>
      <c r="T6" s="40"/>
      <c r="U6" s="40"/>
      <c r="V6" s="40"/>
      <c r="W6" s="46"/>
      <c r="AB6" s="1" t="s">
        <v>12</v>
      </c>
    </row>
    <row r="7" spans="1:28" s="15" customFormat="1" ht="34.5" customHeight="1" x14ac:dyDescent="0.3">
      <c r="A7" s="42" t="s">
        <v>13</v>
      </c>
      <c r="B7" s="42"/>
      <c r="C7" s="24"/>
      <c r="D7" s="16">
        <v>136786609.49000001</v>
      </c>
      <c r="E7" s="16">
        <v>153493066.88</v>
      </c>
      <c r="F7" s="16">
        <v>391655572.31999999</v>
      </c>
      <c r="G7" s="28">
        <f>E7/(F7/6)</f>
        <v>2.3514497593501265</v>
      </c>
      <c r="H7" s="16">
        <v>1195187112.22</v>
      </c>
      <c r="I7" s="16">
        <v>864805580.32000005</v>
      </c>
      <c r="J7" s="16">
        <v>1605384246.02</v>
      </c>
      <c r="K7" s="28">
        <f>I7/(J7/6)</f>
        <v>3.2321442637698325</v>
      </c>
      <c r="L7" s="16">
        <v>293408427.61000001</v>
      </c>
      <c r="M7" s="16">
        <v>347973530.25999999</v>
      </c>
      <c r="N7" s="16">
        <v>634458365.24000001</v>
      </c>
      <c r="O7" s="28">
        <f>M7/(N7/6)</f>
        <v>3.2907457698508251</v>
      </c>
      <c r="P7" s="13">
        <f t="shared" ref="P7:R8" si="0">D7+H7+L7</f>
        <v>1625382149.3200002</v>
      </c>
      <c r="Q7" s="13">
        <f t="shared" si="0"/>
        <v>1366272177.46</v>
      </c>
      <c r="R7" s="13">
        <f>F7+J7+N7</f>
        <v>2631498183.5799999</v>
      </c>
      <c r="S7" s="28">
        <f>Q7/(R7/6)</f>
        <v>3.1151961707256808</v>
      </c>
      <c r="T7" s="17">
        <v>1533035765</v>
      </c>
      <c r="U7" s="17">
        <v>1501533212</v>
      </c>
      <c r="V7" s="17">
        <v>3947446680</v>
      </c>
      <c r="W7" s="28">
        <f>U7/(V7/6)</f>
        <v>2.2822852345658537</v>
      </c>
      <c r="X7" s="34"/>
    </row>
    <row r="8" spans="1:28" s="15" customFormat="1" ht="99.75" customHeight="1" x14ac:dyDescent="0.3">
      <c r="A8" s="18"/>
      <c r="B8" s="19" t="s">
        <v>14</v>
      </c>
      <c r="C8" s="26">
        <f>SUM(C9:C22)</f>
        <v>79</v>
      </c>
      <c r="D8" s="16">
        <f>SUM(D9:D22)</f>
        <v>47811158.82</v>
      </c>
      <c r="E8" s="16">
        <f>SUM(E9:E22)</f>
        <v>50231985.409999989</v>
      </c>
      <c r="F8" s="16">
        <f>SUM(F9:F22)</f>
        <v>92851774.689999998</v>
      </c>
      <c r="G8" s="28">
        <f>E8/(F8/6)</f>
        <v>3.2459467087865947</v>
      </c>
      <c r="H8" s="16">
        <f>SUM(H9:H22)</f>
        <v>382097064.22000003</v>
      </c>
      <c r="I8" s="16">
        <f>SUM(I9:I22)</f>
        <v>309885544.52999997</v>
      </c>
      <c r="J8" s="16">
        <f>SUM(J9:J22)</f>
        <v>355536730.96000004</v>
      </c>
      <c r="K8" s="28">
        <f>I8/(J8/6)</f>
        <v>5.2295954405599332</v>
      </c>
      <c r="L8" s="16">
        <f>SUM(L9:L22)</f>
        <v>95960728.670000002</v>
      </c>
      <c r="M8" s="16">
        <f>SUM(M9:M22)</f>
        <v>98520169.210000008</v>
      </c>
      <c r="N8" s="16">
        <f>SUM(N9:N22)</f>
        <v>157164216.70000002</v>
      </c>
      <c r="O8" s="28">
        <f>M8/(N8/6)</f>
        <v>3.7611679533156734</v>
      </c>
      <c r="P8" s="13">
        <f t="shared" si="0"/>
        <v>525868951.71000004</v>
      </c>
      <c r="Q8" s="13">
        <f t="shared" si="0"/>
        <v>458637699.14999998</v>
      </c>
      <c r="R8" s="13">
        <f t="shared" si="0"/>
        <v>605552722.35000002</v>
      </c>
      <c r="S8" s="28">
        <f>Q8/(R8/6)</f>
        <v>4.5443213998293066</v>
      </c>
      <c r="T8" s="17">
        <f>T9+T10+T11+T13+T14+T18+T19+T22</f>
        <v>365879046</v>
      </c>
      <c r="U8" s="17">
        <f t="shared" ref="U8:V8" si="1">U9+U10+U11+U13+U14+U18+U19+U22</f>
        <v>317972112</v>
      </c>
      <c r="V8" s="17">
        <f t="shared" si="1"/>
        <v>845578436</v>
      </c>
      <c r="W8" s="28">
        <f>U8/(V8/6)</f>
        <v>2.2562456547792094</v>
      </c>
    </row>
    <row r="9" spans="1:28" s="4" customFormat="1" ht="34.5" customHeight="1" x14ac:dyDescent="0.3">
      <c r="A9" s="21">
        <v>1</v>
      </c>
      <c r="B9" s="22" t="s">
        <v>3</v>
      </c>
      <c r="C9" s="25">
        <v>4</v>
      </c>
      <c r="D9" s="3">
        <v>941031.62</v>
      </c>
      <c r="E9" s="10">
        <v>951779.42</v>
      </c>
      <c r="F9" s="10">
        <v>2538431.66</v>
      </c>
      <c r="G9" s="29">
        <f>E9/(F9/6)</f>
        <v>2.2496869267695785</v>
      </c>
      <c r="H9" s="10">
        <v>32198318.280000001</v>
      </c>
      <c r="I9" s="2">
        <v>14029058.550000001</v>
      </c>
      <c r="J9" s="2">
        <v>10997153.6</v>
      </c>
      <c r="K9" s="29">
        <f t="shared" ref="K9:K22" si="2">I9/(J9/6)</f>
        <v>7.6541943817171019</v>
      </c>
      <c r="L9" s="2">
        <v>840187.69</v>
      </c>
      <c r="M9" s="2">
        <v>1767490.83</v>
      </c>
      <c r="N9" s="2">
        <v>3014078.79</v>
      </c>
      <c r="O9" s="29">
        <f>M9/(N9/6)</f>
        <v>3.5184697278600336</v>
      </c>
      <c r="P9" s="2">
        <f t="shared" ref="P9:P22" si="3">D9+H9+L9</f>
        <v>33979537.590000004</v>
      </c>
      <c r="Q9" s="2">
        <f t="shared" ref="Q9:Q22" si="4">E9+I9+M9</f>
        <v>16748328.800000001</v>
      </c>
      <c r="R9" s="2">
        <f t="shared" ref="R9:R17" si="5">F9+J9+N9</f>
        <v>16549664.050000001</v>
      </c>
      <c r="S9" s="29">
        <f t="shared" ref="S9:S22" si="6">Q9/(R9/6)</f>
        <v>6.0720249363611707</v>
      </c>
      <c r="T9" s="14">
        <v>20459847</v>
      </c>
      <c r="U9" s="14">
        <v>11362816</v>
      </c>
      <c r="V9" s="14">
        <v>25935047</v>
      </c>
      <c r="W9" s="29">
        <f>U9/(V9/6)</f>
        <v>2.6287554443221177</v>
      </c>
    </row>
    <row r="10" spans="1:28" s="4" customFormat="1" ht="34.5" customHeight="1" x14ac:dyDescent="0.3">
      <c r="A10" s="21">
        <v>2</v>
      </c>
      <c r="B10" s="22" t="s">
        <v>18</v>
      </c>
      <c r="C10" s="25">
        <v>2</v>
      </c>
      <c r="D10" s="3">
        <v>5079137.25</v>
      </c>
      <c r="E10" s="10">
        <v>4923984.97</v>
      </c>
      <c r="F10" s="10">
        <v>4557656.12</v>
      </c>
      <c r="G10" s="29">
        <f t="shared" ref="G10:G22" si="7">E10/(F10/6)</f>
        <v>6.4822595303657957</v>
      </c>
      <c r="H10" s="10">
        <v>40889748.789999999</v>
      </c>
      <c r="I10" s="2">
        <v>36385195.409999996</v>
      </c>
      <c r="J10" s="2">
        <v>24720869.859999999</v>
      </c>
      <c r="K10" s="29">
        <f t="shared" si="2"/>
        <v>8.831047357813322</v>
      </c>
      <c r="L10" s="2">
        <v>7024828.7300000004</v>
      </c>
      <c r="M10" s="2">
        <v>8682666.6199999992</v>
      </c>
      <c r="N10" s="2">
        <v>8469731.6899999995</v>
      </c>
      <c r="O10" s="29">
        <f t="shared" ref="O10:O22" si="8">M10/(N10/6)</f>
        <v>6.1508441621011958</v>
      </c>
      <c r="P10" s="2">
        <f t="shared" si="3"/>
        <v>52993714.769999996</v>
      </c>
      <c r="Q10" s="2">
        <f t="shared" si="4"/>
        <v>49991846.999999993</v>
      </c>
      <c r="R10" s="2">
        <f t="shared" ref="R10:R11" si="9">F10+J10+N10</f>
        <v>37748257.670000002</v>
      </c>
      <c r="S10" s="29">
        <f t="shared" si="6"/>
        <v>7.9460907738367661</v>
      </c>
      <c r="T10" s="20">
        <v>41835320</v>
      </c>
      <c r="U10" s="20">
        <v>36358756</v>
      </c>
      <c r="V10" s="20">
        <v>55404301</v>
      </c>
      <c r="W10" s="29">
        <f t="shared" ref="W10:W19" si="10">U10/(V10/6)</f>
        <v>3.9374657212984245</v>
      </c>
    </row>
    <row r="11" spans="1:28" s="4" customFormat="1" ht="34.5" customHeight="1" x14ac:dyDescent="0.3">
      <c r="A11" s="21">
        <v>3</v>
      </c>
      <c r="B11" s="22" t="s">
        <v>4</v>
      </c>
      <c r="C11" s="25">
        <v>12</v>
      </c>
      <c r="D11" s="3">
        <v>776925.03</v>
      </c>
      <c r="E11" s="10">
        <v>279230.15000000002</v>
      </c>
      <c r="F11" s="10">
        <v>2035167.36</v>
      </c>
      <c r="G11" s="29">
        <f t="shared" si="7"/>
        <v>0.82321529566983631</v>
      </c>
      <c r="H11" s="10">
        <v>84370356.859999999</v>
      </c>
      <c r="I11" s="2">
        <v>75342001.719999999</v>
      </c>
      <c r="J11" s="2">
        <v>16753477.449999999</v>
      </c>
      <c r="K11" s="29">
        <f t="shared" si="2"/>
        <v>26.982577895790822</v>
      </c>
      <c r="L11" s="2">
        <v>11882024.279999999</v>
      </c>
      <c r="M11" s="2">
        <v>8885886.6899999995</v>
      </c>
      <c r="N11" s="2">
        <v>4888031.01</v>
      </c>
      <c r="O11" s="29">
        <f t="shared" si="8"/>
        <v>10.907320356791271</v>
      </c>
      <c r="P11" s="2">
        <f t="shared" si="3"/>
        <v>97029306.170000002</v>
      </c>
      <c r="Q11" s="2">
        <f t="shared" si="4"/>
        <v>84507118.560000002</v>
      </c>
      <c r="R11" s="2">
        <f t="shared" si="9"/>
        <v>23676675.82</v>
      </c>
      <c r="S11" s="29">
        <f t="shared" si="6"/>
        <v>21.41528292293863</v>
      </c>
      <c r="T11" s="20">
        <v>33047609</v>
      </c>
      <c r="U11" s="20">
        <v>17665200</v>
      </c>
      <c r="V11" s="20">
        <v>30908406</v>
      </c>
      <c r="W11" s="29">
        <f t="shared" si="10"/>
        <v>3.4292030459286709</v>
      </c>
    </row>
    <row r="12" spans="1:28" s="4" customFormat="1" ht="34.5" customHeight="1" x14ac:dyDescent="0.3">
      <c r="A12" s="21">
        <v>4</v>
      </c>
      <c r="B12" s="22" t="s">
        <v>19</v>
      </c>
      <c r="C12" s="25">
        <v>1</v>
      </c>
      <c r="D12" s="3">
        <v>2386.77</v>
      </c>
      <c r="E12" s="10">
        <v>66097.11</v>
      </c>
      <c r="F12" s="10">
        <v>270786.96999999997</v>
      </c>
      <c r="G12" s="29">
        <f t="shared" si="7"/>
        <v>1.4645559201020641</v>
      </c>
      <c r="H12" s="10">
        <v>287356.96999999997</v>
      </c>
      <c r="I12" s="2">
        <v>452026.8</v>
      </c>
      <c r="J12" s="2">
        <v>1418719.39</v>
      </c>
      <c r="K12" s="29">
        <f t="shared" si="2"/>
        <v>1.9116964349095138</v>
      </c>
      <c r="L12" s="2">
        <v>113543.2</v>
      </c>
      <c r="M12" s="2">
        <v>560460.54</v>
      </c>
      <c r="N12" s="2">
        <v>922437.3</v>
      </c>
      <c r="O12" s="29">
        <f t="shared" si="8"/>
        <v>3.645519581656119</v>
      </c>
      <c r="P12" s="2">
        <f t="shared" si="3"/>
        <v>403286.94</v>
      </c>
      <c r="Q12" s="2">
        <f t="shared" si="4"/>
        <v>1078584.45</v>
      </c>
      <c r="R12" s="2">
        <f t="shared" si="5"/>
        <v>2611943.66</v>
      </c>
      <c r="S12" s="29">
        <f t="shared" si="6"/>
        <v>2.4776593764660295</v>
      </c>
      <c r="T12" s="36" t="s">
        <v>31</v>
      </c>
      <c r="U12" s="37"/>
      <c r="V12" s="37"/>
      <c r="W12" s="38"/>
    </row>
    <row r="13" spans="1:28" s="5" customFormat="1" ht="34.5" customHeight="1" x14ac:dyDescent="0.3">
      <c r="A13" s="21">
        <v>5</v>
      </c>
      <c r="B13" s="23" t="s">
        <v>16</v>
      </c>
      <c r="C13" s="25">
        <v>7</v>
      </c>
      <c r="D13" s="3">
        <v>1207754.67</v>
      </c>
      <c r="E13" s="10">
        <v>1675265.48</v>
      </c>
      <c r="F13" s="10">
        <v>3388123.16</v>
      </c>
      <c r="G13" s="29">
        <f t="shared" si="7"/>
        <v>2.9667141379831068</v>
      </c>
      <c r="H13" s="10">
        <v>8826473.6799999997</v>
      </c>
      <c r="I13" s="2">
        <v>8877678.5299999993</v>
      </c>
      <c r="J13" s="2">
        <v>12765222.67</v>
      </c>
      <c r="K13" s="29">
        <f t="shared" si="2"/>
        <v>4.1727490821748425</v>
      </c>
      <c r="L13" s="2">
        <v>2097691.2200000002</v>
      </c>
      <c r="M13" s="2">
        <v>3333651.99</v>
      </c>
      <c r="N13" s="2">
        <v>4650691.5999999996</v>
      </c>
      <c r="O13" s="29">
        <f t="shared" si="8"/>
        <v>4.3008467686827485</v>
      </c>
      <c r="P13" s="2">
        <f t="shared" si="3"/>
        <v>12131919.57</v>
      </c>
      <c r="Q13" s="2">
        <f t="shared" si="4"/>
        <v>13886596</v>
      </c>
      <c r="R13" s="2">
        <f t="shared" si="5"/>
        <v>20804037.43</v>
      </c>
      <c r="S13" s="29">
        <f t="shared" si="6"/>
        <v>4.0049714523129465</v>
      </c>
      <c r="T13" s="20">
        <v>11213365</v>
      </c>
      <c r="U13" s="2">
        <v>12757365</v>
      </c>
      <c r="V13" s="2">
        <v>26537761</v>
      </c>
      <c r="W13" s="29">
        <f t="shared" si="10"/>
        <v>2.8843499645655863</v>
      </c>
    </row>
    <row r="14" spans="1:28" s="4" customFormat="1" ht="34.5" customHeight="1" x14ac:dyDescent="0.3">
      <c r="A14" s="21">
        <v>6</v>
      </c>
      <c r="B14" s="22" t="s">
        <v>20</v>
      </c>
      <c r="C14" s="25">
        <v>26</v>
      </c>
      <c r="D14" s="3">
        <v>21492786.48</v>
      </c>
      <c r="E14" s="10">
        <v>15250760.689999999</v>
      </c>
      <c r="F14" s="10">
        <v>27716434.41</v>
      </c>
      <c r="G14" s="29">
        <f t="shared" si="7"/>
        <v>3.3014551145505728</v>
      </c>
      <c r="H14" s="10">
        <v>27742287</v>
      </c>
      <c r="I14" s="2">
        <v>25262521.460000001</v>
      </c>
      <c r="J14" s="2">
        <v>34625512.240000002</v>
      </c>
      <c r="K14" s="29">
        <f t="shared" si="2"/>
        <v>4.3775562859369845</v>
      </c>
      <c r="L14" s="2">
        <v>21752651.73</v>
      </c>
      <c r="M14" s="2">
        <v>19164331.870000001</v>
      </c>
      <c r="N14" s="2">
        <v>25325577.73</v>
      </c>
      <c r="O14" s="29">
        <f t="shared" si="8"/>
        <v>4.5403106869222842</v>
      </c>
      <c r="P14" s="2">
        <f t="shared" si="3"/>
        <v>70987725.210000008</v>
      </c>
      <c r="Q14" s="2">
        <f t="shared" si="4"/>
        <v>59677614.019999996</v>
      </c>
      <c r="R14" s="2">
        <f t="shared" si="5"/>
        <v>87667524.38000001</v>
      </c>
      <c r="S14" s="29">
        <f t="shared" si="6"/>
        <v>4.0843594780655987</v>
      </c>
      <c r="T14" s="2">
        <v>58148437</v>
      </c>
      <c r="U14" s="2">
        <v>51313915</v>
      </c>
      <c r="V14" s="2">
        <v>137457925</v>
      </c>
      <c r="W14" s="29">
        <f t="shared" si="10"/>
        <v>2.2398380449872204</v>
      </c>
    </row>
    <row r="15" spans="1:28" s="4" customFormat="1" ht="34.5" customHeight="1" x14ac:dyDescent="0.3">
      <c r="A15" s="21">
        <v>7</v>
      </c>
      <c r="B15" s="22" t="s">
        <v>21</v>
      </c>
      <c r="C15" s="25">
        <v>14</v>
      </c>
      <c r="D15" s="3">
        <v>2477992.0099999998</v>
      </c>
      <c r="E15" s="10">
        <v>2477992.0099999998</v>
      </c>
      <c r="F15" s="10">
        <v>2998609.9199999999</v>
      </c>
      <c r="G15" s="29">
        <f t="shared" si="7"/>
        <v>4.9582814893108864</v>
      </c>
      <c r="H15" s="10">
        <v>11785477.039999999</v>
      </c>
      <c r="I15" s="2">
        <v>14374736.51</v>
      </c>
      <c r="J15" s="2">
        <v>7032077.4500000002</v>
      </c>
      <c r="K15" s="29">
        <f t="shared" si="2"/>
        <v>12.264998455044035</v>
      </c>
      <c r="L15" s="2">
        <v>3635869.3</v>
      </c>
      <c r="M15" s="2">
        <v>4835489.7300000004</v>
      </c>
      <c r="N15" s="2">
        <v>3827838.82</v>
      </c>
      <c r="O15" s="29">
        <f t="shared" si="8"/>
        <v>7.579456644937836</v>
      </c>
      <c r="P15" s="2">
        <f t="shared" si="3"/>
        <v>17899338.349999998</v>
      </c>
      <c r="Q15" s="2">
        <f t="shared" si="4"/>
        <v>21688218.25</v>
      </c>
      <c r="R15" s="2">
        <f t="shared" si="5"/>
        <v>13858526.190000001</v>
      </c>
      <c r="S15" s="29">
        <f t="shared" si="6"/>
        <v>9.3898375423137246</v>
      </c>
      <c r="T15" s="36" t="s">
        <v>31</v>
      </c>
      <c r="U15" s="37"/>
      <c r="V15" s="37"/>
      <c r="W15" s="38"/>
    </row>
    <row r="16" spans="1:28" s="4" customFormat="1" ht="34.5" customHeight="1" x14ac:dyDescent="0.3">
      <c r="A16" s="21">
        <v>8</v>
      </c>
      <c r="B16" s="22" t="s">
        <v>36</v>
      </c>
      <c r="C16" s="25">
        <v>8</v>
      </c>
      <c r="D16" s="3">
        <v>0</v>
      </c>
      <c r="E16" s="10">
        <v>1349521.71</v>
      </c>
      <c r="F16" s="10">
        <v>5343131.97</v>
      </c>
      <c r="G16" s="29">
        <f t="shared" si="7"/>
        <v>1.515427712709106</v>
      </c>
      <c r="H16" s="10">
        <v>0</v>
      </c>
      <c r="I16" s="2">
        <v>4337111.45</v>
      </c>
      <c r="J16" s="2">
        <v>32160739.030000001</v>
      </c>
      <c r="K16" s="29">
        <f t="shared" si="2"/>
        <v>0.80914398999742143</v>
      </c>
      <c r="L16" s="2">
        <v>0</v>
      </c>
      <c r="M16" s="2">
        <v>0</v>
      </c>
      <c r="N16" s="2">
        <v>14242650.630000001</v>
      </c>
      <c r="O16" s="29">
        <f t="shared" si="8"/>
        <v>0</v>
      </c>
      <c r="P16" s="2">
        <f t="shared" si="3"/>
        <v>0</v>
      </c>
      <c r="Q16" s="2">
        <f t="shared" si="4"/>
        <v>5686633.1600000001</v>
      </c>
      <c r="R16" s="2">
        <f t="shared" si="5"/>
        <v>51746521.630000003</v>
      </c>
      <c r="S16" s="29">
        <f t="shared" si="6"/>
        <v>0.65936410574540105</v>
      </c>
      <c r="T16" s="36" t="s">
        <v>31</v>
      </c>
      <c r="U16" s="37"/>
      <c r="V16" s="37"/>
      <c r="W16" s="38"/>
    </row>
    <row r="17" spans="1:23" s="4" customFormat="1" ht="34.5" customHeight="1" x14ac:dyDescent="0.3">
      <c r="A17" s="21">
        <v>9</v>
      </c>
      <c r="B17" s="22" t="s">
        <v>37</v>
      </c>
      <c r="C17" s="25">
        <v>5</v>
      </c>
      <c r="D17" s="2">
        <v>2342714.66</v>
      </c>
      <c r="E17" s="2">
        <v>2342714.66</v>
      </c>
      <c r="F17" s="2">
        <v>0</v>
      </c>
      <c r="G17" s="33" t="s">
        <v>28</v>
      </c>
      <c r="H17" s="2">
        <v>16144971.439999999</v>
      </c>
      <c r="I17" s="2">
        <v>9201170.8699999992</v>
      </c>
      <c r="J17" s="2">
        <v>0</v>
      </c>
      <c r="K17" s="33" t="s">
        <v>28</v>
      </c>
      <c r="L17" s="2">
        <v>6060529.3399999999</v>
      </c>
      <c r="M17" s="2">
        <v>0</v>
      </c>
      <c r="N17" s="2">
        <v>0</v>
      </c>
      <c r="O17" s="29">
        <v>0</v>
      </c>
      <c r="P17" s="2">
        <f t="shared" si="3"/>
        <v>24548215.440000001</v>
      </c>
      <c r="Q17" s="2">
        <f t="shared" si="4"/>
        <v>11543885.529999999</v>
      </c>
      <c r="R17" s="2">
        <f t="shared" si="5"/>
        <v>0</v>
      </c>
      <c r="S17" s="33" t="s">
        <v>28</v>
      </c>
      <c r="T17" s="36" t="s">
        <v>31</v>
      </c>
      <c r="U17" s="37"/>
      <c r="V17" s="37"/>
      <c r="W17" s="38"/>
    </row>
    <row r="18" spans="1:23" s="4" customFormat="1" ht="34.5" customHeight="1" x14ac:dyDescent="0.3">
      <c r="A18" s="32">
        <v>10</v>
      </c>
      <c r="B18" s="22" t="s">
        <v>22</v>
      </c>
      <c r="C18" s="25"/>
      <c r="D18" s="2">
        <v>5751559.5999999996</v>
      </c>
      <c r="E18" s="2">
        <v>6283090.8200000003</v>
      </c>
      <c r="F18" s="2">
        <v>21005181.120000001</v>
      </c>
      <c r="G18" s="29">
        <f t="shared" si="7"/>
        <v>1.7947260109128733</v>
      </c>
      <c r="H18" s="2">
        <v>131546383.55</v>
      </c>
      <c r="I18" s="2">
        <v>90587137.909999996</v>
      </c>
      <c r="J18" s="2">
        <v>171818817.27000001</v>
      </c>
      <c r="K18" s="29">
        <f t="shared" si="2"/>
        <v>3.1633486721416304</v>
      </c>
      <c r="L18" s="2">
        <v>22426482.199999999</v>
      </c>
      <c r="M18" s="2">
        <v>30670708.969999999</v>
      </c>
      <c r="N18" s="2">
        <v>61948356.93</v>
      </c>
      <c r="O18" s="29">
        <f t="shared" si="8"/>
        <v>2.9706075017928648</v>
      </c>
      <c r="P18" s="2">
        <f t="shared" si="3"/>
        <v>159724425.34999999</v>
      </c>
      <c r="Q18" s="2">
        <f t="shared" si="4"/>
        <v>127540937.69999999</v>
      </c>
      <c r="R18" s="2">
        <f t="shared" ref="R18:R22" si="11">F18+J18+N18</f>
        <v>254772355.32000002</v>
      </c>
      <c r="S18" s="29">
        <f t="shared" si="6"/>
        <v>3.0036446663878955</v>
      </c>
      <c r="T18" s="14">
        <v>148049877</v>
      </c>
      <c r="U18" s="14">
        <v>131188158</v>
      </c>
      <c r="V18" s="14">
        <v>443285730</v>
      </c>
      <c r="W18" s="29">
        <f t="shared" si="10"/>
        <v>1.7756694942559961</v>
      </c>
    </row>
    <row r="19" spans="1:23" s="4" customFormat="1" ht="34.5" customHeight="1" x14ac:dyDescent="0.3">
      <c r="A19" s="32">
        <v>11</v>
      </c>
      <c r="B19" s="22" t="s">
        <v>23</v>
      </c>
      <c r="C19" s="25"/>
      <c r="D19" s="2">
        <v>7411232.5700000003</v>
      </c>
      <c r="E19" s="2">
        <v>14267537.41</v>
      </c>
      <c r="F19" s="2">
        <v>20849233.710000001</v>
      </c>
      <c r="G19" s="29">
        <f t="shared" si="7"/>
        <v>4.1059170639418188</v>
      </c>
      <c r="H19" s="2">
        <v>18756257.239999998</v>
      </c>
      <c r="I19" s="2">
        <v>22673804.23</v>
      </c>
      <c r="J19" s="2">
        <v>31874296.449999999</v>
      </c>
      <c r="K19" s="29">
        <f t="shared" si="2"/>
        <v>4.2681044142701392</v>
      </c>
      <c r="L19" s="2">
        <v>15645466.25</v>
      </c>
      <c r="M19" s="2">
        <v>16557554.300000001</v>
      </c>
      <c r="N19" s="2">
        <v>23962944.43</v>
      </c>
      <c r="O19" s="29">
        <f t="shared" si="8"/>
        <v>4.1457895998634591</v>
      </c>
      <c r="P19" s="2">
        <f t="shared" si="3"/>
        <v>41812956.060000002</v>
      </c>
      <c r="Q19" s="2">
        <f t="shared" si="4"/>
        <v>53498895.939999998</v>
      </c>
      <c r="R19" s="2">
        <f t="shared" si="11"/>
        <v>76686474.590000004</v>
      </c>
      <c r="S19" s="29">
        <f t="shared" si="6"/>
        <v>4.1857886590324211</v>
      </c>
      <c r="T19" s="14">
        <v>47926162</v>
      </c>
      <c r="U19" s="14">
        <v>52234553</v>
      </c>
      <c r="V19" s="14">
        <v>110245147</v>
      </c>
      <c r="W19" s="29">
        <f t="shared" si="10"/>
        <v>2.8428218976387232</v>
      </c>
    </row>
    <row r="20" spans="1:23" s="4" customFormat="1" ht="34.5" customHeight="1" x14ac:dyDescent="0.3">
      <c r="A20" s="32">
        <v>12</v>
      </c>
      <c r="B20" s="22" t="s">
        <v>24</v>
      </c>
      <c r="C20" s="25"/>
      <c r="D20" s="2"/>
      <c r="E20" s="2"/>
      <c r="F20" s="2"/>
      <c r="G20" s="29"/>
      <c r="H20" s="2">
        <v>3619225.5</v>
      </c>
      <c r="I20" s="2">
        <v>3601913.78</v>
      </c>
      <c r="J20" s="2">
        <v>2371982.92</v>
      </c>
      <c r="K20" s="29">
        <f t="shared" si="2"/>
        <v>9.1111459942553044</v>
      </c>
      <c r="L20" s="2">
        <v>3528935.75</v>
      </c>
      <c r="M20" s="2">
        <v>3060569.37</v>
      </c>
      <c r="N20" s="2">
        <v>2155364.27</v>
      </c>
      <c r="O20" s="29">
        <f t="shared" si="8"/>
        <v>8.5198666766430158</v>
      </c>
      <c r="P20" s="2">
        <f t="shared" si="3"/>
        <v>7148161.25</v>
      </c>
      <c r="Q20" s="2">
        <f t="shared" si="4"/>
        <v>6662483.1500000004</v>
      </c>
      <c r="R20" s="2">
        <f t="shared" si="11"/>
        <v>4527347.1899999995</v>
      </c>
      <c r="S20" s="29">
        <f t="shared" si="6"/>
        <v>8.8296517192886217</v>
      </c>
      <c r="T20" s="36" t="s">
        <v>31</v>
      </c>
      <c r="U20" s="37"/>
      <c r="V20" s="37"/>
      <c r="W20" s="38"/>
    </row>
    <row r="21" spans="1:23" s="4" customFormat="1" ht="34.5" customHeight="1" x14ac:dyDescent="0.3">
      <c r="A21" s="32">
        <v>13</v>
      </c>
      <c r="B21" s="22" t="s">
        <v>25</v>
      </c>
      <c r="C21" s="25"/>
      <c r="D21" s="2">
        <v>195477.28</v>
      </c>
      <c r="E21" s="2">
        <v>160332.29</v>
      </c>
      <c r="F21" s="2">
        <v>491255.94</v>
      </c>
      <c r="G21" s="29">
        <f t="shared" si="7"/>
        <v>1.9582332989195002</v>
      </c>
      <c r="H21" s="2">
        <v>4295863.93</v>
      </c>
      <c r="I21" s="2">
        <v>4709856.6100000003</v>
      </c>
      <c r="J21" s="2">
        <v>3238219.6</v>
      </c>
      <c r="K21" s="29">
        <f t="shared" si="2"/>
        <v>8.7267520893271104</v>
      </c>
      <c r="L21" s="2">
        <v>952518.98</v>
      </c>
      <c r="M21" s="2">
        <v>929053.95</v>
      </c>
      <c r="N21" s="2">
        <v>1369029.07</v>
      </c>
      <c r="O21" s="29">
        <f t="shared" si="8"/>
        <v>4.0717350874076033</v>
      </c>
      <c r="P21" s="2">
        <f t="shared" si="3"/>
        <v>5443860.1899999995</v>
      </c>
      <c r="Q21" s="2">
        <f t="shared" si="4"/>
        <v>5799242.8500000006</v>
      </c>
      <c r="R21" s="2">
        <f t="shared" si="11"/>
        <v>5098504.6100000003</v>
      </c>
      <c r="S21" s="29">
        <f t="shared" si="6"/>
        <v>6.8246397250977475</v>
      </c>
      <c r="T21" s="36" t="s">
        <v>31</v>
      </c>
      <c r="U21" s="37"/>
      <c r="V21" s="37"/>
      <c r="W21" s="38"/>
    </row>
    <row r="22" spans="1:23" s="4" customFormat="1" ht="34.5" customHeight="1" x14ac:dyDescent="0.3">
      <c r="A22" s="32">
        <v>14</v>
      </c>
      <c r="B22" s="22" t="s">
        <v>26</v>
      </c>
      <c r="C22" s="25"/>
      <c r="D22" s="2">
        <v>132160.88</v>
      </c>
      <c r="E22" s="2">
        <v>203678.69</v>
      </c>
      <c r="F22" s="2">
        <v>1657762.35</v>
      </c>
      <c r="G22" s="29">
        <f t="shared" si="7"/>
        <v>0.73718174381267609</v>
      </c>
      <c r="H22" s="2">
        <v>1634343.94</v>
      </c>
      <c r="I22" s="2">
        <v>51330.7</v>
      </c>
      <c r="J22" s="2">
        <v>5759643.0300000003</v>
      </c>
      <c r="K22" s="29">
        <f t="shared" si="2"/>
        <v>5.3472793087317422E-2</v>
      </c>
      <c r="L22" s="2">
        <v>0</v>
      </c>
      <c r="M22" s="2">
        <v>72304.350000000006</v>
      </c>
      <c r="N22" s="2">
        <v>2387484.4300000002</v>
      </c>
      <c r="O22" s="29">
        <f t="shared" si="8"/>
        <v>0.18170845202119287</v>
      </c>
      <c r="P22" s="2">
        <f t="shared" si="3"/>
        <v>1766504.8199999998</v>
      </c>
      <c r="Q22" s="2">
        <f t="shared" si="4"/>
        <v>327313.74</v>
      </c>
      <c r="R22" s="2">
        <f t="shared" si="11"/>
        <v>9804889.8100000005</v>
      </c>
      <c r="S22" s="29">
        <f t="shared" si="6"/>
        <v>0.20029622750038839</v>
      </c>
      <c r="T22" s="14">
        <v>5198429</v>
      </c>
      <c r="U22" s="14">
        <v>5091349</v>
      </c>
      <c r="V22" s="14">
        <v>15804119</v>
      </c>
      <c r="W22" s="29">
        <f>U22/(V22/6)</f>
        <v>1.93291976604327</v>
      </c>
    </row>
    <row r="23" spans="1:23" s="4" customFormat="1" ht="28.5" customHeight="1" x14ac:dyDescent="0.3">
      <c r="A23" s="6"/>
      <c r="B23" s="7"/>
      <c r="C23" s="7"/>
      <c r="D23" s="8"/>
      <c r="E23" s="6"/>
      <c r="F23" s="6"/>
      <c r="G23" s="30"/>
      <c r="H23" s="8"/>
      <c r="I23" s="8"/>
      <c r="J23" s="8"/>
      <c r="K23" s="30"/>
      <c r="L23" s="8"/>
      <c r="M23" s="8"/>
      <c r="N23" s="8"/>
      <c r="O23" s="30"/>
      <c r="P23" s="8"/>
      <c r="Q23" s="9"/>
      <c r="R23" s="9"/>
      <c r="S23" s="8"/>
      <c r="T23" s="11"/>
      <c r="U23" s="8"/>
      <c r="V23" s="8"/>
      <c r="W23" s="30"/>
    </row>
    <row r="24" spans="1:23" hidden="1" x14ac:dyDescent="0.3"/>
    <row r="25" spans="1:23" hidden="1" x14ac:dyDescent="0.3">
      <c r="A25" s="41" t="s">
        <v>29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</row>
    <row r="26" spans="1:23" ht="18" hidden="1" customHeight="1" x14ac:dyDescent="0.3">
      <c r="A26" s="35" t="s">
        <v>30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</row>
    <row r="27" spans="1:23" hidden="1" x14ac:dyDescent="0.3"/>
    <row r="28" spans="1:23" hidden="1" x14ac:dyDescent="0.3"/>
    <row r="30" spans="1:23" x14ac:dyDescent="0.3">
      <c r="A30" s="1" t="s">
        <v>9</v>
      </c>
    </row>
    <row r="31" spans="1:23" x14ac:dyDescent="0.3">
      <c r="A31" s="1" t="s">
        <v>10</v>
      </c>
    </row>
  </sheetData>
  <mergeCells count="24">
    <mergeCell ref="U1:W1"/>
    <mergeCell ref="A2:W2"/>
    <mergeCell ref="T4:W4"/>
    <mergeCell ref="W5:W6"/>
    <mergeCell ref="B4:B6"/>
    <mergeCell ref="A4:A6"/>
    <mergeCell ref="D5:G5"/>
    <mergeCell ref="H5:K5"/>
    <mergeCell ref="L5:O5"/>
    <mergeCell ref="D4:S4"/>
    <mergeCell ref="P5:S5"/>
    <mergeCell ref="C4:C6"/>
    <mergeCell ref="A26:M26"/>
    <mergeCell ref="T20:W20"/>
    <mergeCell ref="T21:W21"/>
    <mergeCell ref="V5:V6"/>
    <mergeCell ref="T12:W12"/>
    <mergeCell ref="T15:W15"/>
    <mergeCell ref="T5:T6"/>
    <mergeCell ref="U5:U6"/>
    <mergeCell ref="A25:K25"/>
    <mergeCell ref="A7:B7"/>
    <mergeCell ref="T16:W16"/>
    <mergeCell ref="T17:W17"/>
  </mergeCells>
  <pageMargins left="0.23622047244094491" right="0.23622047244094491" top="0.74803149606299213" bottom="0.74803149606299213" header="0.31496062992125984" footer="0.31496062992125984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01.07.2016</vt:lpstr>
      <vt:lpstr>'01.07.2016'!Заголовки_для_печати</vt:lpstr>
      <vt:lpstr>'01.07.2016'!Область_печати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Акулова Наталья Викторовна</dc:creator>
  <cp:lastModifiedBy>Акулова Наталья Викторовна</cp:lastModifiedBy>
  <cp:lastPrinted>2016-07-25T09:10:44Z</cp:lastPrinted>
  <dcterms:created xsi:type="dcterms:W3CDTF">2014-07-24T08:54:49Z</dcterms:created>
  <dcterms:modified xsi:type="dcterms:W3CDTF">2016-07-25T09:10:47Z</dcterms:modified>
</cp:coreProperties>
</file>