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772" activeTab="0"/>
  </bookViews>
  <sheets>
    <sheet name="бланк" sheetId="1" r:id="rId1"/>
  </sheets>
  <definedNames>
    <definedName name="_xlnm.Print_Titles" localSheetId="0">'бланк'!$10:$14</definedName>
  </definedNames>
  <calcPr fullCalcOnLoad="1"/>
</workbook>
</file>

<file path=xl/sharedStrings.xml><?xml version="1.0" encoding="utf-8"?>
<sst xmlns="http://schemas.openxmlformats.org/spreadsheetml/2006/main" count="95" uniqueCount="81">
  <si>
    <t>ПЕРВЫЙ ФИНАНСОВЫЙ ОТЧЁТ</t>
  </si>
  <si>
    <t>Строка финансового отчёта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</si>
  <si>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</si>
  <si>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</si>
  <si>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Перечислено в доход бюджета</t>
  </si>
  <si>
    <t>Возвращено жертвователям денежных средств, поступивших с нарушением установленного порядка</t>
  </si>
  <si>
    <t>Возвращено жертвователям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</si>
  <si>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</si>
  <si>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</si>
  <si>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На проведение публичных массовых мероприятий</t>
  </si>
  <si>
    <t>На выпуск и распространение печатных и иных агитационных материалов</t>
  </si>
  <si>
    <t>Примечание</t>
  </si>
  <si>
    <t>по одномандатным избирательным округам</t>
  </si>
  <si>
    <t>Территориальная избирательная комиссия города Сургута</t>
  </si>
  <si>
    <t>шифр
строки</t>
  </si>
  <si>
    <t>сумма,
руб.</t>
  </si>
  <si>
    <t>№
п/п</t>
  </si>
  <si>
    <t>в том числе</t>
  </si>
  <si>
    <t>1.1.</t>
  </si>
  <si>
    <t>из них</t>
  </si>
  <si>
    <t>1.1.1.</t>
  </si>
  <si>
    <t>1.1.2.</t>
  </si>
  <si>
    <t>1.1.3.</t>
  </si>
  <si>
    <t>1.1.4.</t>
  </si>
  <si>
    <t>1.2.</t>
  </si>
  <si>
    <t>1.2.1.</t>
  </si>
  <si>
    <t>1.2.2.</t>
  </si>
  <si>
    <t>1.2.3.</t>
  </si>
  <si>
    <t>добровольные пожертвования гражданина</t>
  </si>
  <si>
    <t>добровольные пожертвования юридического лица</t>
  </si>
  <si>
    <t>средства гражданина</t>
  </si>
  <si>
    <t>средства юридического лица</t>
  </si>
  <si>
    <t>на</t>
  </si>
  <si>
    <t>Ф.И.О. зарегистрированных кандидатов</t>
  </si>
  <si>
    <t>Возвращено денежных средств из избирательного фонда, всего</t>
  </si>
  <si>
    <t>2.1.</t>
  </si>
  <si>
    <t>2.2.</t>
  </si>
  <si>
    <t>2.3.</t>
  </si>
  <si>
    <t>2.2.1.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</si>
  <si>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</si>
  <si>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2.2.2.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</si>
  <si>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</si>
  <si>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2.2.3.</t>
  </si>
  <si>
    <t>3.1.</t>
  </si>
  <si>
    <t>3.1.1.</t>
  </si>
  <si>
    <t>на оплату труда лиц, привлекаемых для сбора подписей избирателей</t>
  </si>
  <si>
    <t>3.2.</t>
  </si>
  <si>
    <t>На предвыборную агитацию через организации телерадиовещания</t>
  </si>
  <si>
    <t>3.3.</t>
  </si>
  <si>
    <t>На предвыборную агитацию через редакции периодических печатных изданий</t>
  </si>
  <si>
    <t>3.4.</t>
  </si>
  <si>
    <t>3.5.</t>
  </si>
  <si>
    <t>3.6.</t>
  </si>
  <si>
    <t>3.7.</t>
  </si>
  <si>
    <t>На оплату других работ (услуг), выполненных (оказанных) юридическими лицами или гражданами РФ по договорам</t>
  </si>
  <si>
    <t>3.8.</t>
  </si>
  <si>
    <t>На оплату иных расходов, непосредственно связанных с проведением избирательной кампании</t>
  </si>
  <si>
    <t>Приложение 9</t>
  </si>
  <si>
    <t>к Инструкции о порядке формирования и расходования денежных средств избирательных фондов кандидатов,</t>
  </si>
  <si>
    <t>избирательных объединений при проведении выборов депутатов представительного органа МО в ХМАО-Югре</t>
  </si>
  <si>
    <t>Форма №4</t>
  </si>
  <si>
    <t>средства, выделенные кандидату, выдвинувшим его избирательным объединением</t>
  </si>
  <si>
    <t>собственные средства кандидата / избирательного объединения</t>
  </si>
  <si>
    <t>Поступило в избирательный фонд денежных средств, подпадающих под действие ч.2, 4, 8 ст.71 Федерального закона от 22.02.2014 №20-ФЗ и п. 6 ст.58 Федерального закона от 12.06.2002 №67-ФЗ*</t>
  </si>
  <si>
    <t>собственные средства кандидата / избирательного объединения /средства, выделенные кандидату, выдвинувшим его избирательным объединением</t>
  </si>
  <si>
    <t>средств, поступивших с превышением предельного размера</t>
  </si>
  <si>
    <r>
      <t>На оплату работ (услуг) информационного и консультационного характера</t>
    </r>
    <r>
      <rPr>
        <vertAlign val="superscript"/>
        <sz val="8"/>
        <rFont val="Arial"/>
        <family val="2"/>
      </rPr>
      <t>3*</t>
    </r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</si>
  <si>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</si>
  <si>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r>
      <t>Остаток средств фонда на дату сдачи отчета (заверяется банковской справкой)
(</t>
    </r>
    <r>
      <rPr>
        <sz val="8"/>
        <rFont val="Arial"/>
        <family val="2"/>
      </rPr>
      <t>стр.290=стр.10-стр.110-стр.180-стр.280)</t>
    </r>
  </si>
  <si>
    <t>Правильность сведений, указанных в настоящем финансовом отчете подтверждаю, других денежных средств, минуя избирательный фонд, на организацию и проведение избирательной кампании не привлекалось.</t>
  </si>
  <si>
    <t>о поступлении и расходовании средств избирательного фонда кандидата, избирательного объединения, в депутаты Думы города Сургута шестого созыва</t>
  </si>
  <si>
    <t>Алексеев Александр Павлович</t>
  </si>
  <si>
    <t>Бондаренко Сергей Афанасьевич</t>
  </si>
  <si>
    <t>Азизов Анатолий Азизович</t>
  </si>
  <si>
    <t>Таран Федор Исаакович</t>
  </si>
  <si>
    <t>Грабовой Вячеслав Владимирович</t>
  </si>
  <si>
    <t>Трошкин Александр Борисович</t>
  </si>
  <si>
    <t>Яценко Елена Викторовна</t>
  </si>
  <si>
    <t>Воробьев Валентин Октавьянович</t>
  </si>
  <si>
    <t>Шеметов Максим Алексеевич</t>
  </si>
  <si>
    <t>Дроздецкий Дмитрий Александрович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</si>
</sst>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"/>
    <numFmt numFmtId="179" formatCode="0.0"/>
    <numFmt numFmtId="180" formatCode="[$-FC19]d\ mmmm\ yyyy\ &quot;г.&quot;"/>
    <numFmt numFmtId="181" formatCode="#,##0.00_ ;[Red]\-#,##0.00\ "/>
    <numFmt numFmtId="182" formatCode="mmm/yyyy"/>
  </numFmts>
  <fonts count="45"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u val="single"/>
      <sz val="10"/>
      <color indexed="12"/>
      <name val="Arial Cyr"/>
      <family val="0"/>
    </font>
    <font>
      <sz val="8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Fill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14" fontId="2" fillId="4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left" vertical="top" indent="1"/>
    </xf>
    <xf numFmtId="0" fontId="5" fillId="0" borderId="11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Fill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0" fontId="2" fillId="0" borderId="12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vertical="center" wrapText="1"/>
    </xf>
    <xf numFmtId="0" fontId="1" fillId="4" borderId="10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vertical="top"/>
    </xf>
    <xf numFmtId="0" fontId="5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left" vertical="top" indent="1"/>
    </xf>
    <xf numFmtId="0" fontId="5" fillId="0" borderId="11" xfId="0" applyFont="1" applyBorder="1" applyAlignment="1">
      <alignment horizontal="left" vertical="top" wrapText="1" indent="1"/>
    </xf>
    <xf numFmtId="0" fontId="3" fillId="0" borderId="13" xfId="0" applyNumberFormat="1" applyFont="1" applyBorder="1" applyAlignment="1">
      <alignment/>
    </xf>
    <xf numFmtId="0" fontId="3" fillId="0" borderId="13" xfId="0" applyNumberFormat="1" applyFont="1" applyBorder="1" applyAlignment="1">
      <alignment horizontal="left" indent="1"/>
    </xf>
    <xf numFmtId="0" fontId="1" fillId="4" borderId="10" xfId="0" applyNumberFormat="1" applyFont="1" applyFill="1" applyBorder="1" applyAlignment="1">
      <alignment horizontal="center" vertical="top"/>
    </xf>
    <xf numFmtId="0" fontId="1" fillId="4" borderId="10" xfId="0" applyFont="1" applyFill="1" applyBorder="1" applyAlignment="1">
      <alignment vertical="top"/>
    </xf>
    <xf numFmtId="0" fontId="1" fillId="4" borderId="10" xfId="0" applyFont="1" applyFill="1" applyBorder="1" applyAlignment="1">
      <alignment horizontal="center" vertical="top"/>
    </xf>
    <xf numFmtId="0" fontId="6" fillId="0" borderId="11" xfId="0" applyNumberFormat="1" applyFont="1" applyBorder="1" applyAlignment="1">
      <alignment horizontal="right" vertical="top"/>
    </xf>
    <xf numFmtId="0" fontId="6" fillId="0" borderId="10" xfId="0" applyNumberFormat="1" applyFont="1" applyBorder="1" applyAlignment="1">
      <alignment horizontal="right" vertical="top"/>
    </xf>
    <xf numFmtId="181" fontId="1" fillId="4" borderId="10" xfId="0" applyNumberFormat="1" applyFont="1" applyFill="1" applyBorder="1" applyAlignment="1" applyProtection="1">
      <alignment vertical="top"/>
      <protection/>
    </xf>
    <xf numFmtId="181" fontId="2" fillId="0" borderId="12" xfId="0" applyNumberFormat="1" applyFont="1" applyBorder="1" applyAlignment="1">
      <alignment vertical="top"/>
    </xf>
    <xf numFmtId="181" fontId="2" fillId="0" borderId="11" xfId="0" applyNumberFormat="1" applyFont="1" applyBorder="1" applyAlignment="1" applyProtection="1">
      <alignment vertical="top"/>
      <protection/>
    </xf>
    <xf numFmtId="181" fontId="2" fillId="0" borderId="12" xfId="0" applyNumberFormat="1" applyFont="1" applyFill="1" applyBorder="1" applyAlignment="1">
      <alignment vertical="top"/>
    </xf>
    <xf numFmtId="181" fontId="2" fillId="0" borderId="11" xfId="0" applyNumberFormat="1" applyFont="1" applyFill="1" applyBorder="1" applyAlignment="1" applyProtection="1">
      <alignment vertical="top"/>
      <protection locked="0"/>
    </xf>
    <xf numFmtId="181" fontId="2" fillId="0" borderId="10" xfId="0" applyNumberFormat="1" applyFont="1" applyFill="1" applyBorder="1" applyAlignment="1" applyProtection="1">
      <alignment vertical="top"/>
      <protection locked="0"/>
    </xf>
    <xf numFmtId="181" fontId="2" fillId="0" borderId="10" xfId="0" applyNumberFormat="1" applyFont="1" applyFill="1" applyBorder="1" applyAlignment="1" applyProtection="1">
      <alignment vertical="top"/>
      <protection/>
    </xf>
    <xf numFmtId="0" fontId="1" fillId="4" borderId="10" xfId="0" applyFont="1" applyFill="1" applyBorder="1" applyAlignment="1">
      <alignment vertical="top" wrapText="1"/>
    </xf>
    <xf numFmtId="4" fontId="1" fillId="4" borderId="10" xfId="0" applyNumberFormat="1" applyFont="1" applyFill="1" applyBorder="1" applyAlignment="1">
      <alignment vertical="top"/>
    </xf>
    <xf numFmtId="49" fontId="1" fillId="4" borderId="10" xfId="0" applyNumberFormat="1" applyFont="1" applyFill="1" applyBorder="1" applyAlignment="1">
      <alignment vertical="top"/>
    </xf>
    <xf numFmtId="0" fontId="8" fillId="4" borderId="10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textRotation="90"/>
    </xf>
    <xf numFmtId="0" fontId="2" fillId="0" borderId="14" xfId="0" applyNumberFormat="1" applyFont="1" applyFill="1" applyBorder="1" applyAlignment="1">
      <alignment horizontal="center" vertical="center" textRotation="90"/>
    </xf>
    <xf numFmtId="0" fontId="2" fillId="0" borderId="11" xfId="0" applyNumberFormat="1" applyFont="1" applyFill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N56"/>
  <sheetViews>
    <sheetView tabSelected="1" zoomScaleSheetLayoutView="100" zoomScalePageLayoutView="0" workbookViewId="0" topLeftCell="A31">
      <selection activeCell="F41" sqref="F41"/>
    </sheetView>
  </sheetViews>
  <sheetFormatPr defaultColWidth="9.00390625" defaultRowHeight="12.75"/>
  <cols>
    <col min="1" max="1" width="4.375" style="1" customWidth="1"/>
    <col min="2" max="2" width="39.125" style="2" customWidth="1"/>
    <col min="3" max="3" width="4.375" style="3" customWidth="1"/>
    <col min="4" max="5" width="9.375" style="3" customWidth="1"/>
    <col min="6" max="6" width="8.75390625" style="3" customWidth="1"/>
    <col min="7" max="7" width="9.125" style="3" customWidth="1"/>
    <col min="8" max="8" width="8.875" style="3" customWidth="1"/>
    <col min="9" max="9" width="8.375" style="3" customWidth="1"/>
    <col min="10" max="10" width="9.00390625" style="3" customWidth="1"/>
    <col min="11" max="11" width="8.75390625" style="3" customWidth="1"/>
    <col min="12" max="12" width="9.125" style="3" customWidth="1"/>
    <col min="13" max="13" width="10.00390625" style="3" customWidth="1"/>
    <col min="14" max="14" width="6.875" style="4" customWidth="1"/>
    <col min="15" max="15" width="10.875" style="3" customWidth="1"/>
    <col min="16" max="16384" width="9.125" style="3" customWidth="1"/>
  </cols>
  <sheetData>
    <row r="1" s="10" customFormat="1" ht="9.75">
      <c r="N1" s="11" t="s">
        <v>57</v>
      </c>
    </row>
    <row r="2" s="10" customFormat="1" ht="9.75">
      <c r="N2" s="11" t="s">
        <v>58</v>
      </c>
    </row>
    <row r="3" s="10" customFormat="1" ht="9.75">
      <c r="N3" s="11" t="s">
        <v>59</v>
      </c>
    </row>
    <row r="4" s="6" customFormat="1" ht="11.25">
      <c r="N4" s="7"/>
    </row>
    <row r="5" spans="6:14" s="8" customFormat="1" ht="11.25">
      <c r="F5" s="13" t="s">
        <v>0</v>
      </c>
      <c r="N5" s="9"/>
    </row>
    <row r="6" s="14" customFormat="1" ht="11.25">
      <c r="F6" s="14" t="s">
        <v>70</v>
      </c>
    </row>
    <row r="7" s="14" customFormat="1" ht="11.25">
      <c r="F7" s="14" t="s">
        <v>12</v>
      </c>
    </row>
    <row r="8" spans="6:14" s="13" customFormat="1" ht="11.25">
      <c r="F8" s="13" t="s">
        <v>13</v>
      </c>
      <c r="N8" s="15" t="s">
        <v>60</v>
      </c>
    </row>
    <row r="9" s="10" customFormat="1" ht="9.75">
      <c r="N9" s="12"/>
    </row>
    <row r="10" spans="1:14" s="23" customFormat="1" ht="12.75" customHeight="1">
      <c r="A10" s="65" t="s">
        <v>16</v>
      </c>
      <c r="B10" s="71" t="s">
        <v>1</v>
      </c>
      <c r="C10" s="77" t="s">
        <v>14</v>
      </c>
      <c r="D10" s="74" t="s">
        <v>33</v>
      </c>
      <c r="E10" s="75"/>
      <c r="F10" s="75"/>
      <c r="G10" s="75"/>
      <c r="H10" s="75"/>
      <c r="I10" s="75"/>
      <c r="J10" s="75"/>
      <c r="K10" s="75"/>
      <c r="L10" s="75"/>
      <c r="M10" s="76"/>
      <c r="N10" s="68" t="s">
        <v>11</v>
      </c>
    </row>
    <row r="11" spans="1:14" s="23" customFormat="1" ht="50.25" customHeight="1">
      <c r="A11" s="66"/>
      <c r="B11" s="72"/>
      <c r="C11" s="78"/>
      <c r="D11" s="63" t="s">
        <v>71</v>
      </c>
      <c r="E11" s="63" t="s">
        <v>80</v>
      </c>
      <c r="F11" s="63" t="s">
        <v>72</v>
      </c>
      <c r="G11" s="63" t="s">
        <v>73</v>
      </c>
      <c r="H11" s="63" t="s">
        <v>74</v>
      </c>
      <c r="I11" s="63" t="s">
        <v>75</v>
      </c>
      <c r="J11" s="63" t="s">
        <v>76</v>
      </c>
      <c r="K11" s="63" t="s">
        <v>78</v>
      </c>
      <c r="L11" s="63" t="s">
        <v>77</v>
      </c>
      <c r="M11" s="63" t="s">
        <v>79</v>
      </c>
      <c r="N11" s="69"/>
    </row>
    <row r="12" spans="1:14" s="23" customFormat="1" ht="10.5" customHeight="1">
      <c r="A12" s="66"/>
      <c r="B12" s="72"/>
      <c r="C12" s="41" t="s">
        <v>32</v>
      </c>
      <c r="D12" s="16">
        <v>42576</v>
      </c>
      <c r="E12" s="16">
        <v>42576</v>
      </c>
      <c r="F12" s="16">
        <v>42576</v>
      </c>
      <c r="G12" s="16">
        <v>42577</v>
      </c>
      <c r="H12" s="16">
        <v>42576</v>
      </c>
      <c r="I12" s="16">
        <v>42578</v>
      </c>
      <c r="J12" s="16">
        <v>42579</v>
      </c>
      <c r="K12" s="16">
        <v>42579</v>
      </c>
      <c r="L12" s="16">
        <v>42578</v>
      </c>
      <c r="M12" s="16">
        <v>42579</v>
      </c>
      <c r="N12" s="69"/>
    </row>
    <row r="13" spans="1:14" s="23" customFormat="1" ht="22.5" customHeight="1">
      <c r="A13" s="67"/>
      <c r="B13" s="73"/>
      <c r="C13" s="40"/>
      <c r="D13" s="64" t="s">
        <v>15</v>
      </c>
      <c r="E13" s="64" t="s">
        <v>15</v>
      </c>
      <c r="F13" s="64" t="s">
        <v>15</v>
      </c>
      <c r="G13" s="64" t="s">
        <v>15</v>
      </c>
      <c r="H13" s="64" t="s">
        <v>15</v>
      </c>
      <c r="I13" s="64" t="s">
        <v>15</v>
      </c>
      <c r="J13" s="64" t="s">
        <v>15</v>
      </c>
      <c r="K13" s="64" t="s">
        <v>15</v>
      </c>
      <c r="L13" s="64" t="s">
        <v>15</v>
      </c>
      <c r="M13" s="64" t="s">
        <v>15</v>
      </c>
      <c r="N13" s="70"/>
    </row>
    <row r="14" spans="1:14" s="25" customFormat="1" ht="9.75">
      <c r="A14" s="24">
        <v>1</v>
      </c>
      <c r="B14" s="24">
        <f aca="true" t="shared" si="0" ref="B14:N14">A14+1</f>
        <v>2</v>
      </c>
      <c r="C14" s="24">
        <f t="shared" si="0"/>
        <v>3</v>
      </c>
      <c r="D14" s="24">
        <f t="shared" si="0"/>
        <v>4</v>
      </c>
      <c r="E14" s="24">
        <f t="shared" si="0"/>
        <v>5</v>
      </c>
      <c r="F14" s="24">
        <f t="shared" si="0"/>
        <v>6</v>
      </c>
      <c r="G14" s="24">
        <f t="shared" si="0"/>
        <v>7</v>
      </c>
      <c r="H14" s="24">
        <f t="shared" si="0"/>
        <v>8</v>
      </c>
      <c r="I14" s="24">
        <f t="shared" si="0"/>
        <v>9</v>
      </c>
      <c r="J14" s="24">
        <f t="shared" si="0"/>
        <v>10</v>
      </c>
      <c r="K14" s="24">
        <f t="shared" si="0"/>
        <v>11</v>
      </c>
      <c r="L14" s="24">
        <f t="shared" si="0"/>
        <v>12</v>
      </c>
      <c r="M14" s="24">
        <f t="shared" si="0"/>
        <v>13</v>
      </c>
      <c r="N14" s="24">
        <f t="shared" si="0"/>
        <v>14</v>
      </c>
    </row>
    <row r="15" spans="1:14" s="17" customFormat="1" ht="15.75" customHeight="1">
      <c r="A15" s="48">
        <v>1</v>
      </c>
      <c r="B15" s="49" t="s">
        <v>2</v>
      </c>
      <c r="C15" s="50">
        <v>10</v>
      </c>
      <c r="D15" s="53">
        <f aca="true" t="shared" si="1" ref="D15:M15">D17+D23</f>
        <v>1000</v>
      </c>
      <c r="E15" s="53">
        <f t="shared" si="1"/>
        <v>0</v>
      </c>
      <c r="F15" s="53">
        <f t="shared" si="1"/>
        <v>0</v>
      </c>
      <c r="G15" s="53">
        <f t="shared" si="1"/>
        <v>500</v>
      </c>
      <c r="H15" s="53">
        <f t="shared" si="1"/>
        <v>0</v>
      </c>
      <c r="I15" s="53">
        <f t="shared" si="1"/>
        <v>201.6</v>
      </c>
      <c r="J15" s="53">
        <f t="shared" si="1"/>
        <v>100000</v>
      </c>
      <c r="K15" s="53">
        <f t="shared" si="1"/>
        <v>0</v>
      </c>
      <c r="L15" s="53">
        <f t="shared" si="1"/>
        <v>0</v>
      </c>
      <c r="M15" s="53">
        <f t="shared" si="1"/>
        <v>0</v>
      </c>
      <c r="N15" s="61"/>
    </row>
    <row r="16" spans="1:14" s="18" customFormat="1" ht="10.5" customHeight="1">
      <c r="A16" s="28"/>
      <c r="B16" s="27" t="s">
        <v>17</v>
      </c>
      <c r="C16" s="35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27"/>
    </row>
    <row r="17" spans="1:14" s="18" customFormat="1" ht="21" customHeight="1">
      <c r="A17" s="38" t="s">
        <v>18</v>
      </c>
      <c r="B17" s="32" t="s">
        <v>3</v>
      </c>
      <c r="C17" s="33">
        <v>20</v>
      </c>
      <c r="D17" s="55">
        <f aca="true" t="shared" si="2" ref="D17:M17">SUM(D19:D22)</f>
        <v>1000</v>
      </c>
      <c r="E17" s="55">
        <f t="shared" si="2"/>
        <v>0</v>
      </c>
      <c r="F17" s="55">
        <f t="shared" si="2"/>
        <v>0</v>
      </c>
      <c r="G17" s="55">
        <f t="shared" si="2"/>
        <v>500</v>
      </c>
      <c r="H17" s="55">
        <f t="shared" si="2"/>
        <v>0</v>
      </c>
      <c r="I17" s="55">
        <v>201.6</v>
      </c>
      <c r="J17" s="55">
        <f t="shared" si="2"/>
        <v>100000</v>
      </c>
      <c r="K17" s="55">
        <v>0</v>
      </c>
      <c r="L17" s="55">
        <f t="shared" si="2"/>
        <v>0</v>
      </c>
      <c r="M17" s="55">
        <f t="shared" si="2"/>
        <v>0</v>
      </c>
      <c r="N17" s="42"/>
    </row>
    <row r="18" spans="1:14" s="18" customFormat="1" ht="11.25">
      <c r="A18" s="28"/>
      <c r="B18" s="29" t="s">
        <v>19</v>
      </c>
      <c r="C18" s="35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36"/>
    </row>
    <row r="19" spans="1:14" s="18" customFormat="1" ht="20.25" customHeight="1">
      <c r="A19" s="51" t="s">
        <v>20</v>
      </c>
      <c r="B19" s="45" t="s">
        <v>62</v>
      </c>
      <c r="C19" s="33">
        <v>30</v>
      </c>
      <c r="D19" s="57">
        <v>1000</v>
      </c>
      <c r="E19" s="57">
        <v>0</v>
      </c>
      <c r="F19" s="57">
        <v>0</v>
      </c>
      <c r="G19" s="57">
        <v>500</v>
      </c>
      <c r="H19" s="57">
        <v>0</v>
      </c>
      <c r="I19" s="57">
        <v>201.6</v>
      </c>
      <c r="J19" s="57">
        <v>100000</v>
      </c>
      <c r="K19" s="57">
        <v>0</v>
      </c>
      <c r="L19" s="57">
        <v>0</v>
      </c>
      <c r="M19" s="57">
        <v>0</v>
      </c>
      <c r="N19" s="34"/>
    </row>
    <row r="20" spans="1:14" s="18" customFormat="1" ht="21">
      <c r="A20" s="52" t="s">
        <v>21</v>
      </c>
      <c r="B20" s="43" t="s">
        <v>61</v>
      </c>
      <c r="C20" s="22">
        <v>40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21"/>
    </row>
    <row r="21" spans="1:14" s="18" customFormat="1" ht="12.75" customHeight="1">
      <c r="A21" s="52" t="s">
        <v>22</v>
      </c>
      <c r="B21" s="44" t="s">
        <v>28</v>
      </c>
      <c r="C21" s="22">
        <v>50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21"/>
    </row>
    <row r="22" spans="1:14" s="18" customFormat="1" ht="12.75" customHeight="1">
      <c r="A22" s="52" t="s">
        <v>23</v>
      </c>
      <c r="B22" s="43" t="s">
        <v>29</v>
      </c>
      <c r="C22" s="22">
        <v>60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21"/>
    </row>
    <row r="23" spans="1:14" s="18" customFormat="1" ht="43.5" customHeight="1">
      <c r="A23" s="39" t="s">
        <v>24</v>
      </c>
      <c r="B23" s="37" t="s">
        <v>63</v>
      </c>
      <c r="C23" s="22">
        <v>70</v>
      </c>
      <c r="D23" s="59">
        <f aca="true" t="shared" si="3" ref="D23:M23">SUM(D25:D27)</f>
        <v>0</v>
      </c>
      <c r="E23" s="59">
        <f t="shared" si="3"/>
        <v>0</v>
      </c>
      <c r="F23" s="59">
        <f t="shared" si="3"/>
        <v>0</v>
      </c>
      <c r="G23" s="59">
        <f t="shared" si="3"/>
        <v>0</v>
      </c>
      <c r="H23" s="59">
        <f t="shared" si="3"/>
        <v>0</v>
      </c>
      <c r="I23" s="59">
        <f t="shared" si="3"/>
        <v>0</v>
      </c>
      <c r="J23" s="59">
        <f t="shared" si="3"/>
        <v>0</v>
      </c>
      <c r="K23" s="59">
        <f t="shared" si="3"/>
        <v>0</v>
      </c>
      <c r="L23" s="59">
        <f t="shared" si="3"/>
        <v>0</v>
      </c>
      <c r="M23" s="59">
        <f t="shared" si="3"/>
        <v>0</v>
      </c>
      <c r="N23" s="20"/>
    </row>
    <row r="24" spans="1:14" s="18" customFormat="1" ht="11.25">
      <c r="A24" s="28"/>
      <c r="B24" s="29" t="s">
        <v>19</v>
      </c>
      <c r="C24" s="35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27"/>
    </row>
    <row r="25" spans="1:14" s="18" customFormat="1" ht="30" customHeight="1">
      <c r="A25" s="30" t="s">
        <v>25</v>
      </c>
      <c r="B25" s="45" t="s">
        <v>64</v>
      </c>
      <c r="C25" s="33">
        <v>80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34"/>
    </row>
    <row r="26" spans="1:14" s="18" customFormat="1" ht="11.25">
      <c r="A26" s="31" t="s">
        <v>26</v>
      </c>
      <c r="B26" s="44" t="s">
        <v>30</v>
      </c>
      <c r="C26" s="22">
        <v>90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21"/>
    </row>
    <row r="27" spans="1:14" s="18" customFormat="1" ht="11.25">
      <c r="A27" s="31" t="s">
        <v>27</v>
      </c>
      <c r="B27" s="44" t="s">
        <v>31</v>
      </c>
      <c r="C27" s="22">
        <v>100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21"/>
    </row>
    <row r="28" spans="1:14" s="17" customFormat="1" ht="20.25" customHeight="1">
      <c r="A28" s="48">
        <v>2</v>
      </c>
      <c r="B28" s="60" t="s">
        <v>34</v>
      </c>
      <c r="C28" s="50">
        <v>110</v>
      </c>
      <c r="D28" s="53">
        <f>D30+D31+D36</f>
        <v>0</v>
      </c>
      <c r="E28" s="53">
        <f aca="true" t="shared" si="4" ref="E28:M28">E30+E31+E36</f>
        <v>0</v>
      </c>
      <c r="F28" s="53">
        <f t="shared" si="4"/>
        <v>0</v>
      </c>
      <c r="G28" s="53">
        <f t="shared" si="4"/>
        <v>0</v>
      </c>
      <c r="H28" s="53">
        <f t="shared" si="4"/>
        <v>0</v>
      </c>
      <c r="I28" s="53">
        <f t="shared" si="4"/>
        <v>0</v>
      </c>
      <c r="J28" s="53">
        <f t="shared" si="4"/>
        <v>0</v>
      </c>
      <c r="K28" s="53">
        <f t="shared" si="4"/>
        <v>0</v>
      </c>
      <c r="L28" s="53">
        <f t="shared" si="4"/>
        <v>0</v>
      </c>
      <c r="M28" s="53">
        <f t="shared" si="4"/>
        <v>0</v>
      </c>
      <c r="N28" s="61"/>
    </row>
    <row r="29" spans="1:14" s="18" customFormat="1" ht="11.25">
      <c r="A29" s="28"/>
      <c r="B29" s="27" t="s">
        <v>17</v>
      </c>
      <c r="C29" s="35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27"/>
    </row>
    <row r="30" spans="1:14" s="18" customFormat="1" ht="11.25">
      <c r="A30" s="38" t="s">
        <v>35</v>
      </c>
      <c r="B30" s="26" t="s">
        <v>4</v>
      </c>
      <c r="C30" s="33">
        <v>120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34"/>
    </row>
    <row r="31" spans="1:14" s="18" customFormat="1" ht="24.75" customHeight="1">
      <c r="A31" s="39" t="s">
        <v>36</v>
      </c>
      <c r="B31" s="37" t="s">
        <v>5</v>
      </c>
      <c r="C31" s="22">
        <v>130</v>
      </c>
      <c r="D31" s="58">
        <f>SUM(D33:D35)</f>
        <v>0</v>
      </c>
      <c r="E31" s="58">
        <f aca="true" t="shared" si="5" ref="E31:M31">SUM(E33:E35)</f>
        <v>0</v>
      </c>
      <c r="F31" s="58">
        <f t="shared" si="5"/>
        <v>0</v>
      </c>
      <c r="G31" s="58">
        <f t="shared" si="5"/>
        <v>0</v>
      </c>
      <c r="H31" s="58">
        <f t="shared" si="5"/>
        <v>0</v>
      </c>
      <c r="I31" s="58">
        <f t="shared" si="5"/>
        <v>0</v>
      </c>
      <c r="J31" s="58">
        <f t="shared" si="5"/>
        <v>0</v>
      </c>
      <c r="K31" s="58">
        <f t="shared" si="5"/>
        <v>0</v>
      </c>
      <c r="L31" s="58">
        <f t="shared" si="5"/>
        <v>0</v>
      </c>
      <c r="M31" s="58">
        <f t="shared" si="5"/>
        <v>0</v>
      </c>
      <c r="N31" s="21"/>
    </row>
    <row r="32" spans="1:14" s="18" customFormat="1" ht="11.25">
      <c r="A32" s="28"/>
      <c r="B32" s="29" t="s">
        <v>19</v>
      </c>
      <c r="C32" s="35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27"/>
    </row>
    <row r="33" spans="1:14" s="18" customFormat="1" ht="34.5" customHeight="1">
      <c r="A33" s="51" t="s">
        <v>38</v>
      </c>
      <c r="B33" s="45" t="s">
        <v>39</v>
      </c>
      <c r="C33" s="33">
        <v>140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34"/>
    </row>
    <row r="34" spans="1:14" s="18" customFormat="1" ht="33.75" customHeight="1">
      <c r="A34" s="52" t="s">
        <v>40</v>
      </c>
      <c r="B34" s="43" t="s">
        <v>41</v>
      </c>
      <c r="C34" s="22">
        <v>150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21"/>
    </row>
    <row r="35" spans="1:14" s="18" customFormat="1" ht="22.5" customHeight="1">
      <c r="A35" s="52" t="s">
        <v>42</v>
      </c>
      <c r="B35" s="43" t="s">
        <v>65</v>
      </c>
      <c r="C35" s="22">
        <v>160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21"/>
    </row>
    <row r="36" spans="1:14" s="18" customFormat="1" ht="24.75" customHeight="1">
      <c r="A36" s="39" t="s">
        <v>37</v>
      </c>
      <c r="B36" s="37" t="s">
        <v>6</v>
      </c>
      <c r="C36" s="22">
        <v>170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21"/>
    </row>
    <row r="37" spans="1:14" s="17" customFormat="1" ht="14.25" customHeight="1">
      <c r="A37" s="48">
        <v>3</v>
      </c>
      <c r="B37" s="62" t="s">
        <v>7</v>
      </c>
      <c r="C37" s="50">
        <v>180</v>
      </c>
      <c r="D37" s="53">
        <v>1000</v>
      </c>
      <c r="E37" s="53">
        <f aca="true" t="shared" si="6" ref="D37:M37">E39+E42+E43+E44+E45+E46+E47+E48</f>
        <v>0</v>
      </c>
      <c r="F37" s="53">
        <f t="shared" si="6"/>
        <v>0</v>
      </c>
      <c r="G37" s="53">
        <f t="shared" si="6"/>
        <v>72</v>
      </c>
      <c r="H37" s="53">
        <f t="shared" si="6"/>
        <v>0</v>
      </c>
      <c r="I37" s="53">
        <f t="shared" si="6"/>
        <v>201.6</v>
      </c>
      <c r="J37" s="53">
        <f t="shared" si="6"/>
        <v>0</v>
      </c>
      <c r="K37" s="53">
        <f t="shared" si="6"/>
        <v>0</v>
      </c>
      <c r="L37" s="53">
        <f t="shared" si="6"/>
        <v>0</v>
      </c>
      <c r="M37" s="53">
        <f t="shared" si="6"/>
        <v>0</v>
      </c>
      <c r="N37" s="49"/>
    </row>
    <row r="38" spans="1:14" s="18" customFormat="1" ht="10.5" customHeight="1">
      <c r="A38" s="28"/>
      <c r="B38" s="27" t="s">
        <v>17</v>
      </c>
      <c r="C38" s="35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27"/>
    </row>
    <row r="39" spans="1:14" s="18" customFormat="1" ht="12.75" customHeight="1">
      <c r="A39" s="38" t="s">
        <v>43</v>
      </c>
      <c r="B39" s="26" t="s">
        <v>8</v>
      </c>
      <c r="C39" s="33">
        <v>190</v>
      </c>
      <c r="D39" s="57">
        <v>1000</v>
      </c>
      <c r="E39" s="57">
        <f aca="true" t="shared" si="7" ref="E39:M39">SUM(E41)</f>
        <v>0</v>
      </c>
      <c r="F39" s="57">
        <v>0</v>
      </c>
      <c r="G39" s="57">
        <v>72</v>
      </c>
      <c r="H39" s="57">
        <v>0</v>
      </c>
      <c r="I39" s="57">
        <f t="shared" si="7"/>
        <v>0</v>
      </c>
      <c r="J39" s="57">
        <f t="shared" si="7"/>
        <v>0</v>
      </c>
      <c r="K39" s="57">
        <f t="shared" si="7"/>
        <v>0</v>
      </c>
      <c r="L39" s="57">
        <f t="shared" si="7"/>
        <v>0</v>
      </c>
      <c r="M39" s="57">
        <f t="shared" si="7"/>
        <v>0</v>
      </c>
      <c r="N39" s="34"/>
    </row>
    <row r="40" spans="1:14" s="18" customFormat="1" ht="11.25">
      <c r="A40" s="28"/>
      <c r="B40" s="29" t="s">
        <v>19</v>
      </c>
      <c r="C40" s="35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27"/>
    </row>
    <row r="41" spans="1:14" s="18" customFormat="1" ht="17.25" customHeight="1">
      <c r="A41" s="30" t="s">
        <v>44</v>
      </c>
      <c r="B41" s="45" t="s">
        <v>45</v>
      </c>
      <c r="C41" s="33">
        <v>200</v>
      </c>
      <c r="D41" s="57">
        <v>700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34"/>
    </row>
    <row r="42" spans="1:14" s="18" customFormat="1" ht="22.5">
      <c r="A42" s="38" t="s">
        <v>46</v>
      </c>
      <c r="B42" s="37" t="s">
        <v>47</v>
      </c>
      <c r="C42" s="22">
        <v>210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21"/>
    </row>
    <row r="43" spans="1:14" s="18" customFormat="1" ht="23.25" customHeight="1">
      <c r="A43" s="38" t="s">
        <v>48</v>
      </c>
      <c r="B43" s="37" t="s">
        <v>49</v>
      </c>
      <c r="C43" s="22">
        <v>220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21"/>
    </row>
    <row r="44" spans="1:14" s="18" customFormat="1" ht="22.5">
      <c r="A44" s="38" t="s">
        <v>50</v>
      </c>
      <c r="B44" s="37" t="s">
        <v>10</v>
      </c>
      <c r="C44" s="22">
        <v>230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21"/>
    </row>
    <row r="45" spans="1:14" s="18" customFormat="1" ht="15.75" customHeight="1">
      <c r="A45" s="38" t="s">
        <v>51</v>
      </c>
      <c r="B45" s="19" t="s">
        <v>9</v>
      </c>
      <c r="C45" s="22">
        <v>240</v>
      </c>
      <c r="D45" s="58">
        <v>0</v>
      </c>
      <c r="E45" s="58">
        <v>0</v>
      </c>
      <c r="F45" s="57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21"/>
    </row>
    <row r="46" spans="1:14" s="18" customFormat="1" ht="23.25" customHeight="1">
      <c r="A46" s="38" t="s">
        <v>52</v>
      </c>
      <c r="B46" s="37" t="s">
        <v>66</v>
      </c>
      <c r="C46" s="22">
        <v>250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21"/>
    </row>
    <row r="47" spans="1:14" s="18" customFormat="1" ht="30.75" customHeight="1">
      <c r="A47" s="38" t="s">
        <v>53</v>
      </c>
      <c r="B47" s="37" t="s">
        <v>54</v>
      </c>
      <c r="C47" s="22">
        <v>260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21"/>
    </row>
    <row r="48" spans="1:14" s="18" customFormat="1" ht="19.5" customHeight="1">
      <c r="A48" s="38" t="s">
        <v>55</v>
      </c>
      <c r="B48" s="37" t="s">
        <v>56</v>
      </c>
      <c r="C48" s="22">
        <v>270</v>
      </c>
      <c r="D48" s="58">
        <v>300</v>
      </c>
      <c r="E48" s="58">
        <v>0</v>
      </c>
      <c r="F48" s="58">
        <v>0</v>
      </c>
      <c r="G48" s="58">
        <v>0</v>
      </c>
      <c r="H48" s="58">
        <v>0</v>
      </c>
      <c r="I48" s="58">
        <v>201.6</v>
      </c>
      <c r="J48" s="58">
        <v>0</v>
      </c>
      <c r="K48" s="58">
        <v>0</v>
      </c>
      <c r="L48" s="58">
        <v>0</v>
      </c>
      <c r="M48" s="58">
        <v>0</v>
      </c>
      <c r="N48" s="21"/>
    </row>
    <row r="49" spans="1:14" s="17" customFormat="1" ht="45">
      <c r="A49" s="48">
        <v>4</v>
      </c>
      <c r="B49" s="60" t="s">
        <v>67</v>
      </c>
      <c r="C49" s="50">
        <v>280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49"/>
    </row>
    <row r="50" spans="1:14" s="17" customFormat="1" ht="33.75">
      <c r="A50" s="48">
        <v>5</v>
      </c>
      <c r="B50" s="60" t="s">
        <v>68</v>
      </c>
      <c r="C50" s="50">
        <v>310</v>
      </c>
      <c r="D50" s="53">
        <v>0</v>
      </c>
      <c r="E50" s="53">
        <f aca="true" t="shared" si="8" ref="E50:M50">E15-E28-E37-E49</f>
        <v>0</v>
      </c>
      <c r="F50" s="53">
        <f t="shared" si="8"/>
        <v>0</v>
      </c>
      <c r="G50" s="53">
        <f t="shared" si="8"/>
        <v>428</v>
      </c>
      <c r="H50" s="53">
        <f t="shared" si="8"/>
        <v>0</v>
      </c>
      <c r="I50" s="53">
        <f t="shared" si="8"/>
        <v>0</v>
      </c>
      <c r="J50" s="53">
        <f t="shared" si="8"/>
        <v>100000</v>
      </c>
      <c r="K50" s="53">
        <f t="shared" si="8"/>
        <v>0</v>
      </c>
      <c r="L50" s="53">
        <f t="shared" si="8"/>
        <v>0</v>
      </c>
      <c r="M50" s="53">
        <f t="shared" si="8"/>
        <v>0</v>
      </c>
      <c r="N50" s="49"/>
    </row>
    <row r="51" spans="1:14" s="10" customFormat="1" ht="13.5" customHeight="1">
      <c r="A51" s="47" t="s">
        <v>69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12"/>
    </row>
    <row r="52" spans="1:14" s="6" customFormat="1" ht="11.25">
      <c r="A52" s="8"/>
      <c r="B52" s="8"/>
      <c r="N52" s="7"/>
    </row>
    <row r="56" ht="11.25">
      <c r="N56" s="5"/>
    </row>
  </sheetData>
  <sheetProtection/>
  <mergeCells count="5">
    <mergeCell ref="A10:A13"/>
    <mergeCell ref="N10:N13"/>
    <mergeCell ref="B10:B13"/>
    <mergeCell ref="D10:M10"/>
    <mergeCell ref="C10:C11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Шрага &amp; 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Мельшина Лариса Ивановна</dc:creator>
  <cp:keywords/>
  <dc:description/>
  <cp:lastModifiedBy>Наталья</cp:lastModifiedBy>
  <cp:lastPrinted>2016-07-28T09:09:16Z</cp:lastPrinted>
  <dcterms:created xsi:type="dcterms:W3CDTF">2005-02-22T15:31:57Z</dcterms:created>
  <dcterms:modified xsi:type="dcterms:W3CDTF">2016-07-28T09:16:12Z</dcterms:modified>
  <cp:category/>
  <cp:version/>
  <cp:contentType/>
  <cp:contentStatus/>
</cp:coreProperties>
</file>