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'Лист1'!$A$1:$N$138</definedName>
  </definedNames>
  <calcPr fullCalcOnLoad="1"/>
</workbook>
</file>

<file path=xl/sharedStrings.xml><?xml version="1.0" encoding="utf-8"?>
<sst xmlns="http://schemas.openxmlformats.org/spreadsheetml/2006/main" count="217" uniqueCount="104">
  <si>
    <t>Приложение 1</t>
  </si>
  <si>
    <t>к докладу о результатах и основных направлениях</t>
  </si>
  <si>
    <t>деятельности департамента образования</t>
  </si>
  <si>
    <t>на 2013 год и плановый период 2014 - 2015 годов</t>
  </si>
  <si>
    <t xml:space="preserve">Сводная информация об объеме бюджетных ассигнований департамента образования и значениях показателей результатов деятельности </t>
  </si>
  <si>
    <t>Наименование целевой программы / наименование показателя</t>
  </si>
  <si>
    <t>Ед. изм.</t>
  </si>
  <si>
    <t xml:space="preserve">2011 год </t>
  </si>
  <si>
    <t>2012 год</t>
  </si>
  <si>
    <t>2013 год</t>
  </si>
  <si>
    <t>Плановый период</t>
  </si>
  <si>
    <t>план</t>
  </si>
  <si>
    <t>факт</t>
  </si>
  <si>
    <t>отклонение</t>
  </si>
  <si>
    <t>оценка</t>
  </si>
  <si>
    <t>2014 год</t>
  </si>
  <si>
    <t>2015 год</t>
  </si>
  <si>
    <t>абсолютное</t>
  </si>
  <si>
    <t>%</t>
  </si>
  <si>
    <t>Ведомственная целевая программа «Дошкольное образование в образовательных учреждениях, реализующих программу дошкольного образования»</t>
  </si>
  <si>
    <t>чел.</t>
  </si>
  <si>
    <t>- существующая сеть</t>
  </si>
  <si>
    <t>- вновь вводимая сеть</t>
  </si>
  <si>
    <t>2. Доля образовательных учреждений, реализующих программу дошкольного образования, структура основной общеобразовательной программы которых соответствует Федеральным государственным требованиям, в общем количестве образовательных учреждениях, реализующих программу дошкольного образования</t>
  </si>
  <si>
    <t>3. Степень соблюдения требований к качеству муниципальной услуги, закрепленных стандартом качества</t>
  </si>
  <si>
    <t xml:space="preserve">4. Удовлетворенность потребителей качеством оказываемой муниципальной услуги </t>
  </si>
  <si>
    <t>балл (от 0 до 10)</t>
  </si>
  <si>
    <t>Общий объем бюджетных ассигнований департамента образования на реализацию ведомственной целевой программы – всего, в том числе:</t>
  </si>
  <si>
    <t>тыс.руб.</t>
  </si>
  <si>
    <t>Средства местного бюджета</t>
  </si>
  <si>
    <t>Межбюджетные трансферты из федерального бюджета</t>
  </si>
  <si>
    <t>Межбюджетные трансферты из окружного бюджета</t>
  </si>
  <si>
    <t>Ведомственная целевая программа «Общее и дополнительное образование в общеобразовательных учреждениях»</t>
  </si>
  <si>
    <t>1. Численность обучающихся (воспитанников), получающих муниципальную услугу, в том числе:</t>
  </si>
  <si>
    <t>- дошкольного образования</t>
  </si>
  <si>
    <t>- общего образования</t>
  </si>
  <si>
    <t>Из них дополнительного образования</t>
  </si>
  <si>
    <t>2. Степень соблюдения требований к качеству          муниципальной услуги, закреплённых стандартом качества</t>
  </si>
  <si>
    <t>3. Доля обучающихся, имеющих отметки «4» и «5» по итогам учебного года, в общей численности обучающихся</t>
  </si>
  <si>
    <t>4. Доля обучающихся, имеющих положительные отметки по итогам учебного года, в общей численности обучающихся</t>
  </si>
  <si>
    <t>балл (шкала от 0 до 10)</t>
  </si>
  <si>
    <t>*</t>
  </si>
  <si>
    <t>- дополнительного образования</t>
  </si>
  <si>
    <t>Ведомственная целевая программа «Дополнительное образование в учреждениях дополнительного образования детей»</t>
  </si>
  <si>
    <t>1. Численность обучающихся, получающих муниципальную услугу</t>
  </si>
  <si>
    <t xml:space="preserve">2. Удовлетворенность потребителей качеством оказываемой муниципальной услуги </t>
  </si>
  <si>
    <t>3. Степень соблюдения требований, предъявляемых к качеству муниципальной услуги, закрепленных стандартом качества</t>
  </si>
  <si>
    <t>4. Количество реализуемых программ дополнительного образования детей</t>
  </si>
  <si>
    <t>ед.</t>
  </si>
  <si>
    <t>5. Доля обучающихся учреждений дополнительного образования детей, завершивших обучение по итогам учебного года</t>
  </si>
  <si>
    <t>Ведомственная целевая программа «Организация и обеспечение отдыха и оздоровления детей»</t>
  </si>
  <si>
    <t>1.Численность детей, получающих муниципальную услугу в оздоровительных лагерях с дневным пребыванием детей:</t>
  </si>
  <si>
    <t>- в весенний период</t>
  </si>
  <si>
    <t>- в летний период</t>
  </si>
  <si>
    <t>- в осенний период</t>
  </si>
  <si>
    <t>Ведомственная целевая программа функционирования департамента образования</t>
  </si>
  <si>
    <t>- дошкольных образовательных учреждений</t>
  </si>
  <si>
    <t>- общеобразовательных учреждений, учреждений для детей дошкольного и младшего школьного возраста</t>
  </si>
  <si>
    <t>шт.</t>
  </si>
  <si>
    <t>Долгосрочная целевая программа "Доступная среда города Сургута на 2012 - 2015 годы"</t>
  </si>
  <si>
    <t>1. Число педагогов, работающих с детьми с ОВЗ, принявших участие в семинарах, тренингах, курсах</t>
  </si>
  <si>
    <t>2. Обеспеченность учебно-методическими комплектами для работы с детьми с ОВЗ</t>
  </si>
  <si>
    <t>3. Число детей, обследованных психолого-медико-педагогической комиссией</t>
  </si>
  <si>
    <t>4. Количество образовательных учреждений, улучшивших материально-техническую базу для работы с детьми с ОВЗ</t>
  </si>
  <si>
    <t>Общий объем бюджетных ассигнований департамента образования на реализацию долгосрочной целевой программы – всего, в том числе:</t>
  </si>
  <si>
    <t>Долгосрочная целевая программа "Профилактика экстремизма, гармонизация межэтнических и межкультурных отношений, укрепление толерантности в муниципальном образовании городской округ город Сургут на 2012 - 2015 годы"</t>
  </si>
  <si>
    <t>1. Количество муниципальных конкурсов образовательных учреждений по воспитанию толерантности</t>
  </si>
  <si>
    <t>раз</t>
  </si>
  <si>
    <t>2. Число обучающихся, принявших участие в городском социальном проекте "Растем вместе" по формированию этнической толерантности у подростков</t>
  </si>
  <si>
    <t>3. Количество муниципальных общеобразовательных учреждений, организовавших уроки правовой культуры с участием студентов и аспирантов юридических факультетов вузов города</t>
  </si>
  <si>
    <t>4. Число учителей, специалистов ППМС сопровождения детей мигрантов,  принявших участие в обучающих семинарах</t>
  </si>
  <si>
    <t>5. Создание условий для участия субъектов образовательного процесса в окружном мониторинге по вопросам межкультурного образования и социальной адаптации детей мигрантов в образовательных учреждениях</t>
  </si>
  <si>
    <t>не менее 1 раза в год</t>
  </si>
  <si>
    <t>Общий объем бюджетных ассигнований департамента образования на реализацию ведомственных целевых программ, долгосрочных целевых программ – всего,                     в том числе:</t>
  </si>
  <si>
    <t>1. Численность воспитанников, получающих муниципальную услугу в образовательных учреждениях, реализующих программу дошкольного образования,                   в том числе:</t>
  </si>
  <si>
    <t>5. Доля общеобразовательных учреждений, реализующих федеральные государственные стандарты начального общего образования нового поколения, в общем числе муниципальных общеобразовательных учреждений, имеющих начальные классы</t>
  </si>
  <si>
    <t xml:space="preserve">6. Доля общеобразовательных учреждений, реализующих федеральные государственные стандарты основного общего образования нового поколения, в общем числе муниципальных общеобразовательных учреждений </t>
  </si>
  <si>
    <t>7. Доля общеобразовательных учреждений, в которых реализуются программы духовно-нравственного воспитания обучающихся, в общем числе муниципальных общеобразовательных учреждений</t>
  </si>
  <si>
    <t xml:space="preserve">8. Удовлетворенность потребителей качеством оказываемой муниципальной услуги </t>
  </si>
  <si>
    <t>5. Степень соблюдения требований к качеству муниципальной услуги, закреплённых стандартом качества</t>
  </si>
  <si>
    <t>3. Численность обучающихся, получающих муниципальную услугу в организациях, обеспечивающих отдых и оздоровление детей</t>
  </si>
  <si>
    <t xml:space="preserve">2. Численность детей, получающих муниципальную услугу в рамках выездных образовательных и тематических программ (проектов) </t>
  </si>
  <si>
    <t>1. Количество муниципальных образовательных учреждений, в которых организовано предоставление начального общего, основного общего, среднего (полного) общего образования  (с учетом МУК)</t>
  </si>
  <si>
    <t>2. Количество муниципальных образовательных учреждений дополнительного образования детей, в которых организовано предоставление дополнительного образования</t>
  </si>
  <si>
    <t>3. Доля общеобразовательных учреждений, оказывающих муниципальную услугу «Общее и дополнительное образование в общеобразовательных учреждениях» в соответствии со  стандартом качества, по отношению к общей численности указанных учреждений</t>
  </si>
  <si>
    <t>4. Доля учреждений дополнительного образования детей, оказывающих  муниципальную услугу «Дополнительное образование в учреждениях дополнительного образова-ния детей» в соответствии со стандартом качества, по отношению к общей численности указанных учреждений</t>
  </si>
  <si>
    <t>5. Количество общеобразовательных учреждений, в которые осуществляется подвоз обучающихся</t>
  </si>
  <si>
    <t>6. Численность обучающихся общеобразовательных учреждений, учреждений дополнительного образования детей, получающих стипендии за отличные успехи в учебе, им. А.С. Знаменского, в области физической культуры и спорта, не менее</t>
  </si>
  <si>
    <t xml:space="preserve">7. Количество муниципальных образовательных учреждений, в которых организовано предоставление дошкольного образования – всего в том числе: </t>
  </si>
  <si>
    <t>8. Доля образовательных учреждений, реализующих основные общеобразовательные программы дош-кольного образования, оказывающих муниципальную услугу «Дошкольное образование в образовательных учреждениях, реализующих программу дошкольного образования» в соответствии со стандартом качества, по отношению к общей численности указанных учреждений</t>
  </si>
  <si>
    <t>9. Количество муниципальных образовательных учреждений, подведомственных департаменту образования, на базе которых организованы в каникулярное время оздоровительные лагеря с дневным пребыванием детей, не менее</t>
  </si>
  <si>
    <t>10. Доля образовательных учреждений, на базе которых организованы в каникулярное время оздоровительные лагеря с дневным пребыванием детей, оказывающих муниципальную услугу «Организация и обеспечение отдыха и оздоровления детей» в соответствии со стандартом качества, по отношению к общей численности указанных учреждений</t>
  </si>
  <si>
    <t>12. Доля обучающихся (кроме заочной формы обучения), обеспеченных завтраками и обедами в учебное время, по отношению к общей численности указанных обучающихся</t>
  </si>
  <si>
    <t>13. Количество приобретенных для детей  в возрасте от 6 до 17 лет путёвок в организации, обеспечивающие отдых и оздоровление детей, не менее</t>
  </si>
  <si>
    <t>14. Доля заявителей, которым произведено своевременное начисление и выплата компенсации части родительской платы за содержание детей в образовательных учреждениях, реализующих основную общеобразовательную программу дошкольного образования</t>
  </si>
  <si>
    <t>15. Количество администрируемых ведомственных целевых программ</t>
  </si>
  <si>
    <r>
      <t>16. Количество бюджетных, автономных образовательных учреждений, для которых сформировано  муниципальное задание на оказание муници</t>
    </r>
    <r>
      <rPr>
        <sz val="14"/>
        <color indexed="8"/>
        <rFont val="Times New Roman"/>
        <family val="1"/>
      </rPr>
      <t>пальных услуг, своевременно обеспеченных субсидией на выполнение муниципального задания, субсидиями на иные цели</t>
    </r>
  </si>
  <si>
    <t>17. Количество отдельных государственных полномочий, переданных в установленном порядке с уровня государственной власти Ханты-Мансийского автономного округа - Югры, исполненных своевременно и в полном объеме</t>
  </si>
  <si>
    <t>18. Доля образовательных учреждений, обеспеченных централизованным ведением бухгалтерского учета и отчетности, экономическим сопровождением деятельности, по отношению к общей численности образовательных учреждений</t>
  </si>
  <si>
    <t>19. Доля муниципальных учреждений, подведомственных департаменту образования, в которых отсутствуют случаи чрезвычайных ситуаций, от общей численности учреждений</t>
  </si>
  <si>
    <t>20. Доля муниципальных бюджетных, казенных учреждений, подведомственных департаменту образования, сформировавших, разместивших и обеспечивших исполнение муниципального заказа в соответствии с требованиями законодательства РФ, нормативными правовыми актами города Сургута</t>
  </si>
  <si>
    <t>21. Доля удовлетворенных запросов участников образовательного процесса в методическом, информационном сопровождении</t>
  </si>
  <si>
    <r>
      <t>22. Количество проведенных МКУ «ИМЦ» общегородских меропри</t>
    </r>
    <r>
      <rPr>
        <sz val="14"/>
        <color indexed="8"/>
        <rFont val="Times New Roman"/>
        <family val="1"/>
      </rPr>
      <t>ятий, не менее</t>
    </r>
  </si>
  <si>
    <t xml:space="preserve">11. Численность детей, направленных по путевкам в организации, обеспечивающие отдых и оздоровление детей, в соответствии с реестром поданных заявлений родителями (законными представителями) на предоставление путевки, не менее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</si>
</sst>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164" fontId="39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horizontal="left" vertical="center"/>
    </xf>
    <xf numFmtId="0" fontId="39" fillId="0" borderId="0" xfId="0" applyFont="1" applyFill="1" applyAlignment="1">
      <alignment horizontal="justify" vertical="center"/>
    </xf>
    <xf numFmtId="0" fontId="39" fillId="0" borderId="10" xfId="0" applyFont="1" applyFill="1" applyBorder="1" applyAlignment="1">
      <alignment vertical="top" wrapText="1"/>
    </xf>
    <xf numFmtId="3" fontId="39" fillId="0" borderId="10" xfId="0" applyNumberFormat="1" applyFont="1" applyFill="1" applyBorder="1" applyAlignment="1">
      <alignment horizontal="center" vertical="top" wrapText="1"/>
    </xf>
    <xf numFmtId="164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164" fontId="39" fillId="0" borderId="11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center" vertical="top" wrapText="1"/>
    </xf>
    <xf numFmtId="164" fontId="39" fillId="0" borderId="12" xfId="0" applyNumberFormat="1" applyFont="1" applyFill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164" fontId="40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justify" vertical="center"/>
    </xf>
    <xf numFmtId="0" fontId="40" fillId="0" borderId="0" xfId="0" applyFont="1" applyFill="1" applyAlignment="1">
      <alignment horizontal="center" vertical="center"/>
    </xf>
    <xf numFmtId="164" fontId="40" fillId="0" borderId="0" xfId="0" applyNumberFormat="1" applyFont="1" applyFill="1" applyAlignment="1">
      <alignment horizontal="center" vertical="center"/>
    </xf>
    <xf numFmtId="164" fontId="39" fillId="0" borderId="0" xfId="0" applyNumberFormat="1" applyFont="1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/>
    </xf>
    <xf numFmtId="16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0" fontId="43" fillId="0" borderId="15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70" zoomScaleNormal="70" zoomScalePageLayoutView="0" workbookViewId="0" topLeftCell="A66">
      <selection activeCell="F74" sqref="F74"/>
    </sheetView>
  </sheetViews>
  <sheetFormatPr defaultColWidth="9.140625" defaultRowHeight="15"/>
  <cols>
    <col min="1" max="1" width="66.8515625" style="1" customWidth="1"/>
    <col min="2" max="2" width="13.140625" style="2" customWidth="1"/>
    <col min="3" max="3" width="17.140625" style="3" customWidth="1"/>
    <col min="4" max="4" width="15.28125" style="3" customWidth="1"/>
    <col min="5" max="5" width="16.00390625" style="3" customWidth="1"/>
    <col min="6" max="6" width="11.00390625" style="3" customWidth="1"/>
    <col min="7" max="7" width="17.7109375" style="3" customWidth="1"/>
    <col min="8" max="8" width="16.421875" style="3" customWidth="1"/>
    <col min="9" max="9" width="16.28125" style="3" customWidth="1"/>
    <col min="10" max="10" width="11.00390625" style="3" customWidth="1"/>
    <col min="11" max="11" width="16.7109375" style="3" customWidth="1"/>
    <col min="12" max="12" width="15.7109375" style="3" customWidth="1"/>
    <col min="13" max="13" width="17.00390625" style="3" customWidth="1"/>
    <col min="14" max="14" width="4.28125" style="1" customWidth="1"/>
    <col min="15" max="16384" width="9.140625" style="1" customWidth="1"/>
  </cols>
  <sheetData>
    <row r="1" ht="18.75">
      <c r="J1" s="4" t="s">
        <v>0</v>
      </c>
    </row>
    <row r="2" ht="18.75">
      <c r="J2" s="4" t="s">
        <v>1</v>
      </c>
    </row>
    <row r="3" ht="18.75">
      <c r="J3" s="4" t="s">
        <v>2</v>
      </c>
    </row>
    <row r="4" ht="18.75">
      <c r="J4" s="4" t="s">
        <v>3</v>
      </c>
    </row>
    <row r="5" ht="18.75">
      <c r="A5" s="5"/>
    </row>
    <row r="6" spans="1:13" ht="26.25" customHeight="1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18.75">
      <c r="A7" s="5"/>
    </row>
    <row r="8" spans="1:13" s="2" customFormat="1" ht="20.25" customHeight="1">
      <c r="A8" s="36" t="s">
        <v>5</v>
      </c>
      <c r="B8" s="36" t="s">
        <v>6</v>
      </c>
      <c r="C8" s="37" t="s">
        <v>7</v>
      </c>
      <c r="D8" s="37"/>
      <c r="E8" s="37"/>
      <c r="F8" s="37"/>
      <c r="G8" s="37" t="s">
        <v>8</v>
      </c>
      <c r="H8" s="37"/>
      <c r="I8" s="37"/>
      <c r="J8" s="37"/>
      <c r="K8" s="30" t="s">
        <v>9</v>
      </c>
      <c r="L8" s="37" t="s">
        <v>10</v>
      </c>
      <c r="M8" s="37"/>
    </row>
    <row r="9" spans="1:13" s="2" customFormat="1" ht="18" customHeight="1">
      <c r="A9" s="36"/>
      <c r="B9" s="36"/>
      <c r="C9" s="37" t="s">
        <v>11</v>
      </c>
      <c r="D9" s="37" t="s">
        <v>12</v>
      </c>
      <c r="E9" s="37" t="s">
        <v>13</v>
      </c>
      <c r="F9" s="37"/>
      <c r="G9" s="37" t="s">
        <v>11</v>
      </c>
      <c r="H9" s="37" t="s">
        <v>14</v>
      </c>
      <c r="I9" s="37" t="s">
        <v>13</v>
      </c>
      <c r="J9" s="37"/>
      <c r="K9" s="37" t="s">
        <v>11</v>
      </c>
      <c r="L9" s="30" t="s">
        <v>15</v>
      </c>
      <c r="M9" s="30" t="s">
        <v>16</v>
      </c>
    </row>
    <row r="10" spans="1:13" s="2" customFormat="1" ht="22.5" customHeight="1">
      <c r="A10" s="36"/>
      <c r="B10" s="36"/>
      <c r="C10" s="37"/>
      <c r="D10" s="37"/>
      <c r="E10" s="30" t="s">
        <v>17</v>
      </c>
      <c r="F10" s="30" t="s">
        <v>18</v>
      </c>
      <c r="G10" s="37"/>
      <c r="H10" s="37"/>
      <c r="I10" s="30" t="s">
        <v>17</v>
      </c>
      <c r="J10" s="30" t="s">
        <v>18</v>
      </c>
      <c r="K10" s="37"/>
      <c r="L10" s="30" t="s">
        <v>11</v>
      </c>
      <c r="M10" s="30" t="s">
        <v>11</v>
      </c>
    </row>
    <row r="11" spans="1:13" s="2" customFormat="1" ht="24" customHeight="1">
      <c r="A11" s="38" t="s">
        <v>19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13" s="2" customFormat="1" ht="75">
      <c r="A12" s="6" t="s">
        <v>74</v>
      </c>
      <c r="B12" s="41" t="s">
        <v>20</v>
      </c>
      <c r="C12" s="7">
        <f>C13+C14</f>
        <v>12772</v>
      </c>
      <c r="D12" s="7">
        <f>D13+D14</f>
        <v>12358</v>
      </c>
      <c r="E12" s="7">
        <f>D12-C12</f>
        <v>-414</v>
      </c>
      <c r="F12" s="8">
        <f>E12/C12%</f>
        <v>-3.2414657062323835</v>
      </c>
      <c r="G12" s="7">
        <f>G13+G14</f>
        <v>13058</v>
      </c>
      <c r="H12" s="7">
        <f>H13+H14</f>
        <v>14425</v>
      </c>
      <c r="I12" s="7">
        <f>H12-G12</f>
        <v>1367</v>
      </c>
      <c r="J12" s="8">
        <f>I12/G12%</f>
        <v>10.468678204931841</v>
      </c>
      <c r="K12" s="7">
        <f>K13+K14</f>
        <v>17879</v>
      </c>
      <c r="L12" s="7">
        <f>L13+L14</f>
        <v>18789</v>
      </c>
      <c r="M12" s="7">
        <f>M13+M14</f>
        <v>21199</v>
      </c>
    </row>
    <row r="13" spans="1:13" s="2" customFormat="1" ht="18.75">
      <c r="A13" s="6" t="s">
        <v>21</v>
      </c>
      <c r="B13" s="41"/>
      <c r="C13" s="7">
        <v>12062</v>
      </c>
      <c r="D13" s="7">
        <v>11588</v>
      </c>
      <c r="E13" s="7">
        <f aca="true" t="shared" si="0" ref="E13:E21">D13-C13</f>
        <v>-474</v>
      </c>
      <c r="F13" s="8">
        <f>E13/C13%</f>
        <v>-3.9296965677333775</v>
      </c>
      <c r="G13" s="7">
        <v>13058</v>
      </c>
      <c r="H13" s="7">
        <v>14365</v>
      </c>
      <c r="I13" s="7">
        <f aca="true" t="shared" si="1" ref="I13:I21">H13-G13</f>
        <v>1307</v>
      </c>
      <c r="J13" s="8">
        <f aca="true" t="shared" si="2" ref="J13:J21">I13/G13%</f>
        <v>10.009189768724152</v>
      </c>
      <c r="K13" s="7">
        <v>17119</v>
      </c>
      <c r="L13" s="7">
        <v>17119</v>
      </c>
      <c r="M13" s="7">
        <v>17119</v>
      </c>
    </row>
    <row r="14" spans="1:13" s="2" customFormat="1" ht="18.75">
      <c r="A14" s="6" t="s">
        <v>22</v>
      </c>
      <c r="B14" s="41"/>
      <c r="C14" s="7">
        <v>710</v>
      </c>
      <c r="D14" s="7">
        <v>770</v>
      </c>
      <c r="E14" s="7">
        <f t="shared" si="0"/>
        <v>60</v>
      </c>
      <c r="F14" s="8">
        <f aca="true" t="shared" si="3" ref="F14:F21">E14/C14%</f>
        <v>8.450704225352114</v>
      </c>
      <c r="G14" s="7"/>
      <c r="H14" s="7">
        <v>60</v>
      </c>
      <c r="I14" s="7">
        <f t="shared" si="1"/>
        <v>60</v>
      </c>
      <c r="J14" s="8"/>
      <c r="K14" s="7">
        <v>760</v>
      </c>
      <c r="L14" s="7">
        <v>1670</v>
      </c>
      <c r="M14" s="7">
        <v>4080</v>
      </c>
    </row>
    <row r="15" spans="1:13" s="2" customFormat="1" ht="135" customHeight="1">
      <c r="A15" s="6" t="s">
        <v>23</v>
      </c>
      <c r="B15" s="31" t="s">
        <v>18</v>
      </c>
      <c r="C15" s="8">
        <v>100</v>
      </c>
      <c r="D15" s="8">
        <v>100</v>
      </c>
      <c r="E15" s="8">
        <f t="shared" si="0"/>
        <v>0</v>
      </c>
      <c r="F15" s="8">
        <f t="shared" si="3"/>
        <v>0</v>
      </c>
      <c r="G15" s="8">
        <v>100</v>
      </c>
      <c r="H15" s="8">
        <v>100</v>
      </c>
      <c r="I15" s="8">
        <f t="shared" si="1"/>
        <v>0</v>
      </c>
      <c r="J15" s="8">
        <f t="shared" si="2"/>
        <v>0</v>
      </c>
      <c r="K15" s="8">
        <v>100</v>
      </c>
      <c r="L15" s="8">
        <v>100</v>
      </c>
      <c r="M15" s="8">
        <v>100</v>
      </c>
    </row>
    <row r="16" spans="1:13" s="2" customFormat="1" ht="42.75" customHeight="1">
      <c r="A16" s="6" t="s">
        <v>24</v>
      </c>
      <c r="B16" s="31" t="s">
        <v>18</v>
      </c>
      <c r="C16" s="8">
        <v>100</v>
      </c>
      <c r="D16" s="8">
        <v>100</v>
      </c>
      <c r="E16" s="8">
        <f t="shared" si="0"/>
        <v>0</v>
      </c>
      <c r="F16" s="8">
        <f t="shared" si="3"/>
        <v>0</v>
      </c>
      <c r="G16" s="8">
        <v>100</v>
      </c>
      <c r="H16" s="8">
        <v>100</v>
      </c>
      <c r="I16" s="8">
        <f t="shared" si="1"/>
        <v>0</v>
      </c>
      <c r="J16" s="8">
        <f t="shared" si="2"/>
        <v>0</v>
      </c>
      <c r="K16" s="8">
        <v>100</v>
      </c>
      <c r="L16" s="8">
        <v>100</v>
      </c>
      <c r="M16" s="8">
        <v>100</v>
      </c>
    </row>
    <row r="17" spans="1:13" s="2" customFormat="1" ht="37.5">
      <c r="A17" s="6" t="s">
        <v>25</v>
      </c>
      <c r="B17" s="31" t="s">
        <v>26</v>
      </c>
      <c r="C17" s="8">
        <v>7</v>
      </c>
      <c r="D17" s="8">
        <v>7.6</v>
      </c>
      <c r="E17" s="8">
        <f t="shared" si="0"/>
        <v>0.5999999999999996</v>
      </c>
      <c r="F17" s="8">
        <f>E17/C17%</f>
        <v>8.571428571428566</v>
      </c>
      <c r="G17" s="8">
        <v>7.2</v>
      </c>
      <c r="H17" s="8">
        <v>7.6</v>
      </c>
      <c r="I17" s="8">
        <f t="shared" si="1"/>
        <v>0.39999999999999947</v>
      </c>
      <c r="J17" s="8">
        <f t="shared" si="2"/>
        <v>5.555555555555547</v>
      </c>
      <c r="K17" s="8">
        <v>7.6</v>
      </c>
      <c r="L17" s="8">
        <v>7.6</v>
      </c>
      <c r="M17" s="8">
        <v>7.6</v>
      </c>
    </row>
    <row r="18" spans="1:13" ht="58.5" customHeight="1">
      <c r="A18" s="6" t="s">
        <v>27</v>
      </c>
      <c r="B18" s="31" t="s">
        <v>28</v>
      </c>
      <c r="C18" s="8">
        <f>C19+C20+C21</f>
        <v>1563765</v>
      </c>
      <c r="D18" s="8">
        <f>D19+D20+D21</f>
        <v>1544523.4999999998</v>
      </c>
      <c r="E18" s="8">
        <f t="shared" si="0"/>
        <v>-19241.500000000233</v>
      </c>
      <c r="F18" s="8">
        <f t="shared" si="3"/>
        <v>-1.2304598197299617</v>
      </c>
      <c r="G18" s="8">
        <f>G19+G20+G21</f>
        <v>1855042.8</v>
      </c>
      <c r="H18" s="8">
        <f>H19+H20+H21</f>
        <v>1855042.8</v>
      </c>
      <c r="I18" s="8">
        <f t="shared" si="1"/>
        <v>0</v>
      </c>
      <c r="J18" s="8">
        <f t="shared" si="2"/>
        <v>0</v>
      </c>
      <c r="K18" s="8">
        <f>K19+K20+K21</f>
        <v>2415834.6</v>
      </c>
      <c r="L18" s="8">
        <f>L19+L20+L21</f>
        <v>2531451.6</v>
      </c>
      <c r="M18" s="8">
        <f>M19+M20+M21</f>
        <v>2548163.6</v>
      </c>
    </row>
    <row r="19" spans="1:13" ht="18.75">
      <c r="A19" s="6" t="s">
        <v>29</v>
      </c>
      <c r="B19" s="31" t="s">
        <v>28</v>
      </c>
      <c r="C19" s="8">
        <v>1531356.8</v>
      </c>
      <c r="D19" s="8">
        <v>1516499.7</v>
      </c>
      <c r="E19" s="8">
        <f t="shared" si="0"/>
        <v>-14857.100000000093</v>
      </c>
      <c r="F19" s="8">
        <f t="shared" si="3"/>
        <v>-0.9701919239200225</v>
      </c>
      <c r="G19" s="8">
        <v>1837722.8</v>
      </c>
      <c r="H19" s="8">
        <v>1837722.8</v>
      </c>
      <c r="I19" s="8">
        <f t="shared" si="1"/>
        <v>0</v>
      </c>
      <c r="J19" s="8">
        <f t="shared" si="2"/>
        <v>0</v>
      </c>
      <c r="K19" s="8">
        <v>2144299</v>
      </c>
      <c r="L19" s="8">
        <v>2233076.6</v>
      </c>
      <c r="M19" s="8">
        <v>2221380.6</v>
      </c>
    </row>
    <row r="20" spans="1:13" ht="19.5" customHeight="1">
      <c r="A20" s="6" t="s">
        <v>30</v>
      </c>
      <c r="B20" s="31" t="s">
        <v>28</v>
      </c>
      <c r="C20" s="8">
        <v>281.9</v>
      </c>
      <c r="D20" s="8">
        <v>281.9</v>
      </c>
      <c r="E20" s="8">
        <f t="shared" si="0"/>
        <v>0</v>
      </c>
      <c r="F20" s="8">
        <f t="shared" si="3"/>
        <v>0</v>
      </c>
      <c r="G20" s="8">
        <v>0</v>
      </c>
      <c r="H20" s="8">
        <v>0</v>
      </c>
      <c r="I20" s="8">
        <f t="shared" si="1"/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18.75">
      <c r="A21" s="6" t="s">
        <v>31</v>
      </c>
      <c r="B21" s="31" t="s">
        <v>28</v>
      </c>
      <c r="C21" s="8">
        <v>32126.3</v>
      </c>
      <c r="D21" s="8">
        <v>27741.9</v>
      </c>
      <c r="E21" s="8">
        <f t="shared" si="0"/>
        <v>-4384.399999999998</v>
      </c>
      <c r="F21" s="8">
        <f t="shared" si="3"/>
        <v>-13.647385475451571</v>
      </c>
      <c r="G21" s="8">
        <v>17320</v>
      </c>
      <c r="H21" s="8">
        <v>17320</v>
      </c>
      <c r="I21" s="8">
        <f t="shared" si="1"/>
        <v>0</v>
      </c>
      <c r="J21" s="8">
        <f t="shared" si="2"/>
        <v>0</v>
      </c>
      <c r="K21" s="8">
        <v>271535.6</v>
      </c>
      <c r="L21" s="8">
        <v>298375</v>
      </c>
      <c r="M21" s="8">
        <v>326783</v>
      </c>
    </row>
    <row r="22" spans="1:13" s="2" customFormat="1" ht="21.75" customHeight="1">
      <c r="A22" s="42" t="s">
        <v>32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s="2" customFormat="1" ht="37.5">
      <c r="A23" s="6" t="s">
        <v>33</v>
      </c>
      <c r="B23" s="41" t="s">
        <v>20</v>
      </c>
      <c r="C23" s="7">
        <v>35159</v>
      </c>
      <c r="D23" s="7">
        <f>D24+D25</f>
        <v>35664</v>
      </c>
      <c r="E23" s="7">
        <f aca="true" t="shared" si="4" ref="E23:E40">D23-C23</f>
        <v>505</v>
      </c>
      <c r="F23" s="8">
        <f aca="true" t="shared" si="5" ref="F23:F40">E23/C23%</f>
        <v>1.4363320913564095</v>
      </c>
      <c r="G23" s="7">
        <f>G24+G25</f>
        <v>36674</v>
      </c>
      <c r="H23" s="7">
        <f>H24+H25</f>
        <v>37875</v>
      </c>
      <c r="I23" s="7">
        <f aca="true" t="shared" si="6" ref="I23:I40">H23-G23</f>
        <v>1201</v>
      </c>
      <c r="J23" s="8">
        <f aca="true" t="shared" si="7" ref="J23:J40">I23/G23%</f>
        <v>3.274799585537438</v>
      </c>
      <c r="K23" s="7">
        <f>K24+K25</f>
        <v>37682</v>
      </c>
      <c r="L23" s="7">
        <f>L24+L25</f>
        <v>39405</v>
      </c>
      <c r="M23" s="7">
        <f>M24+M25</f>
        <v>41212</v>
      </c>
    </row>
    <row r="24" spans="1:13" s="2" customFormat="1" ht="18.75">
      <c r="A24" s="9" t="s">
        <v>34</v>
      </c>
      <c r="B24" s="41"/>
      <c r="C24" s="7">
        <v>2036</v>
      </c>
      <c r="D24" s="7">
        <v>2031</v>
      </c>
      <c r="E24" s="7">
        <f t="shared" si="4"/>
        <v>-5</v>
      </c>
      <c r="F24" s="8">
        <f t="shared" si="5"/>
        <v>-0.2455795677799607</v>
      </c>
      <c r="G24" s="7">
        <v>2020</v>
      </c>
      <c r="H24" s="7">
        <v>2157</v>
      </c>
      <c r="I24" s="7">
        <f t="shared" si="6"/>
        <v>137</v>
      </c>
      <c r="J24" s="8">
        <f t="shared" si="7"/>
        <v>6.782178217821782</v>
      </c>
      <c r="K24" s="7"/>
      <c r="L24" s="7"/>
      <c r="M24" s="7"/>
    </row>
    <row r="25" spans="1:13" s="2" customFormat="1" ht="18.75">
      <c r="A25" s="9" t="s">
        <v>35</v>
      </c>
      <c r="B25" s="41"/>
      <c r="C25" s="7">
        <v>33123</v>
      </c>
      <c r="D25" s="7">
        <v>33633</v>
      </c>
      <c r="E25" s="7">
        <f t="shared" si="4"/>
        <v>510</v>
      </c>
      <c r="F25" s="8">
        <f t="shared" si="5"/>
        <v>1.539715605470519</v>
      </c>
      <c r="G25" s="7">
        <v>34654</v>
      </c>
      <c r="H25" s="7">
        <v>35718</v>
      </c>
      <c r="I25" s="7">
        <f t="shared" si="6"/>
        <v>1064</v>
      </c>
      <c r="J25" s="8">
        <f t="shared" si="7"/>
        <v>3.070352628845155</v>
      </c>
      <c r="K25" s="7">
        <v>37682</v>
      </c>
      <c r="L25" s="7">
        <v>39405</v>
      </c>
      <c r="M25" s="7">
        <v>41212</v>
      </c>
    </row>
    <row r="26" spans="1:13" s="2" customFormat="1" ht="18.75">
      <c r="A26" s="9" t="s">
        <v>36</v>
      </c>
      <c r="B26" s="41"/>
      <c r="C26" s="7">
        <v>16450</v>
      </c>
      <c r="D26" s="7">
        <v>16770</v>
      </c>
      <c r="E26" s="7">
        <f t="shared" si="4"/>
        <v>320</v>
      </c>
      <c r="F26" s="8">
        <f t="shared" si="5"/>
        <v>1.9452887537993921</v>
      </c>
      <c r="G26" s="7">
        <v>17424</v>
      </c>
      <c r="H26" s="7">
        <v>17424</v>
      </c>
      <c r="I26" s="7">
        <f t="shared" si="6"/>
        <v>0</v>
      </c>
      <c r="J26" s="8">
        <f t="shared" si="7"/>
        <v>0</v>
      </c>
      <c r="K26" s="7">
        <v>20354</v>
      </c>
      <c r="L26" s="7">
        <v>20354</v>
      </c>
      <c r="M26" s="7">
        <v>20354</v>
      </c>
    </row>
    <row r="27" spans="1:13" s="2" customFormat="1" ht="39" customHeight="1">
      <c r="A27" s="10" t="s">
        <v>37</v>
      </c>
      <c r="B27" s="31" t="s">
        <v>18</v>
      </c>
      <c r="C27" s="8">
        <v>100</v>
      </c>
      <c r="D27" s="8">
        <v>100</v>
      </c>
      <c r="E27" s="8">
        <f t="shared" si="4"/>
        <v>0</v>
      </c>
      <c r="F27" s="8">
        <f t="shared" si="5"/>
        <v>0</v>
      </c>
      <c r="G27" s="8">
        <v>100</v>
      </c>
      <c r="H27" s="8">
        <v>100</v>
      </c>
      <c r="I27" s="8">
        <f t="shared" si="6"/>
        <v>0</v>
      </c>
      <c r="J27" s="8">
        <f t="shared" si="7"/>
        <v>0</v>
      </c>
      <c r="K27" s="8">
        <v>100</v>
      </c>
      <c r="L27" s="8">
        <v>100</v>
      </c>
      <c r="M27" s="8">
        <v>100</v>
      </c>
    </row>
    <row r="28" spans="1:13" s="2" customFormat="1" ht="39" customHeight="1">
      <c r="A28" s="6" t="s">
        <v>38</v>
      </c>
      <c r="B28" s="31" t="s">
        <v>18</v>
      </c>
      <c r="C28" s="8">
        <v>44</v>
      </c>
      <c r="D28" s="8">
        <v>45.7</v>
      </c>
      <c r="E28" s="8">
        <f t="shared" si="4"/>
        <v>1.7000000000000028</v>
      </c>
      <c r="F28" s="8">
        <f t="shared" si="5"/>
        <v>3.86363636363637</v>
      </c>
      <c r="G28" s="8">
        <v>45</v>
      </c>
      <c r="H28" s="8">
        <v>47.55</v>
      </c>
      <c r="I28" s="8">
        <f t="shared" si="6"/>
        <v>2.549999999999997</v>
      </c>
      <c r="J28" s="8">
        <f t="shared" si="7"/>
        <v>5.66666666666666</v>
      </c>
      <c r="K28" s="8">
        <v>45</v>
      </c>
      <c r="L28" s="8">
        <v>45</v>
      </c>
      <c r="M28" s="8">
        <v>45</v>
      </c>
    </row>
    <row r="29" spans="1:14" s="2" customFormat="1" ht="56.25">
      <c r="A29" s="6" t="s">
        <v>39</v>
      </c>
      <c r="B29" s="31" t="s">
        <v>18</v>
      </c>
      <c r="C29" s="8">
        <v>98</v>
      </c>
      <c r="D29" s="8">
        <v>98.8</v>
      </c>
      <c r="E29" s="8">
        <f t="shared" si="4"/>
        <v>0.7999999999999972</v>
      </c>
      <c r="F29" s="8">
        <f t="shared" si="5"/>
        <v>0.816326530612242</v>
      </c>
      <c r="G29" s="8">
        <v>98</v>
      </c>
      <c r="H29" s="8">
        <v>98.72</v>
      </c>
      <c r="I29" s="8">
        <f t="shared" si="6"/>
        <v>0.7199999999999989</v>
      </c>
      <c r="J29" s="8">
        <f t="shared" si="7"/>
        <v>0.7346938775510192</v>
      </c>
      <c r="K29" s="8">
        <v>98</v>
      </c>
      <c r="L29" s="8">
        <v>98</v>
      </c>
      <c r="M29" s="8">
        <v>98</v>
      </c>
      <c r="N29" s="29">
        <v>31</v>
      </c>
    </row>
    <row r="30" spans="1:13" s="2" customFormat="1" ht="81.75" customHeight="1">
      <c r="A30" s="32" t="s">
        <v>75</v>
      </c>
      <c r="B30" s="28" t="s">
        <v>18</v>
      </c>
      <c r="C30" s="8">
        <v>100</v>
      </c>
      <c r="D30" s="8">
        <v>100</v>
      </c>
      <c r="E30" s="8">
        <f t="shared" si="4"/>
        <v>0</v>
      </c>
      <c r="F30" s="8">
        <f t="shared" si="5"/>
        <v>0</v>
      </c>
      <c r="G30" s="8">
        <v>100</v>
      </c>
      <c r="H30" s="8">
        <v>100</v>
      </c>
      <c r="I30" s="8">
        <f t="shared" si="6"/>
        <v>0</v>
      </c>
      <c r="J30" s="8">
        <f t="shared" si="7"/>
        <v>0</v>
      </c>
      <c r="K30" s="8">
        <v>100</v>
      </c>
      <c r="L30" s="8">
        <v>100</v>
      </c>
      <c r="M30" s="8">
        <v>100</v>
      </c>
    </row>
    <row r="31" spans="1:13" s="2" customFormat="1" ht="65.25" customHeight="1">
      <c r="A31" s="32" t="s">
        <v>76</v>
      </c>
      <c r="B31" s="28" t="s">
        <v>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v>100</v>
      </c>
    </row>
    <row r="32" spans="1:13" s="2" customFormat="1" ht="78.75" customHeight="1">
      <c r="A32" s="16" t="s">
        <v>77</v>
      </c>
      <c r="B32" s="31" t="s">
        <v>18</v>
      </c>
      <c r="C32" s="8">
        <v>50</v>
      </c>
      <c r="D32" s="8">
        <v>56.3</v>
      </c>
      <c r="E32" s="8">
        <f t="shared" si="4"/>
        <v>6.299999999999997</v>
      </c>
      <c r="F32" s="8">
        <f t="shared" si="5"/>
        <v>12.599999999999994</v>
      </c>
      <c r="G32" s="8">
        <v>100</v>
      </c>
      <c r="H32" s="8">
        <v>100</v>
      </c>
      <c r="I32" s="8">
        <f t="shared" si="6"/>
        <v>0</v>
      </c>
      <c r="J32" s="8">
        <f t="shared" si="7"/>
        <v>0</v>
      </c>
      <c r="K32" s="8">
        <v>100</v>
      </c>
      <c r="L32" s="8">
        <v>100</v>
      </c>
      <c r="M32" s="8">
        <v>100</v>
      </c>
    </row>
    <row r="33" spans="1:13" s="2" customFormat="1" ht="37.5">
      <c r="A33" s="6" t="s">
        <v>78</v>
      </c>
      <c r="B33" s="41" t="s">
        <v>40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s="2" customFormat="1" ht="18.75">
      <c r="A34" s="6" t="s">
        <v>34</v>
      </c>
      <c r="B34" s="41"/>
      <c r="C34" s="8">
        <v>7</v>
      </c>
      <c r="D34" s="8">
        <v>7.6</v>
      </c>
      <c r="E34" s="8">
        <f t="shared" si="4"/>
        <v>0.5999999999999996</v>
      </c>
      <c r="F34" s="8">
        <f t="shared" si="5"/>
        <v>8.571428571428566</v>
      </c>
      <c r="G34" s="8">
        <v>7.2</v>
      </c>
      <c r="H34" s="8">
        <v>8.2</v>
      </c>
      <c r="I34" s="8">
        <f t="shared" si="6"/>
        <v>0.9999999999999991</v>
      </c>
      <c r="J34" s="8">
        <f t="shared" si="7"/>
        <v>13.888888888888875</v>
      </c>
      <c r="K34" s="8" t="s">
        <v>41</v>
      </c>
      <c r="L34" s="8" t="s">
        <v>41</v>
      </c>
      <c r="M34" s="8" t="s">
        <v>41</v>
      </c>
    </row>
    <row r="35" spans="1:13" s="2" customFormat="1" ht="18.75">
      <c r="A35" s="6" t="s">
        <v>35</v>
      </c>
      <c r="B35" s="41"/>
      <c r="C35" s="8">
        <v>7</v>
      </c>
      <c r="D35" s="8">
        <v>7.7</v>
      </c>
      <c r="E35" s="8">
        <f t="shared" si="4"/>
        <v>0.7000000000000002</v>
      </c>
      <c r="F35" s="8">
        <f t="shared" si="5"/>
        <v>10.000000000000002</v>
      </c>
      <c r="G35" s="8">
        <v>7</v>
      </c>
      <c r="H35" s="8">
        <v>8.2</v>
      </c>
      <c r="I35" s="8">
        <f t="shared" si="6"/>
        <v>1.1999999999999993</v>
      </c>
      <c r="J35" s="8">
        <f t="shared" si="7"/>
        <v>17.14285714285713</v>
      </c>
      <c r="K35" s="8">
        <v>7</v>
      </c>
      <c r="L35" s="8">
        <v>7</v>
      </c>
      <c r="M35" s="8">
        <v>7</v>
      </c>
    </row>
    <row r="36" spans="1:13" s="2" customFormat="1" ht="18.75">
      <c r="A36" s="6" t="s">
        <v>42</v>
      </c>
      <c r="B36" s="41"/>
      <c r="C36" s="8">
        <v>7</v>
      </c>
      <c r="D36" s="8">
        <v>7.7</v>
      </c>
      <c r="E36" s="8">
        <f t="shared" si="4"/>
        <v>0.7000000000000002</v>
      </c>
      <c r="F36" s="8">
        <f t="shared" si="5"/>
        <v>10.000000000000002</v>
      </c>
      <c r="G36" s="8">
        <v>7</v>
      </c>
      <c r="H36" s="8">
        <v>8.8</v>
      </c>
      <c r="I36" s="8">
        <f t="shared" si="6"/>
        <v>1.8000000000000007</v>
      </c>
      <c r="J36" s="8">
        <f t="shared" si="7"/>
        <v>25.714285714285722</v>
      </c>
      <c r="K36" s="8">
        <v>7</v>
      </c>
      <c r="L36" s="8">
        <v>7</v>
      </c>
      <c r="M36" s="8">
        <v>7</v>
      </c>
    </row>
    <row r="37" spans="1:13" ht="57" customHeight="1">
      <c r="A37" s="6" t="s">
        <v>27</v>
      </c>
      <c r="B37" s="31" t="s">
        <v>28</v>
      </c>
      <c r="C37" s="8">
        <f>C38+C39+C40</f>
        <v>3264726.5</v>
      </c>
      <c r="D37" s="8">
        <f>D38+D39+D40</f>
        <v>3247581.4</v>
      </c>
      <c r="E37" s="8">
        <f t="shared" si="4"/>
        <v>-17145.100000000093</v>
      </c>
      <c r="F37" s="8">
        <f t="shared" si="5"/>
        <v>-0.5251619086621833</v>
      </c>
      <c r="G37" s="8">
        <v>3845328.1</v>
      </c>
      <c r="H37" s="8">
        <v>3845328.1</v>
      </c>
      <c r="I37" s="8">
        <f t="shared" si="6"/>
        <v>0</v>
      </c>
      <c r="J37" s="8">
        <f t="shared" si="7"/>
        <v>0</v>
      </c>
      <c r="K37" s="8">
        <f>K38+K39+K40</f>
        <v>3797967.2</v>
      </c>
      <c r="L37" s="8">
        <f>L38+L39+L40</f>
        <v>4144562.9</v>
      </c>
      <c r="M37" s="8">
        <f>M38+M39+M40</f>
        <v>4567546.3</v>
      </c>
    </row>
    <row r="38" spans="1:13" ht="18.75">
      <c r="A38" s="6" t="s">
        <v>29</v>
      </c>
      <c r="B38" s="31" t="s">
        <v>28</v>
      </c>
      <c r="C38" s="8">
        <v>237034.5</v>
      </c>
      <c r="D38" s="8">
        <v>232993.3</v>
      </c>
      <c r="E38" s="8">
        <f t="shared" si="4"/>
        <v>-4041.2000000000116</v>
      </c>
      <c r="F38" s="8">
        <f t="shared" si="5"/>
        <v>-1.7048994977524419</v>
      </c>
      <c r="G38" s="8">
        <v>375781.3</v>
      </c>
      <c r="H38" s="8">
        <v>375781.3</v>
      </c>
      <c r="I38" s="8">
        <f t="shared" si="6"/>
        <v>0</v>
      </c>
      <c r="J38" s="8">
        <f t="shared" si="7"/>
        <v>0</v>
      </c>
      <c r="K38" s="8">
        <v>265142.5</v>
      </c>
      <c r="L38" s="8">
        <v>225974.6</v>
      </c>
      <c r="M38" s="8">
        <v>222765</v>
      </c>
    </row>
    <row r="39" spans="1:13" ht="19.5" customHeight="1">
      <c r="A39" s="6" t="s">
        <v>30</v>
      </c>
      <c r="B39" s="31" t="s">
        <v>28</v>
      </c>
      <c r="C39" s="8">
        <v>40025.1</v>
      </c>
      <c r="D39" s="8">
        <v>40018.7</v>
      </c>
      <c r="E39" s="8">
        <f t="shared" si="4"/>
        <v>-6.400000000001455</v>
      </c>
      <c r="F39" s="8">
        <f t="shared" si="5"/>
        <v>-0.0159899662961528</v>
      </c>
      <c r="G39" s="8">
        <v>43842.5</v>
      </c>
      <c r="H39" s="8">
        <v>43842.5</v>
      </c>
      <c r="I39" s="8">
        <f t="shared" si="6"/>
        <v>0</v>
      </c>
      <c r="J39" s="8">
        <f t="shared" si="7"/>
        <v>0</v>
      </c>
      <c r="K39" s="8">
        <v>0</v>
      </c>
      <c r="L39" s="8">
        <v>0</v>
      </c>
      <c r="M39" s="8">
        <v>0</v>
      </c>
    </row>
    <row r="40" spans="1:13" ht="18.75">
      <c r="A40" s="6" t="s">
        <v>31</v>
      </c>
      <c r="B40" s="31" t="s">
        <v>28</v>
      </c>
      <c r="C40" s="8">
        <v>2987666.9</v>
      </c>
      <c r="D40" s="8">
        <v>2974569.4</v>
      </c>
      <c r="E40" s="8">
        <f t="shared" si="4"/>
        <v>-13097.5</v>
      </c>
      <c r="F40" s="8">
        <f t="shared" si="5"/>
        <v>-0.4383855509461246</v>
      </c>
      <c r="G40" s="8">
        <v>3425704.3000000003</v>
      </c>
      <c r="H40" s="8">
        <v>3425704.3000000003</v>
      </c>
      <c r="I40" s="8">
        <f t="shared" si="6"/>
        <v>0</v>
      </c>
      <c r="J40" s="8">
        <f t="shared" si="7"/>
        <v>0</v>
      </c>
      <c r="K40" s="8">
        <v>3532824.7</v>
      </c>
      <c r="L40" s="8">
        <v>3918588.3</v>
      </c>
      <c r="M40" s="8">
        <v>4344781.3</v>
      </c>
    </row>
    <row r="41" spans="1:13" s="2" customFormat="1" ht="21.75" customHeight="1">
      <c r="A41" s="42" t="s">
        <v>43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s="2" customFormat="1" ht="37.5">
      <c r="A42" s="6" t="s">
        <v>44</v>
      </c>
      <c r="B42" s="31" t="s">
        <v>20</v>
      </c>
      <c r="C42" s="7">
        <v>9103</v>
      </c>
      <c r="D42" s="7">
        <v>9061</v>
      </c>
      <c r="E42" s="7">
        <f aca="true" t="shared" si="8" ref="E42:E63">D42-C42</f>
        <v>-42</v>
      </c>
      <c r="F42" s="8">
        <f aca="true" t="shared" si="9" ref="F42:F50">E42/C42%</f>
        <v>-0.4613863561463254</v>
      </c>
      <c r="G42" s="7">
        <v>5932</v>
      </c>
      <c r="H42" s="7">
        <v>5817</v>
      </c>
      <c r="I42" s="7">
        <f aca="true" t="shared" si="10" ref="I42:I63">H42-G42</f>
        <v>-115</v>
      </c>
      <c r="J42" s="8">
        <f aca="true" t="shared" si="11" ref="J42:J50">I42/G42%</f>
        <v>-1.9386378961564397</v>
      </c>
      <c r="K42" s="7">
        <v>5954</v>
      </c>
      <c r="L42" s="7">
        <v>5954</v>
      </c>
      <c r="M42" s="7">
        <v>5954</v>
      </c>
    </row>
    <row r="43" spans="1:13" s="2" customFormat="1" ht="37.5">
      <c r="A43" s="10" t="s">
        <v>45</v>
      </c>
      <c r="B43" s="31" t="s">
        <v>26</v>
      </c>
      <c r="C43" s="8">
        <v>7</v>
      </c>
      <c r="D43" s="8">
        <v>7.7</v>
      </c>
      <c r="E43" s="8">
        <f t="shared" si="8"/>
        <v>0.7000000000000002</v>
      </c>
      <c r="F43" s="8">
        <f t="shared" si="9"/>
        <v>10.000000000000002</v>
      </c>
      <c r="G43" s="8">
        <v>7</v>
      </c>
      <c r="H43" s="8">
        <v>7.5</v>
      </c>
      <c r="I43" s="8">
        <f t="shared" si="10"/>
        <v>0.5</v>
      </c>
      <c r="J43" s="8">
        <f t="shared" si="11"/>
        <v>7.142857142857142</v>
      </c>
      <c r="K43" s="8">
        <v>7</v>
      </c>
      <c r="L43" s="8">
        <v>7</v>
      </c>
      <c r="M43" s="8">
        <v>7</v>
      </c>
    </row>
    <row r="44" spans="1:13" s="2" customFormat="1" ht="56.25">
      <c r="A44" s="10" t="s">
        <v>46</v>
      </c>
      <c r="B44" s="31" t="s">
        <v>18</v>
      </c>
      <c r="C44" s="8">
        <v>100</v>
      </c>
      <c r="D44" s="8">
        <v>100</v>
      </c>
      <c r="E44" s="8">
        <f t="shared" si="8"/>
        <v>0</v>
      </c>
      <c r="F44" s="8">
        <f t="shared" si="9"/>
        <v>0</v>
      </c>
      <c r="G44" s="8">
        <v>100</v>
      </c>
      <c r="H44" s="8">
        <v>100</v>
      </c>
      <c r="I44" s="8">
        <f t="shared" si="10"/>
        <v>0</v>
      </c>
      <c r="J44" s="8">
        <f t="shared" si="11"/>
        <v>0</v>
      </c>
      <c r="K44" s="8">
        <v>100</v>
      </c>
      <c r="L44" s="8">
        <v>100</v>
      </c>
      <c r="M44" s="8">
        <v>100</v>
      </c>
    </row>
    <row r="45" spans="1:13" s="2" customFormat="1" ht="37.5">
      <c r="A45" s="10" t="s">
        <v>47</v>
      </c>
      <c r="B45" s="31" t="s">
        <v>48</v>
      </c>
      <c r="C45" s="7">
        <v>161</v>
      </c>
      <c r="D45" s="7">
        <v>161</v>
      </c>
      <c r="E45" s="7">
        <f t="shared" si="8"/>
        <v>0</v>
      </c>
      <c r="F45" s="8">
        <f t="shared" si="9"/>
        <v>0</v>
      </c>
      <c r="G45" s="7">
        <v>142</v>
      </c>
      <c r="H45" s="7">
        <v>129</v>
      </c>
      <c r="I45" s="7">
        <f t="shared" si="10"/>
        <v>-13</v>
      </c>
      <c r="J45" s="8">
        <f t="shared" si="11"/>
        <v>-9.15492957746479</v>
      </c>
      <c r="K45" s="7">
        <v>131</v>
      </c>
      <c r="L45" s="7">
        <v>131</v>
      </c>
      <c r="M45" s="7">
        <v>131</v>
      </c>
    </row>
    <row r="46" spans="1:13" s="2" customFormat="1" ht="56.25">
      <c r="A46" s="10" t="s">
        <v>49</v>
      </c>
      <c r="B46" s="31" t="s">
        <v>18</v>
      </c>
      <c r="C46" s="8">
        <v>95</v>
      </c>
      <c r="D46" s="8">
        <v>96</v>
      </c>
      <c r="E46" s="8">
        <f t="shared" si="8"/>
        <v>1</v>
      </c>
      <c r="F46" s="8">
        <f t="shared" si="9"/>
        <v>1.0526315789473684</v>
      </c>
      <c r="G46" s="8">
        <v>96</v>
      </c>
      <c r="H46" s="8">
        <v>96.5</v>
      </c>
      <c r="I46" s="8">
        <f t="shared" si="10"/>
        <v>0.5</v>
      </c>
      <c r="J46" s="8">
        <f t="shared" si="11"/>
        <v>0.5208333333333334</v>
      </c>
      <c r="K46" s="8">
        <v>96</v>
      </c>
      <c r="L46" s="8">
        <v>96</v>
      </c>
      <c r="M46" s="8">
        <v>96</v>
      </c>
    </row>
    <row r="47" spans="1:13" ht="56.25" customHeight="1">
      <c r="A47" s="6" t="s">
        <v>27</v>
      </c>
      <c r="B47" s="31" t="s">
        <v>28</v>
      </c>
      <c r="C47" s="8">
        <f>C48+C49+C50</f>
        <v>205326.69999999998</v>
      </c>
      <c r="D47" s="8">
        <f>D48+D49+D50</f>
        <v>202019.80000000002</v>
      </c>
      <c r="E47" s="8">
        <f t="shared" si="8"/>
        <v>-3306.899999999965</v>
      </c>
      <c r="F47" s="8">
        <f t="shared" si="9"/>
        <v>-1.6105552760551674</v>
      </c>
      <c r="G47" s="8">
        <f>G48+G49+G50</f>
        <v>161308.69999999998</v>
      </c>
      <c r="H47" s="8">
        <f>H48+H49+H50</f>
        <v>161308.69999999998</v>
      </c>
      <c r="I47" s="8">
        <f t="shared" si="10"/>
        <v>0</v>
      </c>
      <c r="J47" s="8">
        <f t="shared" si="11"/>
        <v>0</v>
      </c>
      <c r="K47" s="8">
        <f>K48+K49+K50</f>
        <v>169079.1</v>
      </c>
      <c r="L47" s="8">
        <f>L48+L49+L50</f>
        <v>170175.8</v>
      </c>
      <c r="M47" s="8">
        <f>M48+M49+M50</f>
        <v>169204.8</v>
      </c>
    </row>
    <row r="48" spans="1:13" ht="18.75">
      <c r="A48" s="6" t="s">
        <v>29</v>
      </c>
      <c r="B48" s="31" t="s">
        <v>28</v>
      </c>
      <c r="C48" s="8">
        <v>198743.9</v>
      </c>
      <c r="D48" s="8">
        <v>196897.2</v>
      </c>
      <c r="E48" s="8">
        <f t="shared" si="8"/>
        <v>-1846.6999999999825</v>
      </c>
      <c r="F48" s="8">
        <f t="shared" si="9"/>
        <v>-0.9291857511098367</v>
      </c>
      <c r="G48" s="8">
        <v>159615.9</v>
      </c>
      <c r="H48" s="8">
        <v>159615.9</v>
      </c>
      <c r="I48" s="8">
        <f t="shared" si="10"/>
        <v>0</v>
      </c>
      <c r="J48" s="8">
        <f t="shared" si="11"/>
        <v>0</v>
      </c>
      <c r="K48" s="8">
        <v>169079.1</v>
      </c>
      <c r="L48" s="8">
        <v>170175.8</v>
      </c>
      <c r="M48" s="8">
        <v>169204.8</v>
      </c>
    </row>
    <row r="49" spans="1:13" ht="19.5" customHeight="1">
      <c r="A49" s="6" t="s">
        <v>30</v>
      </c>
      <c r="B49" s="31" t="s">
        <v>28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ht="18.75">
      <c r="A50" s="6" t="s">
        <v>31</v>
      </c>
      <c r="B50" s="31" t="s">
        <v>28</v>
      </c>
      <c r="C50" s="8">
        <v>6582.8</v>
      </c>
      <c r="D50" s="8">
        <v>5122.6</v>
      </c>
      <c r="E50" s="8">
        <f t="shared" si="8"/>
        <v>-1460.1999999999998</v>
      </c>
      <c r="F50" s="8">
        <f t="shared" si="9"/>
        <v>-22.182050191407907</v>
      </c>
      <c r="G50" s="8">
        <v>1692.8</v>
      </c>
      <c r="H50" s="8">
        <v>1692.8</v>
      </c>
      <c r="I50" s="8">
        <f t="shared" si="10"/>
        <v>0</v>
      </c>
      <c r="J50" s="8">
        <f t="shared" si="11"/>
        <v>0</v>
      </c>
      <c r="K50" s="8">
        <v>0</v>
      </c>
      <c r="L50" s="8">
        <v>0</v>
      </c>
      <c r="M50" s="8">
        <v>0</v>
      </c>
    </row>
    <row r="51" spans="1:13" s="2" customFormat="1" ht="22.5" customHeight="1">
      <c r="A51" s="38" t="s">
        <v>50</v>
      </c>
      <c r="B51" s="39" t="s">
        <v>18</v>
      </c>
      <c r="C51" s="39"/>
      <c r="D51" s="39"/>
      <c r="E51" s="39">
        <f t="shared" si="8"/>
        <v>0</v>
      </c>
      <c r="F51" s="39" t="e">
        <f>D51/C51*100-100</f>
        <v>#DIV/0!</v>
      </c>
      <c r="G51" s="39"/>
      <c r="H51" s="39"/>
      <c r="I51" s="39">
        <f t="shared" si="10"/>
        <v>0</v>
      </c>
      <c r="J51" s="39" t="e">
        <f>H51/G51*100-100</f>
        <v>#DIV/0!</v>
      </c>
      <c r="K51" s="39"/>
      <c r="L51" s="39"/>
      <c r="M51" s="40"/>
    </row>
    <row r="52" spans="1:13" s="2" customFormat="1" ht="39" customHeight="1">
      <c r="A52" s="10" t="s">
        <v>51</v>
      </c>
      <c r="B52" s="41" t="s">
        <v>20</v>
      </c>
      <c r="C52" s="7">
        <f>C53+C54+C55</f>
        <v>6190</v>
      </c>
      <c r="D52" s="7">
        <f>D53+D54+D55</f>
        <v>8519</v>
      </c>
      <c r="E52" s="7">
        <f t="shared" si="8"/>
        <v>2329</v>
      </c>
      <c r="F52" s="8">
        <f aca="true" t="shared" si="12" ref="F52:F63">E52/C52%</f>
        <v>37.625201938610665</v>
      </c>
      <c r="G52" s="7">
        <f>G53+G54+G55</f>
        <v>9275</v>
      </c>
      <c r="H52" s="7">
        <f>H53+H54+H55</f>
        <v>9275</v>
      </c>
      <c r="I52" s="7">
        <f t="shared" si="10"/>
        <v>0</v>
      </c>
      <c r="J52" s="8">
        <f aca="true" t="shared" si="13" ref="J52:J63">I52/G52%</f>
        <v>0</v>
      </c>
      <c r="K52" s="7">
        <f>K53+K54+K55</f>
        <v>9400</v>
      </c>
      <c r="L52" s="7">
        <f>L53+L54+L55</f>
        <v>9400</v>
      </c>
      <c r="M52" s="7">
        <f>M53+M54+M55</f>
        <v>9400</v>
      </c>
    </row>
    <row r="53" spans="1:13" s="2" customFormat="1" ht="18.75">
      <c r="A53" s="10" t="s">
        <v>52</v>
      </c>
      <c r="B53" s="41"/>
      <c r="C53" s="7">
        <v>0</v>
      </c>
      <c r="D53" s="7">
        <v>2000</v>
      </c>
      <c r="E53" s="7">
        <f t="shared" si="8"/>
        <v>2000</v>
      </c>
      <c r="F53" s="8"/>
      <c r="G53" s="7">
        <v>2225</v>
      </c>
      <c r="H53" s="7">
        <v>2225</v>
      </c>
      <c r="I53" s="7">
        <f t="shared" si="10"/>
        <v>0</v>
      </c>
      <c r="J53" s="8">
        <f t="shared" si="13"/>
        <v>0</v>
      </c>
      <c r="K53" s="7">
        <v>2375</v>
      </c>
      <c r="L53" s="7">
        <v>2375</v>
      </c>
      <c r="M53" s="7">
        <v>2375</v>
      </c>
    </row>
    <row r="54" spans="1:13" s="2" customFormat="1" ht="18.75">
      <c r="A54" s="10" t="s">
        <v>53</v>
      </c>
      <c r="B54" s="41"/>
      <c r="C54" s="7">
        <v>4540</v>
      </c>
      <c r="D54" s="7">
        <v>3889</v>
      </c>
      <c r="E54" s="7">
        <f t="shared" si="8"/>
        <v>-651</v>
      </c>
      <c r="F54" s="8">
        <f t="shared" si="12"/>
        <v>-14.33920704845815</v>
      </c>
      <c r="G54" s="7">
        <v>3850</v>
      </c>
      <c r="H54" s="7">
        <v>3850</v>
      </c>
      <c r="I54" s="7">
        <f t="shared" si="10"/>
        <v>0</v>
      </c>
      <c r="J54" s="8">
        <f t="shared" si="13"/>
        <v>0</v>
      </c>
      <c r="K54" s="7">
        <v>4025</v>
      </c>
      <c r="L54" s="7">
        <v>4025</v>
      </c>
      <c r="M54" s="7">
        <v>4025</v>
      </c>
    </row>
    <row r="55" spans="1:14" s="2" customFormat="1" ht="18.75">
      <c r="A55" s="10" t="s">
        <v>54</v>
      </c>
      <c r="B55" s="41"/>
      <c r="C55" s="7">
        <v>1650</v>
      </c>
      <c r="D55" s="7">
        <v>2630</v>
      </c>
      <c r="E55" s="7">
        <f t="shared" si="8"/>
        <v>980</v>
      </c>
      <c r="F55" s="8">
        <f t="shared" si="12"/>
        <v>59.39393939393939</v>
      </c>
      <c r="G55" s="7">
        <v>3200</v>
      </c>
      <c r="H55" s="7">
        <v>3200</v>
      </c>
      <c r="I55" s="7">
        <f t="shared" si="10"/>
        <v>0</v>
      </c>
      <c r="J55" s="8">
        <f t="shared" si="13"/>
        <v>0</v>
      </c>
      <c r="K55" s="7">
        <v>3000</v>
      </c>
      <c r="L55" s="7">
        <v>3000</v>
      </c>
      <c r="M55" s="7">
        <v>3000</v>
      </c>
      <c r="N55" s="29">
        <v>32</v>
      </c>
    </row>
    <row r="56" spans="1:13" s="2" customFormat="1" ht="59.25" customHeight="1">
      <c r="A56" s="10" t="s">
        <v>81</v>
      </c>
      <c r="B56" s="31" t="s">
        <v>20</v>
      </c>
      <c r="C56" s="7">
        <v>0</v>
      </c>
      <c r="D56" s="7">
        <v>0</v>
      </c>
      <c r="E56" s="7">
        <f>D56-C56</f>
        <v>0</v>
      </c>
      <c r="F56" s="8"/>
      <c r="G56" s="7">
        <v>116</v>
      </c>
      <c r="H56" s="7">
        <v>116</v>
      </c>
      <c r="I56" s="7">
        <f>H56-G56</f>
        <v>0</v>
      </c>
      <c r="J56" s="8">
        <f>I56/G56%</f>
        <v>0</v>
      </c>
      <c r="K56" s="7">
        <v>210</v>
      </c>
      <c r="L56" s="7">
        <v>0</v>
      </c>
      <c r="M56" s="7">
        <v>0</v>
      </c>
    </row>
    <row r="57" spans="1:13" s="2" customFormat="1" ht="60" customHeight="1">
      <c r="A57" s="10" t="s">
        <v>80</v>
      </c>
      <c r="B57" s="31" t="s">
        <v>20</v>
      </c>
      <c r="C57" s="7">
        <v>1447</v>
      </c>
      <c r="D57" s="7">
        <v>1444</v>
      </c>
      <c r="E57" s="7">
        <f>D57-C57</f>
        <v>-3</v>
      </c>
      <c r="F57" s="8">
        <f>E57/C57%</f>
        <v>-0.2073255010366275</v>
      </c>
      <c r="G57" s="7"/>
      <c r="H57" s="7"/>
      <c r="I57" s="7"/>
      <c r="J57" s="8"/>
      <c r="K57" s="7"/>
      <c r="L57" s="7"/>
      <c r="M57" s="7"/>
    </row>
    <row r="58" spans="1:14" s="2" customFormat="1" ht="37.5">
      <c r="A58" s="10" t="s">
        <v>25</v>
      </c>
      <c r="B58" s="31" t="s">
        <v>26</v>
      </c>
      <c r="C58" s="8">
        <v>6.4</v>
      </c>
      <c r="D58" s="8">
        <v>7.7</v>
      </c>
      <c r="E58" s="8">
        <f t="shared" si="8"/>
        <v>1.2999999999999998</v>
      </c>
      <c r="F58" s="8">
        <f t="shared" si="12"/>
        <v>20.312499999999996</v>
      </c>
      <c r="G58" s="8">
        <v>7</v>
      </c>
      <c r="H58" s="8">
        <v>7</v>
      </c>
      <c r="I58" s="8">
        <f t="shared" si="10"/>
        <v>0</v>
      </c>
      <c r="J58" s="8">
        <f t="shared" si="13"/>
        <v>0</v>
      </c>
      <c r="K58" s="8">
        <v>7</v>
      </c>
      <c r="L58" s="8">
        <v>7</v>
      </c>
      <c r="M58" s="8">
        <v>7</v>
      </c>
      <c r="N58" s="29"/>
    </row>
    <row r="59" spans="1:13" s="2" customFormat="1" ht="58.5" customHeight="1">
      <c r="A59" s="10" t="s">
        <v>79</v>
      </c>
      <c r="B59" s="31" t="s">
        <v>18</v>
      </c>
      <c r="C59" s="8">
        <v>100</v>
      </c>
      <c r="D59" s="8">
        <v>100</v>
      </c>
      <c r="E59" s="8">
        <f t="shared" si="8"/>
        <v>0</v>
      </c>
      <c r="F59" s="8">
        <f t="shared" si="12"/>
        <v>0</v>
      </c>
      <c r="G59" s="8">
        <v>100</v>
      </c>
      <c r="H59" s="8">
        <v>100</v>
      </c>
      <c r="I59" s="8">
        <f t="shared" si="10"/>
        <v>0</v>
      </c>
      <c r="J59" s="8">
        <f t="shared" si="13"/>
        <v>0</v>
      </c>
      <c r="K59" s="8">
        <v>100</v>
      </c>
      <c r="L59" s="8">
        <v>100</v>
      </c>
      <c r="M59" s="8">
        <v>100</v>
      </c>
    </row>
    <row r="60" spans="1:13" ht="59.25" customHeight="1">
      <c r="A60" s="6" t="s">
        <v>27</v>
      </c>
      <c r="B60" s="31" t="s">
        <v>28</v>
      </c>
      <c r="C60" s="8">
        <f>C61+C63+C62</f>
        <v>52396.4</v>
      </c>
      <c r="D60" s="8">
        <v>50447.3</v>
      </c>
      <c r="E60" s="8">
        <f t="shared" si="8"/>
        <v>-1949.0999999999985</v>
      </c>
      <c r="F60" s="8">
        <f t="shared" si="12"/>
        <v>-3.719912055026678</v>
      </c>
      <c r="G60" s="8">
        <f>G61+G62+G63</f>
        <v>41787.2</v>
      </c>
      <c r="H60" s="8">
        <f>H61+H62+H63</f>
        <v>41787.2</v>
      </c>
      <c r="I60" s="8">
        <f t="shared" si="10"/>
        <v>0</v>
      </c>
      <c r="J60" s="8">
        <f t="shared" si="13"/>
        <v>0</v>
      </c>
      <c r="K60" s="8">
        <f>K61+K62+K63</f>
        <v>37136.3</v>
      </c>
      <c r="L60" s="8">
        <f>L61+L62+L63</f>
        <v>27073.300000000003</v>
      </c>
      <c r="M60" s="8">
        <f>M61+M62+M63</f>
        <v>27073.3</v>
      </c>
    </row>
    <row r="61" spans="1:13" ht="18.75" customHeight="1">
      <c r="A61" s="6" t="s">
        <v>29</v>
      </c>
      <c r="B61" s="31" t="s">
        <v>28</v>
      </c>
      <c r="C61" s="8">
        <v>3652.4</v>
      </c>
      <c r="D61" s="8">
        <v>3623.9</v>
      </c>
      <c r="E61" s="8">
        <f t="shared" si="8"/>
        <v>-28.5</v>
      </c>
      <c r="F61" s="8">
        <f t="shared" si="12"/>
        <v>-0.7803088380243127</v>
      </c>
      <c r="G61" s="8">
        <v>21447.5</v>
      </c>
      <c r="H61" s="8">
        <v>21447.5</v>
      </c>
      <c r="I61" s="8">
        <f t="shared" si="10"/>
        <v>0</v>
      </c>
      <c r="J61" s="8">
        <f t="shared" si="13"/>
        <v>0</v>
      </c>
      <c r="K61" s="8">
        <v>26136.9</v>
      </c>
      <c r="L61" s="8">
        <v>18080.7</v>
      </c>
      <c r="M61" s="8">
        <v>27073.3</v>
      </c>
    </row>
    <row r="62" spans="1:13" ht="18.75" customHeight="1">
      <c r="A62" s="6" t="s">
        <v>30</v>
      </c>
      <c r="B62" s="31" t="s">
        <v>28</v>
      </c>
      <c r="C62" s="8">
        <v>0</v>
      </c>
      <c r="D62" s="8">
        <v>0</v>
      </c>
      <c r="E62" s="8">
        <f t="shared" si="8"/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ht="18.75">
      <c r="A63" s="6" t="s">
        <v>31</v>
      </c>
      <c r="B63" s="31" t="s">
        <v>28</v>
      </c>
      <c r="C63" s="8">
        <f>18034.3+30709.7</f>
        <v>48744</v>
      </c>
      <c r="D63" s="8">
        <f>16429.2+30394.2</f>
        <v>46823.4</v>
      </c>
      <c r="E63" s="8">
        <f t="shared" si="8"/>
        <v>-1920.5999999999985</v>
      </c>
      <c r="F63" s="8">
        <f t="shared" si="12"/>
        <v>-3.9401772525849306</v>
      </c>
      <c r="G63" s="8">
        <v>20339.7</v>
      </c>
      <c r="H63" s="8">
        <v>20339.7</v>
      </c>
      <c r="I63" s="8">
        <f t="shared" si="10"/>
        <v>0</v>
      </c>
      <c r="J63" s="8">
        <f t="shared" si="13"/>
        <v>0</v>
      </c>
      <c r="K63" s="8">
        <v>10999.4</v>
      </c>
      <c r="L63" s="8">
        <v>8992.6</v>
      </c>
      <c r="M63" s="8">
        <v>0</v>
      </c>
    </row>
    <row r="64" spans="1:13" ht="23.25" customHeight="1">
      <c r="A64" s="42" t="s">
        <v>55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</row>
    <row r="65" spans="1:13" ht="78.75" customHeight="1">
      <c r="A65" s="10" t="s">
        <v>82</v>
      </c>
      <c r="B65" s="31" t="s">
        <v>48</v>
      </c>
      <c r="C65" s="31">
        <v>49</v>
      </c>
      <c r="D65" s="31">
        <v>49</v>
      </c>
      <c r="E65" s="7">
        <f aca="true" t="shared" si="14" ref="E65:E88">D65-C65</f>
        <v>0</v>
      </c>
      <c r="F65" s="11">
        <f aca="true" t="shared" si="15" ref="F65:F88">E65/C65%</f>
        <v>0</v>
      </c>
      <c r="G65" s="7">
        <v>46</v>
      </c>
      <c r="H65" s="31">
        <v>46</v>
      </c>
      <c r="I65" s="7">
        <f aca="true" t="shared" si="16" ref="I65:I88">H65-G65</f>
        <v>0</v>
      </c>
      <c r="J65" s="8">
        <f aca="true" t="shared" si="17" ref="J65:J88">I65/G65%</f>
        <v>0</v>
      </c>
      <c r="K65" s="7">
        <v>46</v>
      </c>
      <c r="L65" s="7">
        <v>48</v>
      </c>
      <c r="M65" s="7">
        <v>49</v>
      </c>
    </row>
    <row r="66" spans="1:13" ht="76.5" customHeight="1">
      <c r="A66" s="10" t="s">
        <v>83</v>
      </c>
      <c r="B66" s="31" t="s">
        <v>48</v>
      </c>
      <c r="C66" s="31">
        <v>5</v>
      </c>
      <c r="D66" s="31">
        <v>5</v>
      </c>
      <c r="E66" s="7">
        <f t="shared" si="14"/>
        <v>0</v>
      </c>
      <c r="F66" s="11">
        <f t="shared" si="15"/>
        <v>0</v>
      </c>
      <c r="G66" s="7">
        <v>5</v>
      </c>
      <c r="H66" s="31">
        <v>5</v>
      </c>
      <c r="I66" s="7">
        <f t="shared" si="16"/>
        <v>0</v>
      </c>
      <c r="J66" s="8">
        <f t="shared" si="17"/>
        <v>0</v>
      </c>
      <c r="K66" s="7">
        <v>5</v>
      </c>
      <c r="L66" s="7">
        <v>5</v>
      </c>
      <c r="M66" s="7">
        <v>5</v>
      </c>
    </row>
    <row r="67" spans="1:13" ht="97.5" customHeight="1">
      <c r="A67" s="10" t="s">
        <v>84</v>
      </c>
      <c r="B67" s="31" t="s">
        <v>18</v>
      </c>
      <c r="C67" s="31">
        <v>100</v>
      </c>
      <c r="D67" s="31">
        <v>100</v>
      </c>
      <c r="E67" s="8">
        <f t="shared" si="14"/>
        <v>0</v>
      </c>
      <c r="F67" s="11">
        <f t="shared" si="15"/>
        <v>0</v>
      </c>
      <c r="G67" s="7">
        <v>100</v>
      </c>
      <c r="H67" s="31">
        <v>100</v>
      </c>
      <c r="I67" s="8">
        <f t="shared" si="16"/>
        <v>0</v>
      </c>
      <c r="J67" s="8">
        <f t="shared" si="17"/>
        <v>0</v>
      </c>
      <c r="K67" s="7">
        <v>100</v>
      </c>
      <c r="L67" s="7">
        <v>100</v>
      </c>
      <c r="M67" s="7">
        <v>100</v>
      </c>
    </row>
    <row r="68" spans="1:13" ht="99" customHeight="1">
      <c r="A68" s="10" t="s">
        <v>85</v>
      </c>
      <c r="B68" s="31" t="s">
        <v>18</v>
      </c>
      <c r="C68" s="31">
        <v>100</v>
      </c>
      <c r="D68" s="31">
        <v>100</v>
      </c>
      <c r="E68" s="8">
        <f t="shared" si="14"/>
        <v>0</v>
      </c>
      <c r="F68" s="11">
        <f t="shared" si="15"/>
        <v>0</v>
      </c>
      <c r="G68" s="7">
        <v>100</v>
      </c>
      <c r="H68" s="31">
        <v>100</v>
      </c>
      <c r="I68" s="8">
        <f t="shared" si="16"/>
        <v>0</v>
      </c>
      <c r="J68" s="8">
        <f t="shared" si="17"/>
        <v>0</v>
      </c>
      <c r="K68" s="7">
        <v>100</v>
      </c>
      <c r="L68" s="7">
        <v>100</v>
      </c>
      <c r="M68" s="7">
        <v>100</v>
      </c>
    </row>
    <row r="69" spans="1:13" ht="39.75" customHeight="1">
      <c r="A69" s="10" t="s">
        <v>86</v>
      </c>
      <c r="B69" s="31" t="s">
        <v>48</v>
      </c>
      <c r="C69" s="31">
        <v>5</v>
      </c>
      <c r="D69" s="31">
        <v>5</v>
      </c>
      <c r="E69" s="7">
        <f t="shared" si="14"/>
        <v>0</v>
      </c>
      <c r="F69" s="11">
        <f t="shared" si="15"/>
        <v>0</v>
      </c>
      <c r="G69" s="7">
        <v>6</v>
      </c>
      <c r="H69" s="31">
        <v>6</v>
      </c>
      <c r="I69" s="7">
        <f t="shared" si="16"/>
        <v>0</v>
      </c>
      <c r="J69" s="8">
        <f t="shared" si="17"/>
        <v>0</v>
      </c>
      <c r="K69" s="7">
        <v>6</v>
      </c>
      <c r="L69" s="7">
        <v>6</v>
      </c>
      <c r="M69" s="7">
        <v>6</v>
      </c>
    </row>
    <row r="70" spans="1:13" ht="96.75" customHeight="1">
      <c r="A70" s="10" t="s">
        <v>87</v>
      </c>
      <c r="B70" s="31" t="s">
        <v>20</v>
      </c>
      <c r="C70" s="31">
        <v>561</v>
      </c>
      <c r="D70" s="31">
        <v>561</v>
      </c>
      <c r="E70" s="7">
        <f t="shared" si="14"/>
        <v>0</v>
      </c>
      <c r="F70" s="11">
        <f t="shared" si="15"/>
        <v>0</v>
      </c>
      <c r="G70" s="7">
        <v>617</v>
      </c>
      <c r="H70" s="31">
        <v>617</v>
      </c>
      <c r="I70" s="7">
        <f t="shared" si="16"/>
        <v>0</v>
      </c>
      <c r="J70" s="8">
        <f t="shared" si="17"/>
        <v>0</v>
      </c>
      <c r="K70" s="7">
        <v>616</v>
      </c>
      <c r="L70" s="7">
        <v>616</v>
      </c>
      <c r="M70" s="7">
        <v>616</v>
      </c>
    </row>
    <row r="71" spans="1:13" ht="57" customHeight="1">
      <c r="A71" s="10" t="s">
        <v>88</v>
      </c>
      <c r="B71" s="41" t="s">
        <v>48</v>
      </c>
      <c r="C71" s="31">
        <v>57</v>
      </c>
      <c r="D71" s="31">
        <v>57</v>
      </c>
      <c r="E71" s="7">
        <f t="shared" si="14"/>
        <v>0</v>
      </c>
      <c r="F71" s="8">
        <f t="shared" si="15"/>
        <v>0</v>
      </c>
      <c r="G71" s="12">
        <v>57</v>
      </c>
      <c r="H71" s="12">
        <v>57</v>
      </c>
      <c r="I71" s="7">
        <f t="shared" si="16"/>
        <v>0</v>
      </c>
      <c r="J71" s="8">
        <f t="shared" si="17"/>
        <v>0</v>
      </c>
      <c r="K71" s="7">
        <v>60</v>
      </c>
      <c r="L71" s="7">
        <v>64</v>
      </c>
      <c r="M71" s="7">
        <v>72</v>
      </c>
    </row>
    <row r="72" spans="1:13" ht="18.75">
      <c r="A72" s="13" t="s">
        <v>56</v>
      </c>
      <c r="B72" s="41"/>
      <c r="C72" s="31">
        <v>49</v>
      </c>
      <c r="D72" s="31">
        <v>49</v>
      </c>
      <c r="E72" s="7">
        <f t="shared" si="14"/>
        <v>0</v>
      </c>
      <c r="F72" s="8">
        <f t="shared" si="15"/>
        <v>0</v>
      </c>
      <c r="G72" s="7">
        <v>49</v>
      </c>
      <c r="H72" s="7">
        <v>49</v>
      </c>
      <c r="I72" s="7">
        <f t="shared" si="16"/>
        <v>0</v>
      </c>
      <c r="J72" s="8">
        <f t="shared" si="17"/>
        <v>0</v>
      </c>
      <c r="K72" s="7">
        <v>52</v>
      </c>
      <c r="L72" s="7">
        <v>56</v>
      </c>
      <c r="M72" s="7">
        <v>64</v>
      </c>
    </row>
    <row r="73" spans="1:14" ht="40.5" customHeight="1">
      <c r="A73" s="13" t="s">
        <v>57</v>
      </c>
      <c r="B73" s="41"/>
      <c r="C73" s="31">
        <v>8</v>
      </c>
      <c r="D73" s="31">
        <v>8</v>
      </c>
      <c r="E73" s="7">
        <f t="shared" si="14"/>
        <v>0</v>
      </c>
      <c r="F73" s="8">
        <f t="shared" si="15"/>
        <v>0</v>
      </c>
      <c r="G73" s="7">
        <v>8</v>
      </c>
      <c r="H73" s="7">
        <v>8</v>
      </c>
      <c r="I73" s="7">
        <f t="shared" si="16"/>
        <v>0</v>
      </c>
      <c r="J73" s="8">
        <f t="shared" si="17"/>
        <v>0</v>
      </c>
      <c r="K73" s="7">
        <v>8</v>
      </c>
      <c r="L73" s="7">
        <v>8</v>
      </c>
      <c r="M73" s="7">
        <v>8</v>
      </c>
      <c r="N73" s="29">
        <v>33</v>
      </c>
    </row>
    <row r="74" spans="1:13" ht="136.5" customHeight="1">
      <c r="A74" s="10" t="s">
        <v>89</v>
      </c>
      <c r="B74" s="31" t="s">
        <v>18</v>
      </c>
      <c r="C74" s="31">
        <v>100</v>
      </c>
      <c r="D74" s="31">
        <v>100</v>
      </c>
      <c r="E74" s="7">
        <f t="shared" si="14"/>
        <v>0</v>
      </c>
      <c r="F74" s="8">
        <f t="shared" si="15"/>
        <v>0</v>
      </c>
      <c r="G74" s="7">
        <v>100</v>
      </c>
      <c r="H74" s="7">
        <v>100</v>
      </c>
      <c r="I74" s="7">
        <f t="shared" si="16"/>
        <v>0</v>
      </c>
      <c r="J74" s="8">
        <f t="shared" si="17"/>
        <v>0</v>
      </c>
      <c r="K74" s="7">
        <v>100</v>
      </c>
      <c r="L74" s="7">
        <v>100</v>
      </c>
      <c r="M74" s="7">
        <v>100</v>
      </c>
    </row>
    <row r="75" spans="1:13" ht="99" customHeight="1">
      <c r="A75" s="10" t="s">
        <v>90</v>
      </c>
      <c r="B75" s="31" t="s">
        <v>48</v>
      </c>
      <c r="C75" s="31">
        <v>50</v>
      </c>
      <c r="D75" s="31">
        <v>50</v>
      </c>
      <c r="E75" s="7">
        <f t="shared" si="14"/>
        <v>0</v>
      </c>
      <c r="F75" s="8">
        <f t="shared" si="15"/>
        <v>0</v>
      </c>
      <c r="G75" s="7">
        <v>49</v>
      </c>
      <c r="H75" s="7">
        <v>49</v>
      </c>
      <c r="I75" s="7">
        <f t="shared" si="16"/>
        <v>0</v>
      </c>
      <c r="J75" s="8">
        <f t="shared" si="17"/>
        <v>0</v>
      </c>
      <c r="K75" s="7">
        <v>47</v>
      </c>
      <c r="L75" s="7">
        <v>47</v>
      </c>
      <c r="M75" s="7">
        <v>47</v>
      </c>
    </row>
    <row r="76" spans="1:13" ht="135" customHeight="1">
      <c r="A76" s="10" t="s">
        <v>91</v>
      </c>
      <c r="B76" s="31" t="s">
        <v>18</v>
      </c>
      <c r="C76" s="31">
        <v>100</v>
      </c>
      <c r="D76" s="31">
        <v>100</v>
      </c>
      <c r="E76" s="8">
        <f t="shared" si="14"/>
        <v>0</v>
      </c>
      <c r="F76" s="8">
        <f t="shared" si="15"/>
        <v>0</v>
      </c>
      <c r="G76" s="7">
        <v>100</v>
      </c>
      <c r="H76" s="7">
        <v>100</v>
      </c>
      <c r="I76" s="8">
        <f t="shared" si="16"/>
        <v>0</v>
      </c>
      <c r="J76" s="8">
        <f t="shared" si="17"/>
        <v>0</v>
      </c>
      <c r="K76" s="7">
        <v>100</v>
      </c>
      <c r="L76" s="7">
        <v>100</v>
      </c>
      <c r="M76" s="7">
        <v>100</v>
      </c>
    </row>
    <row r="77" spans="1:13" ht="97.5" customHeight="1">
      <c r="A77" s="10" t="s">
        <v>103</v>
      </c>
      <c r="B77" s="33" t="s">
        <v>20</v>
      </c>
      <c r="C77" s="7">
        <v>1447</v>
      </c>
      <c r="D77" s="7">
        <v>1444</v>
      </c>
      <c r="E77" s="8">
        <f t="shared" si="14"/>
        <v>-3</v>
      </c>
      <c r="F77" s="8">
        <f t="shared" si="15"/>
        <v>-0.2073255010366275</v>
      </c>
      <c r="G77" s="7">
        <v>1482</v>
      </c>
      <c r="H77" s="7">
        <v>1482</v>
      </c>
      <c r="I77" s="8">
        <f t="shared" si="16"/>
        <v>0</v>
      </c>
      <c r="J77" s="8">
        <f t="shared" si="17"/>
        <v>0</v>
      </c>
      <c r="K77" s="7">
        <v>537</v>
      </c>
      <c r="L77" s="7">
        <v>329</v>
      </c>
      <c r="M77" s="7">
        <v>206</v>
      </c>
    </row>
    <row r="78" spans="1:13" ht="79.5" customHeight="1">
      <c r="A78" s="10" t="s">
        <v>92</v>
      </c>
      <c r="B78" s="31" t="s">
        <v>18</v>
      </c>
      <c r="C78" s="31">
        <v>100</v>
      </c>
      <c r="D78" s="31">
        <v>100</v>
      </c>
      <c r="E78" s="8">
        <f t="shared" si="14"/>
        <v>0</v>
      </c>
      <c r="F78" s="8">
        <f t="shared" si="15"/>
        <v>0</v>
      </c>
      <c r="G78" s="7">
        <v>100</v>
      </c>
      <c r="H78" s="7">
        <v>100</v>
      </c>
      <c r="I78" s="8">
        <f t="shared" si="16"/>
        <v>0</v>
      </c>
      <c r="J78" s="8">
        <f t="shared" si="17"/>
        <v>0</v>
      </c>
      <c r="K78" s="7">
        <v>100</v>
      </c>
      <c r="L78" s="7">
        <v>100</v>
      </c>
      <c r="M78" s="7">
        <v>100</v>
      </c>
    </row>
    <row r="79" spans="1:13" ht="59.25" customHeight="1">
      <c r="A79" s="10" t="s">
        <v>93</v>
      </c>
      <c r="B79" s="31" t="s">
        <v>58</v>
      </c>
      <c r="C79" s="7">
        <v>1444</v>
      </c>
      <c r="D79" s="7">
        <v>1444</v>
      </c>
      <c r="E79" s="7">
        <f t="shared" si="14"/>
        <v>0</v>
      </c>
      <c r="F79" s="8">
        <f t="shared" si="15"/>
        <v>0</v>
      </c>
      <c r="G79" s="7">
        <v>1482</v>
      </c>
      <c r="H79" s="7">
        <v>1482</v>
      </c>
      <c r="I79" s="7">
        <f t="shared" si="16"/>
        <v>0</v>
      </c>
      <c r="J79" s="8">
        <f t="shared" si="17"/>
        <v>0</v>
      </c>
      <c r="K79" s="7">
        <v>537</v>
      </c>
      <c r="L79" s="7">
        <v>329</v>
      </c>
      <c r="M79" s="7">
        <v>206</v>
      </c>
    </row>
    <row r="80" spans="1:13" ht="116.25" customHeight="1">
      <c r="A80" s="10" t="s">
        <v>94</v>
      </c>
      <c r="B80" s="31" t="s">
        <v>18</v>
      </c>
      <c r="C80" s="31">
        <v>100</v>
      </c>
      <c r="D80" s="31">
        <v>100</v>
      </c>
      <c r="E80" s="8">
        <f t="shared" si="14"/>
        <v>0</v>
      </c>
      <c r="F80" s="8">
        <f t="shared" si="15"/>
        <v>0</v>
      </c>
      <c r="G80" s="7">
        <v>100</v>
      </c>
      <c r="H80" s="7">
        <v>100</v>
      </c>
      <c r="I80" s="8">
        <f t="shared" si="16"/>
        <v>0</v>
      </c>
      <c r="J80" s="8">
        <f t="shared" si="17"/>
        <v>0</v>
      </c>
      <c r="K80" s="7">
        <v>100</v>
      </c>
      <c r="L80" s="7">
        <v>100</v>
      </c>
      <c r="M80" s="7">
        <v>100</v>
      </c>
    </row>
    <row r="81" spans="1:13" ht="40.5" customHeight="1">
      <c r="A81" s="10" t="s">
        <v>95</v>
      </c>
      <c r="B81" s="31" t="s">
        <v>48</v>
      </c>
      <c r="C81" s="31">
        <v>4</v>
      </c>
      <c r="D81" s="31">
        <v>4</v>
      </c>
      <c r="E81" s="7">
        <f t="shared" si="14"/>
        <v>0</v>
      </c>
      <c r="F81" s="8">
        <f t="shared" si="15"/>
        <v>0</v>
      </c>
      <c r="G81" s="7">
        <v>4</v>
      </c>
      <c r="H81" s="7">
        <v>4</v>
      </c>
      <c r="I81" s="7">
        <f t="shared" si="16"/>
        <v>0</v>
      </c>
      <c r="J81" s="8">
        <f t="shared" si="17"/>
        <v>0</v>
      </c>
      <c r="K81" s="7">
        <v>5</v>
      </c>
      <c r="L81" s="7">
        <v>5</v>
      </c>
      <c r="M81" s="7">
        <v>5</v>
      </c>
    </row>
    <row r="82" spans="1:13" ht="96" customHeight="1">
      <c r="A82" s="10" t="s">
        <v>96</v>
      </c>
      <c r="B82" s="31" t="s">
        <v>48</v>
      </c>
      <c r="C82" s="31">
        <v>103</v>
      </c>
      <c r="D82" s="31">
        <v>103</v>
      </c>
      <c r="E82" s="7">
        <f t="shared" si="14"/>
        <v>0</v>
      </c>
      <c r="F82" s="8">
        <f t="shared" si="15"/>
        <v>0</v>
      </c>
      <c r="G82" s="7">
        <v>100</v>
      </c>
      <c r="H82" s="7">
        <v>100</v>
      </c>
      <c r="I82" s="7">
        <f t="shared" si="16"/>
        <v>0</v>
      </c>
      <c r="J82" s="8">
        <f t="shared" si="17"/>
        <v>0</v>
      </c>
      <c r="K82" s="7">
        <v>103</v>
      </c>
      <c r="L82" s="7">
        <v>109</v>
      </c>
      <c r="M82" s="7">
        <v>118</v>
      </c>
    </row>
    <row r="83" spans="1:14" ht="95.25" customHeight="1">
      <c r="A83" s="10" t="s">
        <v>97</v>
      </c>
      <c r="B83" s="31" t="s">
        <v>48</v>
      </c>
      <c r="C83" s="31">
        <v>5</v>
      </c>
      <c r="D83" s="31">
        <v>5</v>
      </c>
      <c r="E83" s="7">
        <f t="shared" si="14"/>
        <v>0</v>
      </c>
      <c r="F83" s="8">
        <f t="shared" si="15"/>
        <v>0</v>
      </c>
      <c r="G83" s="7">
        <v>5</v>
      </c>
      <c r="H83" s="7">
        <v>5</v>
      </c>
      <c r="I83" s="7">
        <f t="shared" si="16"/>
        <v>0</v>
      </c>
      <c r="J83" s="8">
        <f t="shared" si="17"/>
        <v>0</v>
      </c>
      <c r="K83" s="7">
        <v>5</v>
      </c>
      <c r="L83" s="7">
        <v>5</v>
      </c>
      <c r="M83" s="7">
        <v>5</v>
      </c>
      <c r="N83" s="29">
        <v>34</v>
      </c>
    </row>
    <row r="84" spans="1:13" ht="100.5" customHeight="1">
      <c r="A84" s="14" t="s">
        <v>98</v>
      </c>
      <c r="B84" s="15" t="s">
        <v>18</v>
      </c>
      <c r="C84" s="15">
        <v>98</v>
      </c>
      <c r="D84" s="15">
        <v>98</v>
      </c>
      <c r="E84" s="8">
        <f t="shared" si="14"/>
        <v>0</v>
      </c>
      <c r="F84" s="8">
        <f t="shared" si="15"/>
        <v>0</v>
      </c>
      <c r="G84" s="7">
        <v>98</v>
      </c>
      <c r="H84" s="7">
        <v>98</v>
      </c>
      <c r="I84" s="8">
        <f t="shared" si="16"/>
        <v>0</v>
      </c>
      <c r="J84" s="8">
        <f t="shared" si="17"/>
        <v>0</v>
      </c>
      <c r="K84" s="7">
        <v>98</v>
      </c>
      <c r="L84" s="7">
        <v>98</v>
      </c>
      <c r="M84" s="7">
        <v>98</v>
      </c>
    </row>
    <row r="85" spans="1:13" ht="78.75" customHeight="1">
      <c r="A85" s="10" t="s">
        <v>99</v>
      </c>
      <c r="B85" s="31" t="s">
        <v>18</v>
      </c>
      <c r="C85" s="31">
        <v>100</v>
      </c>
      <c r="D85" s="31">
        <v>100</v>
      </c>
      <c r="E85" s="8">
        <f t="shared" si="14"/>
        <v>0</v>
      </c>
      <c r="F85" s="8">
        <f t="shared" si="15"/>
        <v>0</v>
      </c>
      <c r="G85" s="7">
        <v>100</v>
      </c>
      <c r="H85" s="7">
        <v>100</v>
      </c>
      <c r="I85" s="8">
        <f t="shared" si="16"/>
        <v>0</v>
      </c>
      <c r="J85" s="8">
        <f t="shared" si="17"/>
        <v>0</v>
      </c>
      <c r="K85" s="7">
        <v>100</v>
      </c>
      <c r="L85" s="7">
        <v>100</v>
      </c>
      <c r="M85" s="7">
        <v>100</v>
      </c>
    </row>
    <row r="86" spans="1:13" ht="115.5" customHeight="1">
      <c r="A86" s="10" t="s">
        <v>100</v>
      </c>
      <c r="B86" s="31" t="s">
        <v>18</v>
      </c>
      <c r="C86" s="31">
        <v>100</v>
      </c>
      <c r="D86" s="31">
        <v>100</v>
      </c>
      <c r="E86" s="8">
        <f t="shared" si="14"/>
        <v>0</v>
      </c>
      <c r="F86" s="8">
        <f t="shared" si="15"/>
        <v>0</v>
      </c>
      <c r="G86" s="7">
        <v>100</v>
      </c>
      <c r="H86" s="7">
        <v>100</v>
      </c>
      <c r="I86" s="8">
        <f t="shared" si="16"/>
        <v>0</v>
      </c>
      <c r="J86" s="8">
        <f t="shared" si="17"/>
        <v>0</v>
      </c>
      <c r="K86" s="7">
        <v>100</v>
      </c>
      <c r="L86" s="7">
        <v>100</v>
      </c>
      <c r="M86" s="7">
        <v>100</v>
      </c>
    </row>
    <row r="87" spans="1:13" ht="59.25" customHeight="1">
      <c r="A87" s="10" t="s">
        <v>101</v>
      </c>
      <c r="B87" s="31" t="s">
        <v>18</v>
      </c>
      <c r="C87" s="31">
        <v>100</v>
      </c>
      <c r="D87" s="31">
        <v>100</v>
      </c>
      <c r="E87" s="8">
        <f t="shared" si="14"/>
        <v>0</v>
      </c>
      <c r="F87" s="8">
        <f t="shared" si="15"/>
        <v>0</v>
      </c>
      <c r="G87" s="7">
        <v>100</v>
      </c>
      <c r="H87" s="7">
        <v>100</v>
      </c>
      <c r="I87" s="8">
        <f t="shared" si="16"/>
        <v>0</v>
      </c>
      <c r="J87" s="8">
        <f t="shared" si="17"/>
        <v>0</v>
      </c>
      <c r="K87" s="7">
        <v>100</v>
      </c>
      <c r="L87" s="7">
        <v>100</v>
      </c>
      <c r="M87" s="7">
        <v>100</v>
      </c>
    </row>
    <row r="88" spans="1:13" ht="39.75" customHeight="1">
      <c r="A88" s="10" t="s">
        <v>102</v>
      </c>
      <c r="B88" s="31" t="s">
        <v>48</v>
      </c>
      <c r="C88" s="31">
        <v>12</v>
      </c>
      <c r="D88" s="31">
        <v>12</v>
      </c>
      <c r="E88" s="7">
        <f t="shared" si="14"/>
        <v>0</v>
      </c>
      <c r="F88" s="8">
        <f t="shared" si="15"/>
        <v>0</v>
      </c>
      <c r="G88" s="7">
        <v>14</v>
      </c>
      <c r="H88" s="7">
        <v>14</v>
      </c>
      <c r="I88" s="7">
        <f t="shared" si="16"/>
        <v>0</v>
      </c>
      <c r="J88" s="8">
        <f t="shared" si="17"/>
        <v>0</v>
      </c>
      <c r="K88" s="7">
        <v>14</v>
      </c>
      <c r="L88" s="7">
        <v>14</v>
      </c>
      <c r="M88" s="7">
        <v>14</v>
      </c>
    </row>
    <row r="89" spans="1:13" ht="57.75" customHeight="1">
      <c r="A89" s="16" t="s">
        <v>27</v>
      </c>
      <c r="B89" s="17" t="s">
        <v>28</v>
      </c>
      <c r="C89" s="18"/>
      <c r="D89" s="8"/>
      <c r="E89" s="8"/>
      <c r="F89" s="8"/>
      <c r="G89" s="8"/>
      <c r="H89" s="8"/>
      <c r="I89" s="8"/>
      <c r="J89" s="8"/>
      <c r="K89" s="8">
        <f>K90+K91+K92</f>
        <v>786044.8999999999</v>
      </c>
      <c r="L89" s="8">
        <f>L90+L91+L92</f>
        <v>777558.9</v>
      </c>
      <c r="M89" s="8">
        <f>M90+M91+M92</f>
        <v>790494.7</v>
      </c>
    </row>
    <row r="90" spans="1:13" ht="19.5" customHeight="1">
      <c r="A90" s="6" t="s">
        <v>29</v>
      </c>
      <c r="B90" s="31" t="s">
        <v>28</v>
      </c>
      <c r="C90" s="8"/>
      <c r="D90" s="8"/>
      <c r="E90" s="8"/>
      <c r="F90" s="8"/>
      <c r="G90" s="8"/>
      <c r="H90" s="8"/>
      <c r="I90" s="8"/>
      <c r="J90" s="8"/>
      <c r="K90" s="8">
        <v>400856.1</v>
      </c>
      <c r="L90" s="8">
        <v>382289.2</v>
      </c>
      <c r="M90" s="8">
        <v>383030</v>
      </c>
    </row>
    <row r="91" spans="1:13" ht="18.75" customHeight="1">
      <c r="A91" s="6" t="s">
        <v>30</v>
      </c>
      <c r="B91" s="31" t="s">
        <v>28</v>
      </c>
      <c r="C91" s="8"/>
      <c r="D91" s="8"/>
      <c r="E91" s="8"/>
      <c r="F91" s="8"/>
      <c r="G91" s="8"/>
      <c r="H91" s="8"/>
      <c r="I91" s="8"/>
      <c r="J91" s="8"/>
      <c r="K91" s="8">
        <v>0</v>
      </c>
      <c r="L91" s="8">
        <v>0</v>
      </c>
      <c r="M91" s="8">
        <v>0</v>
      </c>
    </row>
    <row r="92" spans="1:13" ht="18.75">
      <c r="A92" s="6" t="s">
        <v>31</v>
      </c>
      <c r="B92" s="31" t="s">
        <v>28</v>
      </c>
      <c r="C92" s="8"/>
      <c r="D92" s="8"/>
      <c r="E92" s="8"/>
      <c r="F92" s="8"/>
      <c r="G92" s="8"/>
      <c r="H92" s="8"/>
      <c r="I92" s="8"/>
      <c r="J92" s="8"/>
      <c r="K92" s="8">
        <v>385188.8</v>
      </c>
      <c r="L92" s="8">
        <v>395269.7</v>
      </c>
      <c r="M92" s="8">
        <v>407464.7</v>
      </c>
    </row>
    <row r="93" spans="1:13" s="2" customFormat="1" ht="21.75" customHeight="1">
      <c r="A93" s="45" t="s">
        <v>59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7"/>
    </row>
    <row r="94" spans="1:13" s="2" customFormat="1" ht="37.5">
      <c r="A94" s="6" t="s">
        <v>60</v>
      </c>
      <c r="B94" s="31" t="s">
        <v>20</v>
      </c>
      <c r="C94" s="7"/>
      <c r="D94" s="7"/>
      <c r="E94" s="7"/>
      <c r="F94" s="8"/>
      <c r="G94" s="7"/>
      <c r="H94" s="7"/>
      <c r="I94" s="7"/>
      <c r="J94" s="8"/>
      <c r="K94" s="7">
        <v>22</v>
      </c>
      <c r="L94" s="7">
        <v>22</v>
      </c>
      <c r="M94" s="7">
        <v>22</v>
      </c>
    </row>
    <row r="95" spans="1:13" s="2" customFormat="1" ht="38.25" customHeight="1">
      <c r="A95" s="6" t="s">
        <v>61</v>
      </c>
      <c r="B95" s="31" t="s">
        <v>18</v>
      </c>
      <c r="C95" s="8"/>
      <c r="D95" s="8"/>
      <c r="E95" s="8"/>
      <c r="F95" s="8"/>
      <c r="G95" s="8"/>
      <c r="H95" s="8"/>
      <c r="I95" s="8"/>
      <c r="J95" s="8"/>
      <c r="K95" s="8">
        <v>25</v>
      </c>
      <c r="L95" s="8">
        <v>25</v>
      </c>
      <c r="M95" s="8">
        <v>25</v>
      </c>
    </row>
    <row r="96" spans="1:13" s="2" customFormat="1" ht="37.5">
      <c r="A96" s="6" t="s">
        <v>62</v>
      </c>
      <c r="B96" s="31" t="s">
        <v>20</v>
      </c>
      <c r="C96" s="7"/>
      <c r="D96" s="7"/>
      <c r="E96" s="7"/>
      <c r="F96" s="8"/>
      <c r="G96" s="7">
        <v>1100</v>
      </c>
      <c r="H96" s="7">
        <v>1100</v>
      </c>
      <c r="I96" s="7">
        <f>H96-G96</f>
        <v>0</v>
      </c>
      <c r="J96" s="8">
        <f>I96/G96%</f>
        <v>0</v>
      </c>
      <c r="K96" s="7">
        <v>1100</v>
      </c>
      <c r="L96" s="7">
        <v>1100</v>
      </c>
      <c r="M96" s="7">
        <v>1100</v>
      </c>
    </row>
    <row r="97" spans="1:13" s="2" customFormat="1" ht="42.75" customHeight="1">
      <c r="A97" s="6" t="s">
        <v>63</v>
      </c>
      <c r="B97" s="31" t="s">
        <v>48</v>
      </c>
      <c r="C97" s="7"/>
      <c r="D97" s="7"/>
      <c r="E97" s="7"/>
      <c r="F97" s="8"/>
      <c r="G97" s="7"/>
      <c r="H97" s="7"/>
      <c r="I97" s="7"/>
      <c r="J97" s="8"/>
      <c r="K97" s="7">
        <v>11</v>
      </c>
      <c r="L97" s="7">
        <v>11</v>
      </c>
      <c r="M97" s="7">
        <v>11</v>
      </c>
    </row>
    <row r="98" spans="1:13" ht="57.75" customHeight="1">
      <c r="A98" s="6" t="s">
        <v>64</v>
      </c>
      <c r="B98" s="31" t="s">
        <v>28</v>
      </c>
      <c r="C98" s="8"/>
      <c r="D98" s="8"/>
      <c r="E98" s="8"/>
      <c r="F98" s="8"/>
      <c r="G98" s="8">
        <v>1083</v>
      </c>
      <c r="H98" s="8">
        <f>H99</f>
        <v>182.3</v>
      </c>
      <c r="I98" s="8">
        <f>H98-G98</f>
        <v>-900.7</v>
      </c>
      <c r="J98" s="8">
        <f>I98/G98%</f>
        <v>-83.16712834718375</v>
      </c>
      <c r="K98" s="8">
        <f>K99</f>
        <v>6411</v>
      </c>
      <c r="L98" s="8">
        <f>L99</f>
        <v>4287</v>
      </c>
      <c r="M98" s="8">
        <f>M99</f>
        <v>5640</v>
      </c>
    </row>
    <row r="99" spans="1:13" ht="18.75">
      <c r="A99" s="6" t="s">
        <v>29</v>
      </c>
      <c r="B99" s="31" t="s">
        <v>28</v>
      </c>
      <c r="C99" s="8"/>
      <c r="D99" s="8"/>
      <c r="E99" s="8"/>
      <c r="F99" s="8"/>
      <c r="G99" s="8">
        <v>1083</v>
      </c>
      <c r="H99" s="8">
        <v>182.3</v>
      </c>
      <c r="I99" s="8">
        <f>H99-G99</f>
        <v>-900.7</v>
      </c>
      <c r="J99" s="8">
        <f>I99/G99%</f>
        <v>-83.16712834718375</v>
      </c>
      <c r="K99" s="8">
        <v>6411</v>
      </c>
      <c r="L99" s="8">
        <v>4287</v>
      </c>
      <c r="M99" s="8">
        <v>5640</v>
      </c>
    </row>
    <row r="100" spans="1:13" s="2" customFormat="1" ht="41.25" customHeight="1">
      <c r="A100" s="45" t="s">
        <v>65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7"/>
    </row>
    <row r="101" spans="1:13" s="2" customFormat="1" ht="40.5" customHeight="1">
      <c r="A101" s="6" t="s">
        <v>66</v>
      </c>
      <c r="B101" s="31" t="s">
        <v>67</v>
      </c>
      <c r="C101" s="6"/>
      <c r="D101" s="6"/>
      <c r="E101" s="6"/>
      <c r="F101" s="6"/>
      <c r="G101" s="31">
        <v>1</v>
      </c>
      <c r="H101" s="31">
        <v>1</v>
      </c>
      <c r="I101" s="31">
        <v>0</v>
      </c>
      <c r="J101" s="19">
        <v>0</v>
      </c>
      <c r="K101" s="31">
        <v>1</v>
      </c>
      <c r="L101" s="31">
        <v>1</v>
      </c>
      <c r="M101" s="31">
        <v>1</v>
      </c>
    </row>
    <row r="102" spans="1:14" s="2" customFormat="1" ht="59.25" customHeight="1">
      <c r="A102" s="6" t="s">
        <v>68</v>
      </c>
      <c r="B102" s="31" t="s">
        <v>20</v>
      </c>
      <c r="C102" s="6"/>
      <c r="D102" s="6"/>
      <c r="E102" s="6"/>
      <c r="F102" s="6"/>
      <c r="G102" s="31">
        <v>50</v>
      </c>
      <c r="H102" s="31">
        <v>50</v>
      </c>
      <c r="I102" s="31">
        <v>0</v>
      </c>
      <c r="J102" s="19">
        <v>0</v>
      </c>
      <c r="K102" s="31">
        <v>60</v>
      </c>
      <c r="L102" s="31">
        <v>70</v>
      </c>
      <c r="M102" s="31">
        <v>70</v>
      </c>
      <c r="N102" s="29">
        <v>35</v>
      </c>
    </row>
    <row r="103" spans="1:13" s="2" customFormat="1" ht="78" customHeight="1">
      <c r="A103" s="6" t="s">
        <v>69</v>
      </c>
      <c r="B103" s="31" t="s">
        <v>48</v>
      </c>
      <c r="C103" s="6"/>
      <c r="D103" s="6"/>
      <c r="E103" s="6"/>
      <c r="F103" s="6"/>
      <c r="G103" s="31">
        <v>10</v>
      </c>
      <c r="H103" s="31">
        <v>10</v>
      </c>
      <c r="I103" s="31">
        <v>0</v>
      </c>
      <c r="J103" s="19">
        <v>0</v>
      </c>
      <c r="K103" s="31">
        <v>10</v>
      </c>
      <c r="L103" s="31">
        <v>15</v>
      </c>
      <c r="M103" s="31">
        <v>15</v>
      </c>
    </row>
    <row r="104" spans="1:13" s="2" customFormat="1" ht="59.25" customHeight="1">
      <c r="A104" s="6" t="s">
        <v>70</v>
      </c>
      <c r="B104" s="31" t="s">
        <v>20</v>
      </c>
      <c r="C104" s="6"/>
      <c r="D104" s="6"/>
      <c r="E104" s="6"/>
      <c r="F104" s="6"/>
      <c r="G104" s="31"/>
      <c r="H104" s="31"/>
      <c r="I104" s="31"/>
      <c r="J104" s="31"/>
      <c r="K104" s="31">
        <v>50</v>
      </c>
      <c r="L104" s="31">
        <v>50</v>
      </c>
      <c r="M104" s="31">
        <v>50</v>
      </c>
    </row>
    <row r="105" spans="1:13" s="2" customFormat="1" ht="97.5" customHeight="1">
      <c r="A105" s="6" t="s">
        <v>71</v>
      </c>
      <c r="B105" s="31" t="s">
        <v>67</v>
      </c>
      <c r="C105" s="6"/>
      <c r="D105" s="6"/>
      <c r="E105" s="6"/>
      <c r="F105" s="6"/>
      <c r="G105" s="31" t="s">
        <v>72</v>
      </c>
      <c r="H105" s="31" t="s">
        <v>72</v>
      </c>
      <c r="I105" s="31">
        <v>0</v>
      </c>
      <c r="J105" s="19">
        <v>0</v>
      </c>
      <c r="K105" s="31" t="s">
        <v>72</v>
      </c>
      <c r="L105" s="31" t="s">
        <v>72</v>
      </c>
      <c r="M105" s="31" t="s">
        <v>72</v>
      </c>
    </row>
    <row r="106" spans="1:13" ht="59.25" customHeight="1">
      <c r="A106" s="6" t="s">
        <v>64</v>
      </c>
      <c r="B106" s="31" t="s">
        <v>28</v>
      </c>
      <c r="C106" s="8"/>
      <c r="D106" s="8"/>
      <c r="E106" s="8"/>
      <c r="F106" s="8"/>
      <c r="G106" s="8"/>
      <c r="H106" s="8"/>
      <c r="I106" s="8"/>
      <c r="J106" s="8"/>
      <c r="K106" s="8">
        <f>K107</f>
        <v>386</v>
      </c>
      <c r="L106" s="8">
        <f>L107</f>
        <v>386</v>
      </c>
      <c r="M106" s="8">
        <f>M107</f>
        <v>386</v>
      </c>
    </row>
    <row r="107" spans="1:13" ht="18.75">
      <c r="A107" s="6" t="s">
        <v>29</v>
      </c>
      <c r="B107" s="31" t="s">
        <v>28</v>
      </c>
      <c r="C107" s="8"/>
      <c r="D107" s="8"/>
      <c r="E107" s="8"/>
      <c r="F107" s="8"/>
      <c r="G107" s="8"/>
      <c r="H107" s="8"/>
      <c r="I107" s="8"/>
      <c r="J107" s="8"/>
      <c r="K107" s="8">
        <v>386</v>
      </c>
      <c r="L107" s="8">
        <v>386</v>
      </c>
      <c r="M107" s="8">
        <v>386</v>
      </c>
    </row>
    <row r="108" spans="1:13" s="23" customFormat="1" ht="78" customHeight="1">
      <c r="A108" s="20" t="s">
        <v>73</v>
      </c>
      <c r="B108" s="21" t="s">
        <v>28</v>
      </c>
      <c r="C108" s="22">
        <f>C109+C110+C111</f>
        <v>5086214.6</v>
      </c>
      <c r="D108" s="22">
        <f>D109+D110+D111</f>
        <v>5044572</v>
      </c>
      <c r="E108" s="22">
        <f>D108-C108</f>
        <v>-41642.59999999963</v>
      </c>
      <c r="F108" s="22">
        <f>E108/C108%</f>
        <v>-0.818734624370738</v>
      </c>
      <c r="G108" s="22">
        <f>G109+G110+G111</f>
        <v>5904549.800000001</v>
      </c>
      <c r="H108" s="22">
        <f>H109+H110+H111</f>
        <v>5903649.1</v>
      </c>
      <c r="I108" s="22">
        <v>0</v>
      </c>
      <c r="J108" s="22">
        <f>I108/G108%</f>
        <v>0</v>
      </c>
      <c r="K108" s="22">
        <f>K109+K110+K111</f>
        <v>7212859.1</v>
      </c>
      <c r="L108" s="22">
        <f>L109+L110+L111</f>
        <v>7655495.5</v>
      </c>
      <c r="M108" s="22">
        <f>M109+M110+M111</f>
        <v>8108508.7</v>
      </c>
    </row>
    <row r="109" spans="1:13" s="23" customFormat="1" ht="18.75">
      <c r="A109" s="20" t="s">
        <v>29</v>
      </c>
      <c r="B109" s="21" t="s">
        <v>28</v>
      </c>
      <c r="C109" s="22">
        <f>C61+C48+C38+C19+C107+C99</f>
        <v>1970787.6</v>
      </c>
      <c r="D109" s="22">
        <f>D61+D48+D38+D19+D107+D99</f>
        <v>1950014.1</v>
      </c>
      <c r="E109" s="22">
        <f>D109-C109</f>
        <v>-20773.5</v>
      </c>
      <c r="F109" s="22">
        <f>E109/C109%</f>
        <v>-1.0540709714227956</v>
      </c>
      <c r="G109" s="22">
        <f>G61+G48+G38+G19+G107+G99</f>
        <v>2395650.5</v>
      </c>
      <c r="H109" s="22">
        <f>H61+H48+H38+H19+H107+H99</f>
        <v>2394749.8</v>
      </c>
      <c r="I109" s="22">
        <f>H109-G109</f>
        <v>-900.7000000001863</v>
      </c>
      <c r="J109" s="22">
        <f>I109/G109%</f>
        <v>-0.037597303947307266</v>
      </c>
      <c r="K109" s="22">
        <f>K90+K61+K48+K38+K19+K107+K99</f>
        <v>3012310.6</v>
      </c>
      <c r="L109" s="22">
        <f>L90+L61+L48+L38+L19+L107+L99</f>
        <v>3034269.9</v>
      </c>
      <c r="M109" s="22">
        <f>M90+M61+M48+M38+M19+M107+M99</f>
        <v>3029479.7</v>
      </c>
    </row>
    <row r="110" spans="1:13" s="23" customFormat="1" ht="19.5" customHeight="1">
      <c r="A110" s="20" t="s">
        <v>30</v>
      </c>
      <c r="B110" s="21" t="s">
        <v>28</v>
      </c>
      <c r="C110" s="22">
        <f aca="true" t="shared" si="18" ref="C110:E111">C62+C49+C39+C20</f>
        <v>40307</v>
      </c>
      <c r="D110" s="22">
        <f t="shared" si="18"/>
        <v>40300.6</v>
      </c>
      <c r="E110" s="22">
        <f t="shared" si="18"/>
        <v>-6.400000000001455</v>
      </c>
      <c r="F110" s="22">
        <f>E110/C110%</f>
        <v>-0.01587813531148797</v>
      </c>
      <c r="G110" s="22">
        <f aca="true" t="shared" si="19" ref="G110:I111">G62+G49+G39+G20</f>
        <v>43842.5</v>
      </c>
      <c r="H110" s="22">
        <f t="shared" si="19"/>
        <v>43842.5</v>
      </c>
      <c r="I110" s="22">
        <f t="shared" si="19"/>
        <v>0</v>
      </c>
      <c r="J110" s="22">
        <f>I110/G110%</f>
        <v>0</v>
      </c>
      <c r="K110" s="22">
        <f aca="true" t="shared" si="20" ref="K110:M111">K91+K62+K49+K39+K20</f>
        <v>0</v>
      </c>
      <c r="L110" s="22">
        <f t="shared" si="20"/>
        <v>0</v>
      </c>
      <c r="M110" s="22">
        <f t="shared" si="20"/>
        <v>0</v>
      </c>
    </row>
    <row r="111" spans="1:13" s="23" customFormat="1" ht="18.75" customHeight="1">
      <c r="A111" s="20" t="s">
        <v>31</v>
      </c>
      <c r="B111" s="21" t="s">
        <v>28</v>
      </c>
      <c r="C111" s="22">
        <f t="shared" si="18"/>
        <v>3075119.9999999995</v>
      </c>
      <c r="D111" s="22">
        <f t="shared" si="18"/>
        <v>3054257.3</v>
      </c>
      <c r="E111" s="22">
        <f t="shared" si="18"/>
        <v>-20862.699999999997</v>
      </c>
      <c r="F111" s="22">
        <f>E111/C111%</f>
        <v>-0.6784353130934727</v>
      </c>
      <c r="G111" s="22">
        <f t="shared" si="19"/>
        <v>3465056.8000000003</v>
      </c>
      <c r="H111" s="22">
        <f t="shared" si="19"/>
        <v>3465056.8000000003</v>
      </c>
      <c r="I111" s="22">
        <f t="shared" si="19"/>
        <v>0</v>
      </c>
      <c r="J111" s="22">
        <f>I111/G111%</f>
        <v>0</v>
      </c>
      <c r="K111" s="22">
        <f t="shared" si="20"/>
        <v>4200548.5</v>
      </c>
      <c r="L111" s="22">
        <f t="shared" si="20"/>
        <v>4621225.6</v>
      </c>
      <c r="M111" s="22">
        <f t="shared" si="20"/>
        <v>5079029</v>
      </c>
    </row>
    <row r="112" spans="1:13" s="23" customFormat="1" ht="20.25" customHeight="1">
      <c r="A112" s="24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8.75">
      <c r="A113" s="5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7.25" customHeight="1">
      <c r="A114" s="5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29" ht="18.75">
      <c r="N129" s="29"/>
    </row>
    <row r="137" ht="18.75">
      <c r="N137" s="29">
        <v>36</v>
      </c>
    </row>
    <row r="138" ht="18.75">
      <c r="N138" s="29"/>
    </row>
  </sheetData>
  <sheetProtection/>
  <mergeCells count="25">
    <mergeCell ref="B71:B73"/>
    <mergeCell ref="A93:M93"/>
    <mergeCell ref="A100:M100"/>
    <mergeCell ref="B23:B26"/>
    <mergeCell ref="B33:B36"/>
    <mergeCell ref="A41:M41"/>
    <mergeCell ref="A51:M51"/>
    <mergeCell ref="B52:B55"/>
    <mergeCell ref="A64:M64"/>
    <mergeCell ref="H9:H10"/>
    <mergeCell ref="I9:J9"/>
    <mergeCell ref="K9:K10"/>
    <mergeCell ref="A11:M11"/>
    <mergeCell ref="B12:B14"/>
    <mergeCell ref="A22:M22"/>
    <mergeCell ref="A6:M6"/>
    <mergeCell ref="A8:A10"/>
    <mergeCell ref="B8:B10"/>
    <mergeCell ref="C8:F8"/>
    <mergeCell ref="G8:J8"/>
    <mergeCell ref="L8:M8"/>
    <mergeCell ref="C9:C10"/>
    <mergeCell ref="D9:D10"/>
    <mergeCell ref="E9:F9"/>
    <mergeCell ref="G9:G10"/>
  </mergeCells>
  <printOptions/>
  <pageMargins left="0.26" right="0.23" top="0.8" bottom="0.23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Рубекина Елена</dc:creator>
  <cp:keywords/>
  <dc:description/>
  <cp:lastModifiedBy>Рубекина Елена</cp:lastModifiedBy>
  <cp:lastPrinted>2012-11-14T05:36:49Z</cp:lastPrinted>
  <dcterms:created xsi:type="dcterms:W3CDTF">2012-10-26T11:16:33Z</dcterms:created>
  <dcterms:modified xsi:type="dcterms:W3CDTF">2012-11-14T06:16:33Z</dcterms:modified>
  <cp:category/>
  <cp:version/>
  <cp:contentType/>
  <cp:contentStatus/>
</cp:coreProperties>
</file>