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2" activeTab="2"/>
  </bookViews>
  <sheets>
    <sheet name="наличие СРО" sheetId="1" r:id="rId1"/>
    <sheet name="перечень  работ по4 заявки" sheetId="2" r:id="rId2"/>
    <sheet name="отбор подрядчиков" sheetId="3" r:id="rId3"/>
    <sheet name="смр по подрядчикам" sheetId="4" r:id="rId4"/>
    <sheet name="СМР по сметам" sheetId="5" r:id="rId5"/>
    <sheet name="план бюджета" sheetId="6" r:id="rId6"/>
  </sheets>
  <definedNames/>
  <calcPr fullCalcOnLoad="1"/>
</workbook>
</file>

<file path=xl/sharedStrings.xml><?xml version="1.0" encoding="utf-8"?>
<sst xmlns="http://schemas.openxmlformats.org/spreadsheetml/2006/main" count="320" uniqueCount="139">
  <si>
    <t>результаты проведенного конкурса</t>
  </si>
  <si>
    <t>наименование подрядной организации</t>
  </si>
  <si>
    <t>наличие свидетельства о допуске к работам, выданным СРО, с указанием реквизитов (номер, дата)</t>
  </si>
  <si>
    <t>адрес МКД</t>
  </si>
  <si>
    <t>вид работ</t>
  </si>
  <si>
    <t>УО</t>
  </si>
  <si>
    <t>установка приборов учета потребления ресурсов</t>
  </si>
  <si>
    <t>ремонт крыши</t>
  </si>
  <si>
    <t>ремонт подвальных помещений</t>
  </si>
  <si>
    <t>утепление и ремонт фасадов</t>
  </si>
  <si>
    <t>ремонт сетей электроснабжения</t>
  </si>
  <si>
    <t>ремонт сетей теплоснабжения</t>
  </si>
  <si>
    <t>ремонт сетей газоснабжения</t>
  </si>
  <si>
    <t>ремонт сетей водоснабжения</t>
  </si>
  <si>
    <t xml:space="preserve">ремонт систем водоотведения </t>
  </si>
  <si>
    <t>проектные работы</t>
  </si>
  <si>
    <t>дата проведения конкурса по отбору подрядной организаии</t>
  </si>
  <si>
    <t>Информация по отбору подрядных организации по проведению капитального ремонта МКД (4 заявка)</t>
  </si>
  <si>
    <t>№ п/п</t>
  </si>
  <si>
    <t>ООО "УК ДЕЗ ЦЖР"</t>
  </si>
  <si>
    <t>№271-ДСРО от 30.12.2009г.</t>
  </si>
  <si>
    <t>25.12.2009г.</t>
  </si>
  <si>
    <t>ЗАО "Альпсервис"</t>
  </si>
  <si>
    <t>№340-241209-Ф-СТ от24.12.2009г.</t>
  </si>
  <si>
    <t>СГМУЭП "Горсвет"</t>
  </si>
  <si>
    <t>ООО "Центротех"</t>
  </si>
  <si>
    <t>ОАО "Сургутгаз"</t>
  </si>
  <si>
    <t xml:space="preserve">проспект Набережный дом № 51 </t>
  </si>
  <si>
    <t xml:space="preserve">проспект Набережный дом № 53 </t>
  </si>
  <si>
    <t>ул. Энтузиастов дом №40</t>
  </si>
  <si>
    <t>№340-241209-С-СТ от 24.12.2009г.</t>
  </si>
  <si>
    <t>Сертификат соответствия           Серия 66/0108 №0062 от 29.01.2010г.</t>
  </si>
  <si>
    <t xml:space="preserve">№420-140110-С-СТ от14.01.2010г. </t>
  </si>
  <si>
    <t>№ 621-290410-С-СТ от 29.04.2010г.</t>
  </si>
  <si>
    <t>ЗАО "АЛЬПСЕРВИС"</t>
  </si>
  <si>
    <t>Ремонт крыши;утепление и ремонт фасада;ремонт подвального помещения; ремонт внутридомовых инженерных систем водоотведения(вытяжки)</t>
  </si>
  <si>
    <t>ж/д Набережный, 51</t>
  </si>
  <si>
    <t>ремонт внутридомовых инженерных систем газоснабжения (стояки и разводящие магистрали)</t>
  </si>
  <si>
    <t>Реконструкция внутридомовых инженерных систем теплоснабжения(стояки, запорная арматура  и разводящие магистрали); реконструкция внутридомовых инженерных систем водоснабжения (стояки, запорная арматура); ремонт внутридомовых инженерных систем водоотведения(сборные трубопроводы)</t>
  </si>
  <si>
    <t>ООО" Центротех"</t>
  </si>
  <si>
    <t>ОАО " Сургутгаз"</t>
  </si>
  <si>
    <t>Ремонт внутридомовых инженерных систем теплоснабжения (АУУ, общедомовой узел учета тепла и воды, пусконаладка)</t>
  </si>
  <si>
    <t>ж/д Набережный, 53</t>
  </si>
  <si>
    <t>Утепление и ремонт фасада;ремонт подвального помещения;</t>
  </si>
  <si>
    <t>Ремонт внутридомовых инженерных систем электроснабжения (подвальное освещение и надподъездное освещение)</t>
  </si>
  <si>
    <t>Энтузиастов 40</t>
  </si>
  <si>
    <t xml:space="preserve"> ремонт внутридомовых инженерных систем водоотведения(сборные трубопроводы)</t>
  </si>
  <si>
    <t>Ремонт внутридомовых инженерных систем электроснабжения (замена этажных щитов, магистральных линий и коммунальное освещения)</t>
  </si>
  <si>
    <t xml:space="preserve">№ п/п </t>
  </si>
  <si>
    <t>Подрядчик</t>
  </si>
  <si>
    <t>Наименование работ</t>
  </si>
  <si>
    <t>В рамках  закона №185-ФЗ " О фонде содействия реформированию жилищно- коммунального хозяйства"                   ООО "УК ДЕЗ ЦЖР" приступила  капитальному ремонту  3 домов.</t>
  </si>
  <si>
    <t>ЗАО " Альпсервис"</t>
  </si>
  <si>
    <t>Сумма по плану</t>
  </si>
  <si>
    <t>ОАО "Центротех"</t>
  </si>
  <si>
    <t>СГМУП "Горсвет"(узлы учета)</t>
  </si>
  <si>
    <t>СГУЭП "Горсвет"( электрика)</t>
  </si>
  <si>
    <t>Проектные работы</t>
  </si>
  <si>
    <t>Итого:</t>
  </si>
  <si>
    <t>Бюджет 95%</t>
  </si>
  <si>
    <t>Население 5%</t>
  </si>
  <si>
    <t>Остаток:</t>
  </si>
  <si>
    <t>Всего по 4 заявки-</t>
  </si>
  <si>
    <t>ПИР не выставляли на тендор</t>
  </si>
  <si>
    <t>Всего</t>
  </si>
  <si>
    <t>Всего ПИР по 4 заявки</t>
  </si>
  <si>
    <t>4 заявка</t>
  </si>
  <si>
    <t>разбивка денежных средств.</t>
  </si>
  <si>
    <t>руб.</t>
  </si>
  <si>
    <t>Адрес</t>
  </si>
  <si>
    <t>Ремонт крыши</t>
  </si>
  <si>
    <t>ремонт фасада</t>
  </si>
  <si>
    <t>ремонт подвала</t>
  </si>
  <si>
    <t>ремонт внутридомовых инженерных систем водоотведения (сборные трубопроводы)</t>
  </si>
  <si>
    <t>ремонт внутридомовых инженерных систем водоотведения (вытяжки)</t>
  </si>
  <si>
    <t xml:space="preserve">ремонт внутридомовых инженерных систем электроснабжения </t>
  </si>
  <si>
    <t>пусконаладочные работы на узлы</t>
  </si>
  <si>
    <t>ремонт внутридомовых инженерных систем тепловодоснабжения (узлы учета)</t>
  </si>
  <si>
    <t>СМР по смете</t>
  </si>
  <si>
    <t>ремонт внутридомовых инженерных систем газоснабжения</t>
  </si>
  <si>
    <t>Реконструкция внутридомовых инженерных систем теплоснабжения (стояки, разводящие магистрали, запорна- регулирующая раматура)</t>
  </si>
  <si>
    <t>Реконструкция внутридомовых инженерных систем водоснабжения (стояки, разводящие магистрали, запорна- регулирующая раматура)</t>
  </si>
  <si>
    <t>ремонт внутридомовых инженерных систем электроснабжения (узлов управления и учета)</t>
  </si>
  <si>
    <t>Набережный 51</t>
  </si>
  <si>
    <t>Набережный 53</t>
  </si>
  <si>
    <t>Альпсервис</t>
  </si>
  <si>
    <t>Горсвет (электрика)</t>
  </si>
  <si>
    <t>Горсвет (узлы учета)</t>
  </si>
  <si>
    <t>Центротех</t>
  </si>
  <si>
    <t>Сургут газ</t>
  </si>
  <si>
    <t>врем.</t>
  </si>
  <si>
    <t>непр</t>
  </si>
  <si>
    <t>зим</t>
  </si>
  <si>
    <t xml:space="preserve">подвал </t>
  </si>
  <si>
    <t>вытяжки</t>
  </si>
  <si>
    <t>фасад</t>
  </si>
  <si>
    <t>крыша</t>
  </si>
  <si>
    <t>итого</t>
  </si>
  <si>
    <t>неп+вре</t>
  </si>
  <si>
    <t>в-н</t>
  </si>
  <si>
    <t>вр</t>
  </si>
  <si>
    <t>раз</t>
  </si>
  <si>
    <t>По договору</t>
  </si>
  <si>
    <t>ЗАО"Альсервис"</t>
  </si>
  <si>
    <t>ремонт внутридомовых инженерных систем тепловодоснабжения (АУУ общедомовой узлы учета)</t>
  </si>
  <si>
    <t>Начальник  ОРи Б                                              Белоусова Г. А.</t>
  </si>
  <si>
    <t>Разбивка денежных средств                                                                         (руб.)</t>
  </si>
  <si>
    <t>Заказчик: ООО "УК ДЕЗ ЦЖР"</t>
  </si>
  <si>
    <t>Контактное лицо: Белоусова Г. А.</t>
  </si>
  <si>
    <t>Перечень выставляемых на конкурс объектов капитального ремонта</t>
  </si>
  <si>
    <t>Работы по ремонту многоквартирных домов выполняются при условии выделения быджетных средств в размере 95% от сметы (федеральный, окружной, городской), средства собственников помещений многоквартирных домов в размере 5% от сметы.</t>
  </si>
  <si>
    <t>Работы по данным объектам капитального ремонта должны быть выполнены в срок до 25 декабря 2010г.. Сроки выполнения работ могут быть скорректированы в соответствии с выделением денежных средств.</t>
  </si>
  <si>
    <t>Заявки на участие в конкурсе по отбору подрядных организаций принимаются по адресу:</t>
  </si>
  <si>
    <t>по адресу : 628403 г. Сургут, ул. 30 лет Победы,17.</t>
  </si>
  <si>
    <t>Адрес организации: 628403, г. Сургут, ул. 30 лет Победы, 17</t>
  </si>
  <si>
    <t>Стоимость работ  в текущих ценах         ( тыс. руб.)</t>
  </si>
  <si>
    <t>Сообщение о проведении отбора подрядных организаций.</t>
  </si>
  <si>
    <t xml:space="preserve">        Требования к участникам отбора, устанавливаемые заказчиком:</t>
  </si>
  <si>
    <t xml:space="preserve">  Опыт работы в сфере капитального ремонта многоквартирных домов:</t>
  </si>
  <si>
    <t>Телефон:(3462) 527788, 527827,284085</t>
  </si>
  <si>
    <t>ул.Магистральная 32</t>
  </si>
  <si>
    <t>лот-1</t>
  </si>
  <si>
    <t>лот-2</t>
  </si>
  <si>
    <t>ул.Магистральная 34</t>
  </si>
  <si>
    <t>лот -3</t>
  </si>
  <si>
    <t>пр. Набережный 12/1</t>
  </si>
  <si>
    <t>Замена лифтов и лифтового оборудования</t>
  </si>
  <si>
    <t xml:space="preserve">      Работы по ремонту многоквартирных домов выполняются при условии выделения бюджетных средств в размере 90% от сметы (окружной,городской бюджет); средства собственников помещений многоквартирных домов в размере 10% от сметной стоимости.</t>
  </si>
  <si>
    <t xml:space="preserve">       Отбор подрядных организаций для выполнения капитального ремонта многоквартирных домов будет проводиться 20 января 2012г.</t>
  </si>
  <si>
    <t xml:space="preserve">  Стоимость  конкурсной документации: 1000 рублей.</t>
  </si>
  <si>
    <t xml:space="preserve">  Полный перечь документов  заинтересованные лица могут получить, начиная с  21декабря 2011 г.  по адресу: 628403, г.Сургут, ул. 30 лет Победы, 19 кабинет 309</t>
  </si>
  <si>
    <t xml:space="preserve">     ООО "УК ДЕЗ ЦЖР"  извещает о проведении открытого конкурса по отбору подрядных организаций для выполнения замены лифтов и лифтового оборудования многоквартирных домов  и приглашает принять в этом участие заинтересованных юридических  лиц. </t>
  </si>
  <si>
    <t xml:space="preserve">      Работы по данным объектам капитального ремонта должны быть выполнены в течении 1,5 месяцев с момента выделения денежных средств.</t>
  </si>
  <si>
    <t xml:space="preserve">  Квалифиццированный состав специалистов</t>
  </si>
  <si>
    <t xml:space="preserve">  Наличие производственной базы</t>
  </si>
  <si>
    <t xml:space="preserve">  Цена договора</t>
  </si>
  <si>
    <t xml:space="preserve">  Сроки выполнения работ</t>
  </si>
  <si>
    <t xml:space="preserve">  г. Сургут, ул. 30 лет Победы, 17, начиная с 21 декабря 2011г.  по 20 января  2012г.(до 10.00 часов)</t>
  </si>
  <si>
    <t xml:space="preserve">  Стабильность финансового состояния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</si>
</sst>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%"/>
    <numFmt numFmtId="165" formatCode="0.0000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2" xfId="0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E6" sqref="E6"/>
    </sheetView>
  </sheetViews>
  <sheetFormatPr defaultColWidth="9.00390625" defaultRowHeight="12.75"/>
  <cols>
    <col min="2" max="2" width="13.125" style="0" customWidth="1"/>
    <col min="3" max="3" width="14.00390625" style="0" customWidth="1"/>
    <col min="4" max="4" width="22.125" style="0" customWidth="1"/>
    <col min="5" max="5" width="21.125" style="0" customWidth="1"/>
    <col min="6" max="6" width="22.25390625" style="0" customWidth="1"/>
    <col min="7" max="7" width="24.25390625" style="0" customWidth="1"/>
  </cols>
  <sheetData>
    <row r="1" spans="1:7" ht="31.5" customHeight="1">
      <c r="A1" s="65" t="s">
        <v>17</v>
      </c>
      <c r="B1" s="65"/>
      <c r="C1" s="65"/>
      <c r="D1" s="65"/>
      <c r="E1" s="65"/>
      <c r="F1" s="65"/>
      <c r="G1" s="65"/>
    </row>
    <row r="2" spans="1:7" ht="37.5" customHeight="1">
      <c r="A2" s="67" t="s">
        <v>18</v>
      </c>
      <c r="B2" s="66" t="s">
        <v>5</v>
      </c>
      <c r="C2" s="66" t="s">
        <v>3</v>
      </c>
      <c r="D2" s="66" t="s">
        <v>4</v>
      </c>
      <c r="E2" s="66" t="s">
        <v>0</v>
      </c>
      <c r="F2" s="66"/>
      <c r="G2" s="66" t="s">
        <v>2</v>
      </c>
    </row>
    <row r="3" spans="1:7" ht="60" customHeight="1">
      <c r="A3" s="68"/>
      <c r="B3" s="66"/>
      <c r="C3" s="66"/>
      <c r="D3" s="66"/>
      <c r="E3" s="1" t="s">
        <v>1</v>
      </c>
      <c r="F3" s="1" t="s">
        <v>16</v>
      </c>
      <c r="G3" s="66"/>
    </row>
    <row r="4" spans="1:7" ht="47.25">
      <c r="A4" s="69">
        <v>1</v>
      </c>
      <c r="B4" s="72" t="s">
        <v>19</v>
      </c>
      <c r="C4" s="72" t="s">
        <v>27</v>
      </c>
      <c r="D4" s="2" t="s">
        <v>6</v>
      </c>
      <c r="E4" s="1" t="s">
        <v>24</v>
      </c>
      <c r="F4" s="1" t="s">
        <v>21</v>
      </c>
      <c r="G4" s="1" t="s">
        <v>30</v>
      </c>
    </row>
    <row r="5" spans="1:7" ht="31.5">
      <c r="A5" s="70"/>
      <c r="B5" s="73"/>
      <c r="C5" s="73"/>
      <c r="D5" s="3" t="s">
        <v>11</v>
      </c>
      <c r="E5" s="4" t="s">
        <v>25</v>
      </c>
      <c r="F5" s="1" t="s">
        <v>21</v>
      </c>
      <c r="G5" s="4" t="s">
        <v>33</v>
      </c>
    </row>
    <row r="6" spans="1:7" ht="31.5">
      <c r="A6" s="70"/>
      <c r="B6" s="73"/>
      <c r="C6" s="73"/>
      <c r="D6" s="3" t="s">
        <v>12</v>
      </c>
      <c r="E6" s="4" t="s">
        <v>26</v>
      </c>
      <c r="F6" s="1" t="s">
        <v>21</v>
      </c>
      <c r="G6" s="4" t="s">
        <v>32</v>
      </c>
    </row>
    <row r="7" spans="1:7" ht="31.5">
      <c r="A7" s="70"/>
      <c r="B7" s="73"/>
      <c r="C7" s="73"/>
      <c r="D7" s="3" t="s">
        <v>13</v>
      </c>
      <c r="E7" s="4" t="s">
        <v>25</v>
      </c>
      <c r="F7" s="1" t="s">
        <v>21</v>
      </c>
      <c r="G7" s="4" t="s">
        <v>33</v>
      </c>
    </row>
    <row r="8" spans="1:7" ht="31.5">
      <c r="A8" s="70"/>
      <c r="B8" s="73"/>
      <c r="C8" s="73"/>
      <c r="D8" s="3" t="s">
        <v>14</v>
      </c>
      <c r="E8" s="4" t="s">
        <v>25</v>
      </c>
      <c r="F8" s="1" t="s">
        <v>21</v>
      </c>
      <c r="G8" s="4" t="s">
        <v>33</v>
      </c>
    </row>
    <row r="9" spans="1:7" ht="31.5">
      <c r="A9" s="70"/>
      <c r="B9" s="73"/>
      <c r="C9" s="73"/>
      <c r="D9" s="2" t="s">
        <v>7</v>
      </c>
      <c r="E9" s="1" t="s">
        <v>22</v>
      </c>
      <c r="F9" s="1" t="s">
        <v>21</v>
      </c>
      <c r="G9" s="1" t="s">
        <v>20</v>
      </c>
    </row>
    <row r="10" spans="1:7" ht="31.5">
      <c r="A10" s="70"/>
      <c r="B10" s="73"/>
      <c r="C10" s="73"/>
      <c r="D10" s="2" t="s">
        <v>8</v>
      </c>
      <c r="E10" s="1" t="s">
        <v>22</v>
      </c>
      <c r="F10" s="1" t="s">
        <v>21</v>
      </c>
      <c r="G10" s="1" t="s">
        <v>20</v>
      </c>
    </row>
    <row r="11" spans="1:7" ht="31.5">
      <c r="A11" s="70"/>
      <c r="B11" s="73"/>
      <c r="C11" s="73"/>
      <c r="D11" s="2" t="s">
        <v>9</v>
      </c>
      <c r="E11" s="1" t="s">
        <v>22</v>
      </c>
      <c r="F11" s="1" t="s">
        <v>21</v>
      </c>
      <c r="G11" s="1" t="s">
        <v>20</v>
      </c>
    </row>
    <row r="12" spans="1:7" ht="63">
      <c r="A12" s="71"/>
      <c r="B12" s="73"/>
      <c r="C12" s="74"/>
      <c r="D12" s="2" t="s">
        <v>15</v>
      </c>
      <c r="E12" s="1" t="s">
        <v>19</v>
      </c>
      <c r="F12" s="1" t="s">
        <v>21</v>
      </c>
      <c r="G12" s="1" t="s">
        <v>31</v>
      </c>
    </row>
    <row r="13" spans="1:7" ht="47.25">
      <c r="A13" s="69">
        <v>2</v>
      </c>
      <c r="B13" s="73"/>
      <c r="C13" s="72" t="s">
        <v>28</v>
      </c>
      <c r="D13" s="2" t="s">
        <v>6</v>
      </c>
      <c r="E13" s="1" t="s">
        <v>24</v>
      </c>
      <c r="F13" s="1" t="s">
        <v>21</v>
      </c>
      <c r="G13" s="1" t="s">
        <v>23</v>
      </c>
    </row>
    <row r="14" spans="1:7" ht="31.5">
      <c r="A14" s="75"/>
      <c r="B14" s="73"/>
      <c r="C14" s="73"/>
      <c r="D14" s="3" t="s">
        <v>10</v>
      </c>
      <c r="E14" s="1" t="s">
        <v>24</v>
      </c>
      <c r="F14" s="1" t="s">
        <v>21</v>
      </c>
      <c r="G14" s="1" t="s">
        <v>23</v>
      </c>
    </row>
    <row r="15" spans="1:7" ht="31.5">
      <c r="A15" s="75"/>
      <c r="B15" s="73"/>
      <c r="C15" s="73"/>
      <c r="D15" s="3" t="s">
        <v>11</v>
      </c>
      <c r="E15" s="4" t="s">
        <v>25</v>
      </c>
      <c r="F15" s="1" t="s">
        <v>21</v>
      </c>
      <c r="G15" s="4" t="s">
        <v>33</v>
      </c>
    </row>
    <row r="16" spans="1:7" ht="31.5">
      <c r="A16" s="75"/>
      <c r="B16" s="73"/>
      <c r="C16" s="73"/>
      <c r="D16" s="3" t="s">
        <v>12</v>
      </c>
      <c r="E16" s="4" t="s">
        <v>26</v>
      </c>
      <c r="F16" s="1" t="s">
        <v>21</v>
      </c>
      <c r="G16" s="4" t="s">
        <v>32</v>
      </c>
    </row>
    <row r="17" spans="1:7" ht="31.5">
      <c r="A17" s="75"/>
      <c r="B17" s="73"/>
      <c r="C17" s="73"/>
      <c r="D17" s="3" t="s">
        <v>13</v>
      </c>
      <c r="E17" s="4" t="s">
        <v>25</v>
      </c>
      <c r="F17" s="1" t="s">
        <v>21</v>
      </c>
      <c r="G17" s="4" t="s">
        <v>33</v>
      </c>
    </row>
    <row r="18" spans="1:7" ht="31.5">
      <c r="A18" s="75"/>
      <c r="B18" s="73"/>
      <c r="C18" s="73"/>
      <c r="D18" s="3" t="s">
        <v>14</v>
      </c>
      <c r="E18" s="4" t="s">
        <v>25</v>
      </c>
      <c r="F18" s="1" t="s">
        <v>21</v>
      </c>
      <c r="G18" s="4" t="s">
        <v>33</v>
      </c>
    </row>
    <row r="19" spans="1:7" ht="31.5">
      <c r="A19" s="75"/>
      <c r="B19" s="73"/>
      <c r="C19" s="73"/>
      <c r="D19" s="2" t="s">
        <v>8</v>
      </c>
      <c r="E19" s="1" t="s">
        <v>22</v>
      </c>
      <c r="F19" s="1" t="s">
        <v>21</v>
      </c>
      <c r="G19" s="1" t="s">
        <v>20</v>
      </c>
    </row>
    <row r="20" spans="1:7" ht="31.5">
      <c r="A20" s="75"/>
      <c r="B20" s="73"/>
      <c r="C20" s="73"/>
      <c r="D20" s="2" t="s">
        <v>9</v>
      </c>
      <c r="E20" s="1" t="s">
        <v>22</v>
      </c>
      <c r="F20" s="1" t="s">
        <v>21</v>
      </c>
      <c r="G20" s="1" t="s">
        <v>20</v>
      </c>
    </row>
    <row r="21" spans="1:7" ht="63">
      <c r="A21" s="76"/>
      <c r="B21" s="73"/>
      <c r="C21" s="74"/>
      <c r="D21" s="2" t="s">
        <v>15</v>
      </c>
      <c r="E21" s="1" t="s">
        <v>19</v>
      </c>
      <c r="F21" s="1" t="s">
        <v>21</v>
      </c>
      <c r="G21" s="1" t="s">
        <v>31</v>
      </c>
    </row>
    <row r="22" spans="1:7" ht="47.25">
      <c r="A22" s="69">
        <v>3</v>
      </c>
      <c r="B22" s="73"/>
      <c r="C22" s="72" t="s">
        <v>29</v>
      </c>
      <c r="D22" s="2" t="s">
        <v>6</v>
      </c>
      <c r="E22" s="1" t="s">
        <v>24</v>
      </c>
      <c r="F22" s="1" t="s">
        <v>21</v>
      </c>
      <c r="G22" s="1" t="s">
        <v>23</v>
      </c>
    </row>
    <row r="23" spans="1:7" ht="31.5">
      <c r="A23" s="70"/>
      <c r="B23" s="73"/>
      <c r="C23" s="75"/>
      <c r="D23" s="3" t="s">
        <v>10</v>
      </c>
      <c r="E23" s="1" t="s">
        <v>24</v>
      </c>
      <c r="F23" s="1" t="s">
        <v>21</v>
      </c>
      <c r="G23" s="1" t="s">
        <v>23</v>
      </c>
    </row>
    <row r="24" spans="1:7" ht="31.5">
      <c r="A24" s="70"/>
      <c r="B24" s="73"/>
      <c r="C24" s="75"/>
      <c r="D24" s="3" t="s">
        <v>14</v>
      </c>
      <c r="E24" s="4" t="s">
        <v>25</v>
      </c>
      <c r="F24" s="1" t="s">
        <v>21</v>
      </c>
      <c r="G24" s="4" t="s">
        <v>33</v>
      </c>
    </row>
    <row r="25" spans="1:7" ht="31.5">
      <c r="A25" s="70"/>
      <c r="B25" s="73"/>
      <c r="C25" s="75"/>
      <c r="D25" s="2" t="s">
        <v>7</v>
      </c>
      <c r="E25" s="1" t="s">
        <v>22</v>
      </c>
      <c r="F25" s="1" t="s">
        <v>21</v>
      </c>
      <c r="G25" s="1" t="s">
        <v>20</v>
      </c>
    </row>
    <row r="26" spans="1:7" ht="31.5">
      <c r="A26" s="70"/>
      <c r="B26" s="73"/>
      <c r="C26" s="75"/>
      <c r="D26" s="2" t="s">
        <v>8</v>
      </c>
      <c r="E26" s="1" t="s">
        <v>22</v>
      </c>
      <c r="F26" s="1" t="s">
        <v>21</v>
      </c>
      <c r="G26" s="1" t="s">
        <v>20</v>
      </c>
    </row>
    <row r="27" spans="1:7" ht="31.5">
      <c r="A27" s="70"/>
      <c r="B27" s="73"/>
      <c r="C27" s="75"/>
      <c r="D27" s="2" t="s">
        <v>9</v>
      </c>
      <c r="E27" s="1" t="s">
        <v>22</v>
      </c>
      <c r="F27" s="1" t="s">
        <v>21</v>
      </c>
      <c r="G27" s="1" t="s">
        <v>20</v>
      </c>
    </row>
    <row r="28" spans="1:7" ht="63">
      <c r="A28" s="71"/>
      <c r="B28" s="74"/>
      <c r="C28" s="76"/>
      <c r="D28" s="2" t="s">
        <v>15</v>
      </c>
      <c r="E28" s="1" t="s">
        <v>19</v>
      </c>
      <c r="F28" s="1" t="s">
        <v>21</v>
      </c>
      <c r="G28" s="1" t="s">
        <v>31</v>
      </c>
    </row>
  </sheetData>
  <mergeCells count="14">
    <mergeCell ref="A13:A21"/>
    <mergeCell ref="C13:C21"/>
    <mergeCell ref="A22:A28"/>
    <mergeCell ref="C22:C28"/>
    <mergeCell ref="A1:G1"/>
    <mergeCell ref="G2:G3"/>
    <mergeCell ref="A2:A3"/>
    <mergeCell ref="A4:A12"/>
    <mergeCell ref="B4:B28"/>
    <mergeCell ref="C4:C12"/>
    <mergeCell ref="E2:F2"/>
    <mergeCell ref="B2:B3"/>
    <mergeCell ref="C2:C3"/>
    <mergeCell ref="D2:D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3">
      <selection activeCell="A24" sqref="A24:IV24"/>
    </sheetView>
  </sheetViews>
  <sheetFormatPr defaultColWidth="9.00390625" defaultRowHeight="12.75"/>
  <cols>
    <col min="1" max="1" width="9.875" style="0" customWidth="1"/>
    <col min="2" max="2" width="19.00390625" style="0" customWidth="1"/>
    <col min="3" max="3" width="72.00390625" style="0" customWidth="1"/>
    <col min="4" max="4" width="0.37109375" style="0" customWidth="1"/>
    <col min="5" max="6" width="9.125" style="0" hidden="1" customWidth="1"/>
    <col min="7" max="7" width="9.00390625" style="0" customWidth="1"/>
    <col min="8" max="9" width="9.125" style="0" hidden="1" customWidth="1"/>
  </cols>
  <sheetData>
    <row r="2" spans="1:3" ht="24.75" customHeight="1">
      <c r="A2" s="77" t="s">
        <v>51</v>
      </c>
      <c r="B2" s="77"/>
      <c r="C2" s="77"/>
    </row>
    <row r="5" spans="1:3" ht="12.75">
      <c r="A5" s="7" t="s">
        <v>48</v>
      </c>
      <c r="B5" s="8" t="s">
        <v>49</v>
      </c>
      <c r="C5" s="8" t="s">
        <v>50</v>
      </c>
    </row>
    <row r="6" spans="1:3" ht="12.75">
      <c r="A6" s="63" t="s">
        <v>36</v>
      </c>
      <c r="B6" s="63"/>
      <c r="C6" s="63"/>
    </row>
    <row r="7" spans="1:3" ht="25.5">
      <c r="A7" s="5">
        <v>1</v>
      </c>
      <c r="B7" s="5" t="s">
        <v>34</v>
      </c>
      <c r="C7" s="6" t="s">
        <v>35</v>
      </c>
    </row>
    <row r="8" spans="1:3" ht="25.5">
      <c r="A8" s="7">
        <v>2</v>
      </c>
      <c r="B8" s="5" t="s">
        <v>40</v>
      </c>
      <c r="C8" s="6" t="s">
        <v>37</v>
      </c>
    </row>
    <row r="9" spans="1:3" ht="51">
      <c r="A9" s="5">
        <v>3</v>
      </c>
      <c r="B9" s="5" t="s">
        <v>39</v>
      </c>
      <c r="C9" s="6" t="s">
        <v>38</v>
      </c>
    </row>
    <row r="10" spans="1:3" ht="25.5">
      <c r="A10" s="5">
        <v>4</v>
      </c>
      <c r="B10" s="5" t="s">
        <v>24</v>
      </c>
      <c r="C10" s="6" t="s">
        <v>41</v>
      </c>
    </row>
    <row r="11" spans="1:3" ht="12.75">
      <c r="A11" s="64" t="s">
        <v>42</v>
      </c>
      <c r="B11" s="64"/>
      <c r="C11" s="64"/>
    </row>
    <row r="12" spans="1:3" ht="12.75">
      <c r="A12" s="5">
        <v>1</v>
      </c>
      <c r="B12" s="5" t="s">
        <v>34</v>
      </c>
      <c r="C12" s="6" t="s">
        <v>43</v>
      </c>
    </row>
    <row r="13" spans="1:3" ht="25.5">
      <c r="A13" s="7">
        <v>2</v>
      </c>
      <c r="B13" s="5" t="s">
        <v>40</v>
      </c>
      <c r="C13" s="6" t="s">
        <v>37</v>
      </c>
    </row>
    <row r="14" spans="1:3" ht="51">
      <c r="A14" s="5">
        <v>3</v>
      </c>
      <c r="B14" s="5" t="s">
        <v>39</v>
      </c>
      <c r="C14" s="6" t="s">
        <v>38</v>
      </c>
    </row>
    <row r="15" spans="1:3" ht="25.5">
      <c r="A15" s="5">
        <v>4</v>
      </c>
      <c r="B15" s="5" t="s">
        <v>24</v>
      </c>
      <c r="C15" s="6" t="s">
        <v>41</v>
      </c>
    </row>
    <row r="16" spans="1:3" ht="25.5">
      <c r="A16" s="5">
        <v>5</v>
      </c>
      <c r="B16" s="5" t="s">
        <v>24</v>
      </c>
      <c r="C16" s="6" t="s">
        <v>44</v>
      </c>
    </row>
    <row r="17" spans="1:3" ht="12.75">
      <c r="A17" s="64" t="s">
        <v>45</v>
      </c>
      <c r="B17" s="64"/>
      <c r="C17" s="64"/>
    </row>
    <row r="18" spans="1:3" ht="25.5">
      <c r="A18" s="5">
        <v>1</v>
      </c>
      <c r="B18" s="5" t="s">
        <v>34</v>
      </c>
      <c r="C18" s="6" t="s">
        <v>35</v>
      </c>
    </row>
    <row r="19" spans="1:3" ht="25.5">
      <c r="A19" s="5">
        <v>2</v>
      </c>
      <c r="B19" s="5" t="s">
        <v>39</v>
      </c>
      <c r="C19" s="6" t="s">
        <v>46</v>
      </c>
    </row>
    <row r="20" spans="1:3" ht="25.5">
      <c r="A20" s="5">
        <v>3</v>
      </c>
      <c r="B20" s="5" t="s">
        <v>24</v>
      </c>
      <c r="C20" s="6" t="s">
        <v>41</v>
      </c>
    </row>
    <row r="21" spans="1:3" ht="25.5">
      <c r="A21" s="5">
        <v>4</v>
      </c>
      <c r="B21" s="5" t="s">
        <v>24</v>
      </c>
      <c r="C21" s="6" t="s">
        <v>47</v>
      </c>
    </row>
    <row r="22" spans="1:3" ht="12.75">
      <c r="A22" s="7"/>
      <c r="B22" s="7"/>
      <c r="C22" s="7"/>
    </row>
    <row r="23" spans="1:3" ht="43.5" customHeight="1">
      <c r="A23" s="78" t="s">
        <v>110</v>
      </c>
      <c r="B23" s="78"/>
      <c r="C23" s="78"/>
    </row>
    <row r="24" spans="1:3" ht="29.25" customHeight="1">
      <c r="A24" s="79" t="s">
        <v>111</v>
      </c>
      <c r="B24" s="79"/>
      <c r="C24" s="79"/>
    </row>
  </sheetData>
  <mergeCells count="6">
    <mergeCell ref="A2:C2"/>
    <mergeCell ref="A23:C23"/>
    <mergeCell ref="A24:C24"/>
    <mergeCell ref="A6:C6"/>
    <mergeCell ref="A11:C11"/>
    <mergeCell ref="A17:C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22" sqref="A22:D22"/>
    </sheetView>
  </sheetViews>
  <sheetFormatPr defaultColWidth="9.00390625" defaultRowHeight="12.75"/>
  <cols>
    <col min="1" max="1" width="6.875" style="0" customWidth="1"/>
    <col min="2" max="2" width="21.375" style="0" customWidth="1"/>
    <col min="3" max="3" width="45.625" style="0" customWidth="1"/>
    <col min="4" max="4" width="27.00390625" style="9" customWidth="1"/>
  </cols>
  <sheetData>
    <row r="1" spans="1:4" ht="18">
      <c r="A1" s="80" t="s">
        <v>116</v>
      </c>
      <c r="B1" s="80"/>
      <c r="C1" s="80"/>
      <c r="D1" s="80"/>
    </row>
    <row r="2" spans="1:4" ht="39.75" customHeight="1">
      <c r="A2" s="79" t="s">
        <v>131</v>
      </c>
      <c r="B2" s="79"/>
      <c r="C2" s="79"/>
      <c r="D2" s="79"/>
    </row>
    <row r="3" spans="2:3" ht="12.75">
      <c r="B3" s="56"/>
      <c r="C3" s="56"/>
    </row>
    <row r="4" spans="1:3" ht="12.75">
      <c r="A4" s="79" t="s">
        <v>107</v>
      </c>
      <c r="B4" s="79"/>
      <c r="C4" s="79"/>
    </row>
    <row r="5" spans="1:3" ht="12.75">
      <c r="A5" s="79" t="s">
        <v>114</v>
      </c>
      <c r="B5" s="79"/>
      <c r="C5" s="79"/>
    </row>
    <row r="6" spans="1:3" ht="12.75">
      <c r="A6" s="79" t="s">
        <v>119</v>
      </c>
      <c r="B6" s="79"/>
      <c r="C6" s="79"/>
    </row>
    <row r="7" spans="1:3" ht="12.75">
      <c r="A7" s="79" t="s">
        <v>108</v>
      </c>
      <c r="B7" s="79"/>
      <c r="C7" s="79"/>
    </row>
    <row r="8" spans="1:3" ht="12.75">
      <c r="A8" s="56"/>
      <c r="B8" s="56"/>
      <c r="C8" s="56"/>
    </row>
    <row r="9" spans="1:4" ht="15">
      <c r="A9" s="85" t="s">
        <v>109</v>
      </c>
      <c r="B9" s="86"/>
      <c r="C9" s="86"/>
      <c r="D9" s="86"/>
    </row>
    <row r="10" spans="1:4" ht="30" customHeight="1">
      <c r="A10" s="59" t="s">
        <v>18</v>
      </c>
      <c r="B10" s="59" t="s">
        <v>69</v>
      </c>
      <c r="C10" s="59" t="s">
        <v>50</v>
      </c>
      <c r="D10" s="60" t="s">
        <v>115</v>
      </c>
    </row>
    <row r="11" spans="1:4" ht="36" customHeight="1">
      <c r="A11" s="29" t="s">
        <v>121</v>
      </c>
      <c r="B11" s="29" t="s">
        <v>120</v>
      </c>
      <c r="C11" s="30" t="s">
        <v>126</v>
      </c>
      <c r="D11" s="57">
        <v>3196200</v>
      </c>
    </row>
    <row r="12" spans="1:4" ht="36.75" customHeight="1">
      <c r="A12" s="58" t="s">
        <v>122</v>
      </c>
      <c r="B12" s="58" t="s">
        <v>123</v>
      </c>
      <c r="C12" s="30" t="s">
        <v>126</v>
      </c>
      <c r="D12" s="57">
        <v>3196200</v>
      </c>
    </row>
    <row r="13" spans="1:4" s="124" customFormat="1" ht="42" customHeight="1">
      <c r="A13" s="88" t="s">
        <v>124</v>
      </c>
      <c r="B13" s="81" t="s">
        <v>125</v>
      </c>
      <c r="C13" s="82" t="s">
        <v>126</v>
      </c>
      <c r="D13" s="89">
        <v>3196200</v>
      </c>
    </row>
    <row r="14" spans="1:4" ht="21" customHeight="1" hidden="1">
      <c r="A14" s="88"/>
      <c r="B14" s="76"/>
      <c r="C14" s="83"/>
      <c r="D14" s="89"/>
    </row>
    <row r="15" spans="1:4" ht="12.75">
      <c r="A15" s="125"/>
      <c r="B15" s="126"/>
      <c r="C15" s="127"/>
      <c r="D15" s="128"/>
    </row>
    <row r="16" spans="1:4" ht="36.75" customHeight="1">
      <c r="A16" s="87" t="s">
        <v>127</v>
      </c>
      <c r="B16" s="87"/>
      <c r="C16" s="87"/>
      <c r="D16" s="87"/>
    </row>
    <row r="17" spans="1:4" ht="27.75" customHeight="1">
      <c r="A17" s="79" t="s">
        <v>132</v>
      </c>
      <c r="B17" s="79"/>
      <c r="C17" s="79"/>
      <c r="D17" s="79"/>
    </row>
    <row r="18" spans="1:4" s="130" customFormat="1" ht="27.75" customHeight="1">
      <c r="A18" s="79" t="s">
        <v>128</v>
      </c>
      <c r="B18" s="79"/>
      <c r="C18" s="79"/>
      <c r="D18" s="79"/>
    </row>
    <row r="19" spans="1:4" ht="15.75" customHeight="1">
      <c r="A19" s="79" t="s">
        <v>113</v>
      </c>
      <c r="B19" s="79"/>
      <c r="C19" s="79"/>
      <c r="D19" s="79"/>
    </row>
    <row r="20" spans="1:4" ht="15.75" customHeight="1">
      <c r="A20" s="61" t="s">
        <v>117</v>
      </c>
      <c r="B20" s="61"/>
      <c r="C20" s="61"/>
      <c r="D20" s="79"/>
    </row>
    <row r="21" spans="1:3" s="132" customFormat="1" ht="15.75" customHeight="1">
      <c r="A21" s="131" t="s">
        <v>133</v>
      </c>
      <c r="B21" s="131"/>
      <c r="C21" s="131"/>
    </row>
    <row r="22" spans="1:4" s="129" customFormat="1" ht="15.75" customHeight="1">
      <c r="A22" s="131" t="s">
        <v>134</v>
      </c>
      <c r="B22" s="131"/>
      <c r="C22" s="131"/>
      <c r="D22" s="84"/>
    </row>
    <row r="23" spans="1:4" s="129" customFormat="1" ht="15.75" customHeight="1">
      <c r="A23" s="131" t="s">
        <v>118</v>
      </c>
      <c r="B23" s="131"/>
      <c r="C23" s="131"/>
      <c r="D23" s="84"/>
    </row>
    <row r="24" spans="1:4" s="129" customFormat="1" ht="15.75" customHeight="1">
      <c r="A24" s="131" t="s">
        <v>136</v>
      </c>
      <c r="B24" s="84"/>
      <c r="C24" s="84"/>
      <c r="D24" s="84"/>
    </row>
    <row r="25" spans="1:4" s="133" customFormat="1" ht="15.75" customHeight="1">
      <c r="A25" s="131" t="s">
        <v>138</v>
      </c>
      <c r="B25" s="84"/>
      <c r="C25" s="84"/>
      <c r="D25" s="84"/>
    </row>
    <row r="26" spans="1:4" s="129" customFormat="1" ht="15.75" customHeight="1">
      <c r="A26" s="131" t="s">
        <v>135</v>
      </c>
      <c r="B26" s="131"/>
      <c r="C26" s="131"/>
      <c r="D26" s="84"/>
    </row>
    <row r="27" spans="1:4" ht="15.75" customHeight="1">
      <c r="A27" s="61" t="s">
        <v>129</v>
      </c>
      <c r="B27" s="61"/>
      <c r="C27" s="61"/>
      <c r="D27" s="79"/>
    </row>
    <row r="28" spans="1:4" ht="42" customHeight="1">
      <c r="A28" s="62" t="s">
        <v>130</v>
      </c>
      <c r="B28" s="62"/>
      <c r="C28" s="62"/>
      <c r="D28" s="79"/>
    </row>
    <row r="30" spans="1:4" ht="12.75">
      <c r="A30" s="84" t="s">
        <v>112</v>
      </c>
      <c r="B30" s="84"/>
      <c r="C30" s="84"/>
      <c r="D30" s="84"/>
    </row>
    <row r="31" spans="1:4" ht="12.75">
      <c r="A31" s="84" t="s">
        <v>137</v>
      </c>
      <c r="B31" s="84"/>
      <c r="C31" s="84"/>
      <c r="D31" s="84"/>
    </row>
  </sheetData>
  <mergeCells count="26">
    <mergeCell ref="A26:D26"/>
    <mergeCell ref="A27:D27"/>
    <mergeCell ref="A24:D24"/>
    <mergeCell ref="A28:D28"/>
    <mergeCell ref="A25:D25"/>
    <mergeCell ref="A30:D30"/>
    <mergeCell ref="A31:D31"/>
    <mergeCell ref="A9:D9"/>
    <mergeCell ref="A16:D16"/>
    <mergeCell ref="A17:D17"/>
    <mergeCell ref="A13:A14"/>
    <mergeCell ref="D13:D14"/>
    <mergeCell ref="A18:D18"/>
    <mergeCell ref="A19:D19"/>
    <mergeCell ref="A20:D20"/>
    <mergeCell ref="A1:D1"/>
    <mergeCell ref="A2:D2"/>
    <mergeCell ref="A4:C4"/>
    <mergeCell ref="A5:C5"/>
    <mergeCell ref="A6:C6"/>
    <mergeCell ref="A7:C7"/>
    <mergeCell ref="B13:B14"/>
    <mergeCell ref="C13:C14"/>
    <mergeCell ref="A21:IV21"/>
    <mergeCell ref="A22:D22"/>
    <mergeCell ref="A23:D23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E10" sqref="E10"/>
    </sheetView>
  </sheetViews>
  <sheetFormatPr defaultColWidth="9.00390625" defaultRowHeight="12.75"/>
  <cols>
    <col min="1" max="1" width="4.375" style="0" customWidth="1"/>
    <col min="2" max="2" width="16.125" style="0" customWidth="1"/>
    <col min="3" max="3" width="33.00390625" style="0" customWidth="1"/>
    <col min="4" max="4" width="17.25390625" style="0" customWidth="1"/>
    <col min="5" max="5" width="14.875" style="9" customWidth="1"/>
    <col min="6" max="6" width="15.25390625" style="21" customWidth="1"/>
    <col min="7" max="7" width="15.25390625" style="25" customWidth="1"/>
    <col min="8" max="11" width="11.75390625" style="0" customWidth="1"/>
    <col min="12" max="12" width="17.875" style="0" customWidth="1"/>
    <col min="13" max="13" width="23.875" style="0" customWidth="1"/>
    <col min="14" max="14" width="12.375" style="0" customWidth="1"/>
    <col min="15" max="15" width="13.125" style="0" customWidth="1"/>
  </cols>
  <sheetData>
    <row r="1" spans="1:6" ht="12.75">
      <c r="A1" s="77" t="s">
        <v>106</v>
      </c>
      <c r="B1" s="77"/>
      <c r="C1" s="77"/>
      <c r="D1" s="77"/>
      <c r="E1" s="77"/>
      <c r="F1" s="19"/>
    </row>
    <row r="2" spans="1:11" ht="26.25" thickBot="1">
      <c r="A2" s="28" t="s">
        <v>18</v>
      </c>
      <c r="B2" s="28" t="s">
        <v>69</v>
      </c>
      <c r="C2" s="32" t="s">
        <v>50</v>
      </c>
      <c r="D2" s="32" t="s">
        <v>49</v>
      </c>
      <c r="E2" s="18" t="s">
        <v>102</v>
      </c>
      <c r="F2" s="18" t="s">
        <v>78</v>
      </c>
      <c r="G2" s="26"/>
      <c r="H2" s="20"/>
      <c r="I2" s="20"/>
      <c r="J2" s="20"/>
      <c r="K2" s="20"/>
    </row>
    <row r="3" spans="1:12" ht="12.75">
      <c r="A3" s="110">
        <v>1</v>
      </c>
      <c r="B3" s="114" t="s">
        <v>45</v>
      </c>
      <c r="C3" s="33" t="s">
        <v>70</v>
      </c>
      <c r="D3" s="106" t="s">
        <v>103</v>
      </c>
      <c r="E3" s="45">
        <v>4025051</v>
      </c>
      <c r="F3" s="34">
        <v>3872077.96</v>
      </c>
      <c r="G3" s="26"/>
      <c r="H3" s="22"/>
      <c r="I3" s="22"/>
      <c r="J3" s="22"/>
      <c r="K3" s="22"/>
      <c r="L3" s="22"/>
    </row>
    <row r="4" spans="1:12" ht="12.75">
      <c r="A4" s="111"/>
      <c r="B4" s="115"/>
      <c r="C4" s="29" t="s">
        <v>71</v>
      </c>
      <c r="D4" s="107"/>
      <c r="E4" s="46">
        <v>7755912</v>
      </c>
      <c r="F4" s="35">
        <v>7461147.08</v>
      </c>
      <c r="G4" s="26"/>
      <c r="H4" s="22"/>
      <c r="I4" s="22"/>
      <c r="J4" s="22"/>
      <c r="K4" s="22"/>
      <c r="L4" s="22"/>
    </row>
    <row r="5" spans="1:12" ht="12.75">
      <c r="A5" s="111"/>
      <c r="B5" s="115"/>
      <c r="C5" s="29" t="s">
        <v>72</v>
      </c>
      <c r="D5" s="107"/>
      <c r="E5" s="46">
        <v>228576</v>
      </c>
      <c r="F5" s="35">
        <v>228576.62</v>
      </c>
      <c r="G5" s="26"/>
      <c r="H5" s="22"/>
      <c r="I5" s="22"/>
      <c r="J5" s="22"/>
      <c r="K5" s="22"/>
      <c r="L5" s="22"/>
    </row>
    <row r="6" spans="1:12" ht="23.25" customHeight="1">
      <c r="A6" s="111"/>
      <c r="B6" s="115"/>
      <c r="C6" s="30" t="s">
        <v>74</v>
      </c>
      <c r="D6" s="108"/>
      <c r="E6" s="47">
        <v>72854</v>
      </c>
      <c r="F6" s="35">
        <v>72854.38</v>
      </c>
      <c r="G6" s="26"/>
      <c r="H6" s="22"/>
      <c r="I6" s="22"/>
      <c r="J6" s="22"/>
      <c r="K6" s="22"/>
      <c r="L6" s="22"/>
    </row>
    <row r="7" spans="1:13" ht="39" customHeight="1">
      <c r="A7" s="111"/>
      <c r="B7" s="115"/>
      <c r="C7" s="30" t="s">
        <v>73</v>
      </c>
      <c r="D7" s="4" t="s">
        <v>25</v>
      </c>
      <c r="E7" s="48">
        <v>145562.44</v>
      </c>
      <c r="F7" s="36">
        <v>145562.44</v>
      </c>
      <c r="G7" s="26"/>
      <c r="H7" s="22"/>
      <c r="L7" t="s">
        <v>85</v>
      </c>
      <c r="M7">
        <f>F3+F4+F5+F6+F11+F12+F13+F14+F22+F23</f>
        <v>27984555.5</v>
      </c>
    </row>
    <row r="8" spans="1:15" ht="35.25" customHeight="1">
      <c r="A8" s="112"/>
      <c r="B8" s="116"/>
      <c r="C8" s="31" t="s">
        <v>104</v>
      </c>
      <c r="D8" s="72" t="s">
        <v>24</v>
      </c>
      <c r="E8" s="90">
        <v>567215.15</v>
      </c>
      <c r="F8" s="36">
        <v>684757.54</v>
      </c>
      <c r="G8" s="26"/>
      <c r="H8" s="22">
        <f>F8+F9</f>
        <v>783204.9400000001</v>
      </c>
      <c r="I8">
        <v>216007.9</v>
      </c>
      <c r="J8" s="22">
        <f>H8-I8</f>
        <v>567197.04</v>
      </c>
      <c r="L8" t="s">
        <v>86</v>
      </c>
      <c r="M8">
        <f>F10+F30</f>
        <v>571805.5800000001</v>
      </c>
      <c r="N8">
        <v>360000</v>
      </c>
      <c r="O8" s="54">
        <v>0.3704154</v>
      </c>
    </row>
    <row r="9" spans="1:13" ht="16.5" customHeight="1">
      <c r="A9" s="112"/>
      <c r="B9" s="116"/>
      <c r="C9" s="31" t="s">
        <v>76</v>
      </c>
      <c r="D9" s="91"/>
      <c r="E9" s="91"/>
      <c r="F9" s="36">
        <v>98447.4</v>
      </c>
      <c r="G9" s="26"/>
      <c r="H9" s="22">
        <f>E3+E4+E5+E6+E11+E12+E13+E14+E22+E23</f>
        <v>29051536</v>
      </c>
      <c r="L9" t="s">
        <v>88</v>
      </c>
      <c r="M9">
        <v>1618992.04</v>
      </c>
    </row>
    <row r="10" spans="1:15" ht="34.5" customHeight="1" thickBot="1">
      <c r="A10" s="113"/>
      <c r="B10" s="117"/>
      <c r="C10" s="37" t="s">
        <v>75</v>
      </c>
      <c r="D10" s="38" t="s">
        <v>24</v>
      </c>
      <c r="E10" s="49">
        <v>286401.47</v>
      </c>
      <c r="F10" s="39">
        <v>454905.34</v>
      </c>
      <c r="G10" s="26"/>
      <c r="H10" s="22">
        <v>454905.34</v>
      </c>
      <c r="I10">
        <v>168542.43</v>
      </c>
      <c r="J10" s="22">
        <f>H10-I10</f>
        <v>286362.91000000003</v>
      </c>
      <c r="L10" t="s">
        <v>87</v>
      </c>
      <c r="M10">
        <v>2203736.14</v>
      </c>
      <c r="N10">
        <v>1596000</v>
      </c>
      <c r="O10" s="55">
        <v>0.2758</v>
      </c>
    </row>
    <row r="11" spans="1:14" ht="12.75">
      <c r="A11" s="100">
        <v>2</v>
      </c>
      <c r="B11" s="118" t="s">
        <v>83</v>
      </c>
      <c r="C11" s="40" t="s">
        <v>70</v>
      </c>
      <c r="D11" s="121" t="s">
        <v>103</v>
      </c>
      <c r="E11" s="50">
        <v>2749173</v>
      </c>
      <c r="F11" s="41">
        <v>2644690.34</v>
      </c>
      <c r="G11" s="26"/>
      <c r="H11" s="22"/>
      <c r="I11" s="22">
        <v>168503.76</v>
      </c>
      <c r="J11" s="22">
        <f>H10-I11</f>
        <v>286401.58</v>
      </c>
      <c r="K11" s="22"/>
      <c r="L11" t="s">
        <v>89</v>
      </c>
      <c r="M11">
        <f>F15+F24</f>
        <v>2419833.08</v>
      </c>
      <c r="N11">
        <v>2419832</v>
      </c>
    </row>
    <row r="12" spans="1:11" ht="12.75">
      <c r="A12" s="101"/>
      <c r="B12" s="119"/>
      <c r="C12" s="7" t="s">
        <v>71</v>
      </c>
      <c r="D12" s="94"/>
      <c r="E12" s="8">
        <v>6738487</v>
      </c>
      <c r="F12" s="42">
        <v>6482391.36</v>
      </c>
      <c r="G12" s="26"/>
      <c r="H12" s="22"/>
      <c r="I12" s="22"/>
      <c r="J12" s="22"/>
      <c r="K12" s="22"/>
    </row>
    <row r="13" spans="1:12" ht="12.75">
      <c r="A13" s="101"/>
      <c r="B13" s="119"/>
      <c r="C13" s="7" t="s">
        <v>72</v>
      </c>
      <c r="D13" s="94"/>
      <c r="E13" s="8">
        <v>306839</v>
      </c>
      <c r="F13" s="42">
        <v>306838.94</v>
      </c>
      <c r="G13" s="26"/>
      <c r="H13" s="22"/>
      <c r="I13" s="22"/>
      <c r="J13" s="22"/>
      <c r="K13" s="22"/>
      <c r="L13" s="22"/>
    </row>
    <row r="14" spans="1:12" ht="25.5">
      <c r="A14" s="101"/>
      <c r="B14" s="119"/>
      <c r="C14" s="6" t="s">
        <v>74</v>
      </c>
      <c r="D14" s="109"/>
      <c r="E14" s="8">
        <v>60851</v>
      </c>
      <c r="F14" s="42">
        <v>60851.42</v>
      </c>
      <c r="G14" s="26"/>
      <c r="H14" s="22"/>
      <c r="I14" s="22"/>
      <c r="J14" s="22"/>
      <c r="K14" s="22"/>
      <c r="L14" s="22"/>
    </row>
    <row r="15" spans="1:13" ht="24.75" customHeight="1">
      <c r="A15" s="101"/>
      <c r="B15" s="119"/>
      <c r="C15" s="6" t="s">
        <v>79</v>
      </c>
      <c r="D15" s="4" t="s">
        <v>26</v>
      </c>
      <c r="E15" s="51">
        <v>1209916</v>
      </c>
      <c r="F15" s="42">
        <v>1209916.54</v>
      </c>
      <c r="G15" s="26"/>
      <c r="H15" s="22">
        <f>E15+E24</f>
        <v>2419832</v>
      </c>
      <c r="M15" s="22"/>
    </row>
    <row r="16" spans="1:11" ht="52.5" customHeight="1">
      <c r="A16" s="101"/>
      <c r="B16" s="119"/>
      <c r="C16" s="6" t="s">
        <v>80</v>
      </c>
      <c r="D16" s="93" t="s">
        <v>25</v>
      </c>
      <c r="E16" s="51">
        <v>498915.8</v>
      </c>
      <c r="F16" s="42">
        <v>498915.8</v>
      </c>
      <c r="G16" s="26"/>
      <c r="H16" s="22">
        <f>E8+E19+E28</f>
        <v>1596000</v>
      </c>
      <c r="I16" s="22"/>
      <c r="J16" s="22"/>
      <c r="K16" s="22"/>
    </row>
    <row r="17" spans="1:15" ht="50.25" customHeight="1">
      <c r="A17" s="101"/>
      <c r="B17" s="119"/>
      <c r="C17" s="6" t="s">
        <v>81</v>
      </c>
      <c r="D17" s="94"/>
      <c r="E17" s="51">
        <v>92651</v>
      </c>
      <c r="F17" s="42">
        <v>92651.24</v>
      </c>
      <c r="G17" s="26"/>
      <c r="H17" s="22">
        <f>E10+E30</f>
        <v>360000</v>
      </c>
      <c r="O17" s="23"/>
    </row>
    <row r="18" spans="1:15" ht="37.5" customHeight="1">
      <c r="A18" s="101"/>
      <c r="B18" s="119"/>
      <c r="C18" s="6" t="s">
        <v>73</v>
      </c>
      <c r="D18" s="95"/>
      <c r="E18" s="51">
        <v>145148</v>
      </c>
      <c r="F18" s="42">
        <v>145148.26</v>
      </c>
      <c r="G18" s="26"/>
      <c r="H18" s="22">
        <f>E7+E16+E17+E18+E25+E26+E27</f>
        <v>1618992.04</v>
      </c>
      <c r="O18" s="24"/>
    </row>
    <row r="19" spans="1:8" ht="35.25" customHeight="1">
      <c r="A19" s="101"/>
      <c r="B19" s="119"/>
      <c r="C19" s="6" t="s">
        <v>77</v>
      </c>
      <c r="D19" s="93" t="s">
        <v>24</v>
      </c>
      <c r="E19" s="96">
        <v>525843.43</v>
      </c>
      <c r="F19" s="42">
        <v>560994.42</v>
      </c>
      <c r="G19" s="26"/>
      <c r="H19" s="22"/>
    </row>
    <row r="20" spans="1:9" ht="38.25" customHeight="1">
      <c r="A20" s="101"/>
      <c r="B20" s="119"/>
      <c r="C20" s="6" t="s">
        <v>82</v>
      </c>
      <c r="D20" s="94"/>
      <c r="E20" s="98"/>
      <c r="F20" s="42">
        <v>66635.78</v>
      </c>
      <c r="G20" s="26">
        <f>F19+F20+F21</f>
        <v>726077.6000000001</v>
      </c>
      <c r="H20" s="22">
        <v>200252.28</v>
      </c>
      <c r="I20" s="22">
        <f>G20-H20</f>
        <v>525825.3200000001</v>
      </c>
    </row>
    <row r="21" spans="1:8" ht="16.5" customHeight="1" thickBot="1">
      <c r="A21" s="102"/>
      <c r="B21" s="120"/>
      <c r="C21" s="43" t="s">
        <v>76</v>
      </c>
      <c r="D21" s="122"/>
      <c r="E21" s="99"/>
      <c r="F21" s="44">
        <v>98447.4</v>
      </c>
      <c r="G21" s="26"/>
      <c r="H21" s="22"/>
    </row>
    <row r="22" spans="1:11" ht="12.75">
      <c r="A22" s="100">
        <v>3</v>
      </c>
      <c r="B22" s="103" t="s">
        <v>84</v>
      </c>
      <c r="C22" s="40" t="s">
        <v>71</v>
      </c>
      <c r="D22" s="121" t="s">
        <v>103</v>
      </c>
      <c r="E22" s="50">
        <v>6806074</v>
      </c>
      <c r="F22" s="41">
        <v>6547408.18</v>
      </c>
      <c r="G22" s="26"/>
      <c r="H22" s="22"/>
      <c r="I22" s="22"/>
      <c r="J22" s="22"/>
      <c r="K22" s="22"/>
    </row>
    <row r="23" spans="1:12" ht="12.75">
      <c r="A23" s="101"/>
      <c r="B23" s="104"/>
      <c r="C23" s="7" t="s">
        <v>72</v>
      </c>
      <c r="D23" s="109"/>
      <c r="E23" s="8">
        <v>307719</v>
      </c>
      <c r="F23" s="42">
        <v>307719.22</v>
      </c>
      <c r="G23" s="26"/>
      <c r="H23" s="22"/>
      <c r="I23" s="22"/>
      <c r="J23" s="22"/>
      <c r="K23" s="22"/>
      <c r="L23" s="22"/>
    </row>
    <row r="24" spans="1:7" ht="31.5">
      <c r="A24" s="101"/>
      <c r="B24" s="104"/>
      <c r="C24" s="6" t="s">
        <v>79</v>
      </c>
      <c r="D24" s="4" t="s">
        <v>26</v>
      </c>
      <c r="E24" s="51">
        <v>1209916</v>
      </c>
      <c r="F24" s="42">
        <v>1209916.54</v>
      </c>
      <c r="G24" s="26"/>
    </row>
    <row r="25" spans="1:7" ht="50.25" customHeight="1">
      <c r="A25" s="101"/>
      <c r="B25" s="104"/>
      <c r="C25" s="6" t="s">
        <v>80</v>
      </c>
      <c r="D25" s="93" t="s">
        <v>25</v>
      </c>
      <c r="E25" s="51">
        <v>498915.8</v>
      </c>
      <c r="F25" s="42">
        <v>498915.8</v>
      </c>
      <c r="G25" s="26"/>
    </row>
    <row r="26" spans="1:7" ht="51">
      <c r="A26" s="101"/>
      <c r="B26" s="104"/>
      <c r="C26" s="6" t="s">
        <v>81</v>
      </c>
      <c r="D26" s="94"/>
      <c r="E26" s="51">
        <v>92651</v>
      </c>
      <c r="F26" s="42">
        <v>92651.24</v>
      </c>
      <c r="G26" s="26"/>
    </row>
    <row r="27" spans="1:7" ht="38.25">
      <c r="A27" s="101"/>
      <c r="B27" s="104"/>
      <c r="C27" s="6" t="s">
        <v>73</v>
      </c>
      <c r="D27" s="109"/>
      <c r="E27" s="51">
        <v>145148</v>
      </c>
      <c r="F27" s="42">
        <v>145148.26</v>
      </c>
      <c r="G27" s="26"/>
    </row>
    <row r="28" spans="1:8" ht="38.25">
      <c r="A28" s="101"/>
      <c r="B28" s="104"/>
      <c r="C28" s="6" t="s">
        <v>77</v>
      </c>
      <c r="D28" s="72" t="s">
        <v>24</v>
      </c>
      <c r="E28" s="96">
        <v>502941.42</v>
      </c>
      <c r="F28" s="42">
        <v>596006.2</v>
      </c>
      <c r="G28" s="26"/>
      <c r="H28">
        <f>F28+F29+F21+F20+F19+F8+F9</f>
        <v>2203736.14</v>
      </c>
    </row>
    <row r="29" spans="1:10" ht="12.75">
      <c r="A29" s="101"/>
      <c r="B29" s="104"/>
      <c r="C29" s="6" t="s">
        <v>76</v>
      </c>
      <c r="D29" s="91"/>
      <c r="E29" s="97"/>
      <c r="F29" s="42">
        <v>98447.4</v>
      </c>
      <c r="G29" s="26"/>
      <c r="H29">
        <f>F28+F29</f>
        <v>694453.6</v>
      </c>
      <c r="I29">
        <v>191530.3</v>
      </c>
      <c r="J29">
        <f>H29-I29</f>
        <v>502923.3</v>
      </c>
    </row>
    <row r="30" spans="1:11" ht="38.25" customHeight="1" thickBot="1">
      <c r="A30" s="102"/>
      <c r="B30" s="105"/>
      <c r="C30" s="43" t="s">
        <v>75</v>
      </c>
      <c r="D30" s="38" t="s">
        <v>24</v>
      </c>
      <c r="E30" s="52">
        <v>73598.53</v>
      </c>
      <c r="F30" s="44">
        <v>116900.24</v>
      </c>
      <c r="G30" s="26"/>
      <c r="H30" s="22">
        <v>116900.24</v>
      </c>
      <c r="I30" s="22">
        <v>43301.6</v>
      </c>
      <c r="J30" s="22">
        <f>H30-I30</f>
        <v>73598.64000000001</v>
      </c>
      <c r="K30" s="22"/>
    </row>
    <row r="31" spans="1:13" ht="12.75">
      <c r="A31" s="92" t="s">
        <v>105</v>
      </c>
      <c r="B31" s="92"/>
      <c r="C31" s="92"/>
      <c r="D31" s="92"/>
      <c r="E31" s="92"/>
      <c r="I31" s="22"/>
      <c r="J31" s="22"/>
      <c r="K31" s="22"/>
      <c r="M31" t="s">
        <v>100</v>
      </c>
    </row>
    <row r="32" spans="3:17" ht="12.75">
      <c r="C32" s="22"/>
      <c r="D32" s="22"/>
      <c r="E32" s="53"/>
      <c r="L32" t="s">
        <v>93</v>
      </c>
      <c r="O32" s="22"/>
      <c r="Q32" s="22"/>
    </row>
    <row r="33" spans="6:17" ht="12.75">
      <c r="F33" s="25"/>
      <c r="L33" t="s">
        <v>94</v>
      </c>
      <c r="M33" s="22"/>
      <c r="N33" s="22"/>
      <c r="O33" s="22"/>
      <c r="Q33" t="s">
        <v>99</v>
      </c>
    </row>
    <row r="34" spans="6:15" ht="12.75">
      <c r="F34" s="25"/>
      <c r="L34" t="s">
        <v>95</v>
      </c>
      <c r="M34" s="22"/>
      <c r="N34" s="22"/>
      <c r="O34" s="22"/>
    </row>
    <row r="35" spans="6:15" ht="12.75">
      <c r="F35" s="25"/>
      <c r="I35" t="s">
        <v>98</v>
      </c>
      <c r="L35" t="s">
        <v>96</v>
      </c>
      <c r="M35" s="22"/>
      <c r="N35" s="22"/>
      <c r="O35" s="22"/>
    </row>
    <row r="36" spans="12:13" ht="12.75">
      <c r="L36" t="s">
        <v>97</v>
      </c>
      <c r="M36" s="22"/>
    </row>
    <row r="38" spans="3:6" ht="12.75">
      <c r="C38" s="22"/>
      <c r="D38" s="22"/>
      <c r="E38" s="53"/>
      <c r="F38" s="25"/>
    </row>
    <row r="41" spans="3:5" ht="12.75">
      <c r="C41" s="22"/>
      <c r="D41" s="22"/>
      <c r="E41" s="53"/>
    </row>
    <row r="43" ht="12.75">
      <c r="M43">
        <v>29051536</v>
      </c>
    </row>
    <row r="44" ht="12.75">
      <c r="F44" s="25"/>
    </row>
  </sheetData>
  <mergeCells count="19">
    <mergeCell ref="D25:D27"/>
    <mergeCell ref="A3:A10"/>
    <mergeCell ref="B3:B10"/>
    <mergeCell ref="A11:A21"/>
    <mergeCell ref="B11:B21"/>
    <mergeCell ref="D8:D9"/>
    <mergeCell ref="D11:D14"/>
    <mergeCell ref="D19:D21"/>
    <mergeCell ref="D22:D23"/>
    <mergeCell ref="E8:E9"/>
    <mergeCell ref="A1:E1"/>
    <mergeCell ref="A31:E31"/>
    <mergeCell ref="D28:D29"/>
    <mergeCell ref="D16:D18"/>
    <mergeCell ref="E28:E29"/>
    <mergeCell ref="E19:E21"/>
    <mergeCell ref="A22:A30"/>
    <mergeCell ref="B22:B30"/>
    <mergeCell ref="D3:D6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7"/>
  <sheetViews>
    <sheetView workbookViewId="0" topLeftCell="F3">
      <selection activeCell="L16" sqref="L16"/>
    </sheetView>
  </sheetViews>
  <sheetFormatPr defaultColWidth="9.00390625" defaultRowHeight="12.75"/>
  <cols>
    <col min="1" max="1" width="4.375" style="0" customWidth="1"/>
    <col min="2" max="2" width="16.125" style="0" customWidth="1"/>
    <col min="3" max="3" width="33.00390625" style="0" customWidth="1"/>
    <col min="4" max="4" width="15.25390625" style="21" customWidth="1"/>
    <col min="5" max="5" width="15.25390625" style="25" customWidth="1"/>
    <col min="6" max="9" width="11.75390625" style="0" customWidth="1"/>
    <col min="10" max="10" width="17.875" style="0" customWidth="1"/>
    <col min="11" max="11" width="23.875" style="0" customWidth="1"/>
    <col min="12" max="12" width="12.375" style="0" customWidth="1"/>
    <col min="13" max="13" width="13.125" style="0" customWidth="1"/>
  </cols>
  <sheetData>
    <row r="2" spans="5:8" ht="12.75">
      <c r="E2" s="25" t="s">
        <v>91</v>
      </c>
      <c r="F2" t="s">
        <v>90</v>
      </c>
      <c r="G2" t="s">
        <v>92</v>
      </c>
      <c r="H2" t="s">
        <v>101</v>
      </c>
    </row>
    <row r="3" spans="1:9" ht="25.5">
      <c r="A3" s="10" t="s">
        <v>18</v>
      </c>
      <c r="B3" s="10" t="s">
        <v>69</v>
      </c>
      <c r="C3" s="5" t="s">
        <v>50</v>
      </c>
      <c r="D3" s="11" t="s">
        <v>78</v>
      </c>
      <c r="E3" s="26">
        <v>1.01</v>
      </c>
      <c r="F3" s="20">
        <v>1.0108</v>
      </c>
      <c r="G3" s="20">
        <v>1.0284</v>
      </c>
      <c r="H3" s="20"/>
      <c r="I3" s="20"/>
    </row>
    <row r="4" spans="1:10" ht="12.75">
      <c r="A4" s="123">
        <v>1</v>
      </c>
      <c r="B4" s="119" t="s">
        <v>45</v>
      </c>
      <c r="C4" s="7" t="s">
        <v>70</v>
      </c>
      <c r="D4" s="11">
        <v>3872077.96</v>
      </c>
      <c r="E4" s="26">
        <f>D4*1.01</f>
        <v>3910798.7396</v>
      </c>
      <c r="F4" s="22">
        <f>E4*1.0108</f>
        <v>3953035.3659876795</v>
      </c>
      <c r="G4" s="22">
        <f>F4*1.0284</f>
        <v>4065301.5703817294</v>
      </c>
      <c r="H4" s="22">
        <f>G4-F4</f>
        <v>112266.20439404994</v>
      </c>
      <c r="I4" s="22">
        <f>E4-D4</f>
        <v>38720.77960000001</v>
      </c>
      <c r="J4" s="22"/>
    </row>
    <row r="5" spans="1:10" ht="12.75">
      <c r="A5" s="123"/>
      <c r="B5" s="119"/>
      <c r="C5" s="7" t="s">
        <v>71</v>
      </c>
      <c r="D5" s="11">
        <v>7461147.08</v>
      </c>
      <c r="E5" s="26">
        <f>D5*1.01</f>
        <v>7535758.5508</v>
      </c>
      <c r="F5" s="22">
        <f>E5*1.0108</f>
        <v>7617144.74314864</v>
      </c>
      <c r="G5" s="22">
        <f>F5*1.0284</f>
        <v>7833471.653854061</v>
      </c>
      <c r="H5" s="22">
        <f>G5-F5</f>
        <v>216326.91070542112</v>
      </c>
      <c r="I5" s="22"/>
      <c r="J5" s="22"/>
    </row>
    <row r="6" spans="1:10" ht="12.75">
      <c r="A6" s="123"/>
      <c r="B6" s="119"/>
      <c r="C6" s="7" t="s">
        <v>72</v>
      </c>
      <c r="D6" s="11">
        <v>228576.62</v>
      </c>
      <c r="E6" s="26">
        <f>D6*1.01</f>
        <v>230862.3862</v>
      </c>
      <c r="F6" s="22">
        <f>E6*1.0108</f>
        <v>233355.69997095998</v>
      </c>
      <c r="G6" s="22"/>
      <c r="H6" s="22"/>
      <c r="I6" s="22"/>
      <c r="J6" s="22"/>
    </row>
    <row r="7" spans="1:10" ht="23.25" customHeight="1">
      <c r="A7" s="123"/>
      <c r="B7" s="119"/>
      <c r="C7" s="6" t="s">
        <v>74</v>
      </c>
      <c r="D7" s="11">
        <v>72854.38</v>
      </c>
      <c r="E7" s="26">
        <f>D7*1.01</f>
        <v>73582.9238</v>
      </c>
      <c r="F7" s="22">
        <f>E7*1.0108</f>
        <v>74377.61937704</v>
      </c>
      <c r="G7" s="22"/>
      <c r="H7" s="22"/>
      <c r="I7" s="22"/>
      <c r="J7" s="22"/>
    </row>
    <row r="8" spans="1:11" ht="39" customHeight="1">
      <c r="A8" s="123"/>
      <c r="B8" s="119"/>
      <c r="C8" s="6" t="s">
        <v>73</v>
      </c>
      <c r="D8" s="11">
        <v>145562.44</v>
      </c>
      <c r="E8" s="26"/>
      <c r="F8" s="22"/>
      <c r="J8" t="s">
        <v>85</v>
      </c>
      <c r="K8">
        <f>D4+D5+D6+D7+D12+D13+D14+D18+D23+D24</f>
        <v>27984555.5</v>
      </c>
    </row>
    <row r="9" spans="1:13" ht="35.25" customHeight="1">
      <c r="A9" s="123"/>
      <c r="B9" s="119"/>
      <c r="C9" s="6" t="s">
        <v>77</v>
      </c>
      <c r="D9" s="11">
        <v>684757.54</v>
      </c>
      <c r="E9" s="26"/>
      <c r="F9" s="22"/>
      <c r="J9" t="s">
        <v>86</v>
      </c>
      <c r="K9">
        <f>D10+D31</f>
        <v>571805.5800000001</v>
      </c>
      <c r="L9">
        <v>360000</v>
      </c>
      <c r="M9" s="23">
        <v>0.37</v>
      </c>
    </row>
    <row r="10" spans="1:13" ht="24.75" customHeight="1">
      <c r="A10" s="123"/>
      <c r="B10" s="119"/>
      <c r="C10" s="6" t="s">
        <v>75</v>
      </c>
      <c r="D10" s="11">
        <v>454905.34</v>
      </c>
      <c r="E10" s="26"/>
      <c r="F10" s="22"/>
      <c r="J10" t="s">
        <v>87</v>
      </c>
      <c r="K10">
        <f>D9+D11+D21+D22+D30+D29+D20</f>
        <v>2201376.14</v>
      </c>
      <c r="L10">
        <v>1596000</v>
      </c>
      <c r="M10" s="24">
        <v>0.275</v>
      </c>
    </row>
    <row r="11" spans="1:11" ht="15.75" customHeight="1">
      <c r="A11" s="123"/>
      <c r="B11" s="119"/>
      <c r="C11" s="6" t="s">
        <v>76</v>
      </c>
      <c r="D11" s="11">
        <v>98447.4</v>
      </c>
      <c r="E11" s="26"/>
      <c r="F11" s="22"/>
      <c r="J11" t="s">
        <v>88</v>
      </c>
      <c r="K11">
        <f>D8+D16+D17+D19+D26+D27+D28</f>
        <v>1618993.04</v>
      </c>
    </row>
    <row r="12" spans="1:12" ht="12.75">
      <c r="A12" s="104">
        <v>2</v>
      </c>
      <c r="B12" s="119" t="s">
        <v>83</v>
      </c>
      <c r="C12" s="7" t="s">
        <v>70</v>
      </c>
      <c r="D12" s="11">
        <v>2644690.34</v>
      </c>
      <c r="E12" s="26">
        <f>D12*1.01</f>
        <v>2671137.2434</v>
      </c>
      <c r="F12" s="22">
        <f>E12*1.0108</f>
        <v>2699985.52562872</v>
      </c>
      <c r="G12" s="22">
        <f>F12*1.0284</f>
        <v>2776665.1145565757</v>
      </c>
      <c r="H12" s="22">
        <f>G12-F12</f>
        <v>76679.58892785572</v>
      </c>
      <c r="I12" s="22">
        <f>E12-D12</f>
        <v>26446.903400000185</v>
      </c>
      <c r="J12" t="s">
        <v>89</v>
      </c>
      <c r="K12">
        <f>D15+D25</f>
        <v>2419833.08</v>
      </c>
      <c r="L12">
        <v>2419832</v>
      </c>
    </row>
    <row r="13" spans="1:9" ht="12.75">
      <c r="A13" s="104"/>
      <c r="B13" s="119"/>
      <c r="C13" s="7" t="s">
        <v>71</v>
      </c>
      <c r="D13" s="11">
        <v>6482391.36</v>
      </c>
      <c r="E13" s="26">
        <f>D13*1.01</f>
        <v>6547215.2736</v>
      </c>
      <c r="F13" s="22">
        <f>E13*1.0108</f>
        <v>6617925.198554879</v>
      </c>
      <c r="G13" s="22">
        <f>F13*1.0284</f>
        <v>6805874.274193837</v>
      </c>
      <c r="H13" s="22">
        <f>G13-F13</f>
        <v>187949.07563895825</v>
      </c>
      <c r="I13" s="22"/>
    </row>
    <row r="14" spans="1:10" ht="12.75">
      <c r="A14" s="104"/>
      <c r="B14" s="119"/>
      <c r="C14" s="7" t="s">
        <v>72</v>
      </c>
      <c r="D14" s="11">
        <v>306838.94</v>
      </c>
      <c r="E14" s="26">
        <f>D14*1.01</f>
        <v>309907.3294</v>
      </c>
      <c r="F14" s="22">
        <f>E14*1.0108</f>
        <v>313254.32855751994</v>
      </c>
      <c r="G14" s="22"/>
      <c r="H14" s="22"/>
      <c r="I14" s="22"/>
      <c r="J14" s="22"/>
    </row>
    <row r="15" spans="1:11" ht="24.75" customHeight="1">
      <c r="A15" s="104"/>
      <c r="B15" s="119"/>
      <c r="C15" s="6" t="s">
        <v>79</v>
      </c>
      <c r="D15" s="11">
        <v>1209916.54</v>
      </c>
      <c r="E15" s="26"/>
      <c r="F15" s="22"/>
      <c r="K15" s="22"/>
    </row>
    <row r="16" spans="1:11" ht="52.5" customHeight="1">
      <c r="A16" s="104"/>
      <c r="B16" s="119"/>
      <c r="C16" s="6" t="s">
        <v>80</v>
      </c>
      <c r="D16" s="11">
        <v>498915.8</v>
      </c>
      <c r="E16" s="26"/>
      <c r="F16" s="22"/>
      <c r="G16" s="22"/>
      <c r="H16" s="22"/>
      <c r="I16" s="22">
        <f>I12+I4</f>
        <v>65167.683000000194</v>
      </c>
      <c r="J16" s="22"/>
      <c r="K16" s="22"/>
    </row>
    <row r="17" spans="1:11" ht="50.25" customHeight="1">
      <c r="A17" s="104"/>
      <c r="B17" s="119"/>
      <c r="C17" s="6" t="s">
        <v>81</v>
      </c>
      <c r="D17" s="11">
        <v>92651.24</v>
      </c>
      <c r="E17" s="26"/>
      <c r="F17" s="22"/>
      <c r="K17" s="22"/>
    </row>
    <row r="18" spans="1:11" ht="25.5" customHeight="1">
      <c r="A18" s="104"/>
      <c r="B18" s="119"/>
      <c r="C18" s="6" t="s">
        <v>74</v>
      </c>
      <c r="D18" s="11">
        <v>60851.42</v>
      </c>
      <c r="E18" s="26">
        <f>D18*1.01</f>
        <v>61459.934199999996</v>
      </c>
      <c r="F18" s="22">
        <f>E18*1.0108</f>
        <v>62123.70148935999</v>
      </c>
      <c r="G18" s="22"/>
      <c r="H18" s="22"/>
      <c r="I18" s="22"/>
      <c r="J18" s="22"/>
      <c r="K18" s="22"/>
    </row>
    <row r="19" spans="1:11" ht="37.5" customHeight="1">
      <c r="A19" s="104"/>
      <c r="B19" s="119"/>
      <c r="C19" s="6" t="s">
        <v>73</v>
      </c>
      <c r="D19" s="11">
        <v>145148.26</v>
      </c>
      <c r="E19" s="26"/>
      <c r="F19" s="22"/>
      <c r="K19" s="22"/>
    </row>
    <row r="20" spans="1:11" ht="35.25" customHeight="1">
      <c r="A20" s="104"/>
      <c r="B20" s="119"/>
      <c r="C20" s="6" t="s">
        <v>77</v>
      </c>
      <c r="D20" s="11">
        <v>560994.42</v>
      </c>
      <c r="E20" s="26"/>
      <c r="F20" s="22"/>
      <c r="K20" s="22"/>
    </row>
    <row r="21" spans="1:11" ht="38.25" customHeight="1">
      <c r="A21" s="104"/>
      <c r="B21" s="119"/>
      <c r="C21" s="6" t="s">
        <v>82</v>
      </c>
      <c r="D21" s="11">
        <v>66635.78</v>
      </c>
      <c r="E21" s="26"/>
      <c r="F21" s="22"/>
      <c r="K21" s="22"/>
    </row>
    <row r="22" spans="1:6" ht="16.5" customHeight="1">
      <c r="A22" s="104"/>
      <c r="B22" s="119"/>
      <c r="C22" s="6" t="s">
        <v>76</v>
      </c>
      <c r="D22" s="11">
        <v>98447.4</v>
      </c>
      <c r="E22" s="27"/>
      <c r="F22" s="22"/>
    </row>
    <row r="23" spans="1:9" ht="12.75">
      <c r="A23" s="104">
        <v>3</v>
      </c>
      <c r="B23" s="104" t="s">
        <v>84</v>
      </c>
      <c r="C23" s="7" t="s">
        <v>71</v>
      </c>
      <c r="D23" s="11">
        <v>6547408.18</v>
      </c>
      <c r="E23" s="27">
        <f>D23*1.01</f>
        <v>6612882.2617999995</v>
      </c>
      <c r="F23" s="22">
        <f>E23*1.0108</f>
        <v>6684301.390227439</v>
      </c>
      <c r="G23" s="22">
        <f>F23*1.0284</f>
        <v>6874135.549709898</v>
      </c>
      <c r="H23" s="22">
        <f>G23-F23</f>
        <v>189834.15948245954</v>
      </c>
      <c r="I23" s="22"/>
    </row>
    <row r="24" spans="1:10" ht="12.75">
      <c r="A24" s="104"/>
      <c r="B24" s="104"/>
      <c r="C24" s="7" t="s">
        <v>72</v>
      </c>
      <c r="D24" s="11">
        <v>307719.22</v>
      </c>
      <c r="E24" s="27">
        <f>D24*1.01</f>
        <v>310796.41219999996</v>
      </c>
      <c r="F24" s="22">
        <f>E24*1.0108</f>
        <v>314153.01345175994</v>
      </c>
      <c r="G24" s="22"/>
      <c r="H24" s="22"/>
      <c r="I24" s="22"/>
      <c r="J24" s="22"/>
    </row>
    <row r="25" spans="1:5" ht="25.5">
      <c r="A25" s="104"/>
      <c r="B25" s="104"/>
      <c r="C25" s="6" t="s">
        <v>79</v>
      </c>
      <c r="D25" s="11">
        <v>1209916.54</v>
      </c>
      <c r="E25" s="27"/>
    </row>
    <row r="26" spans="1:5" ht="50.25" customHeight="1">
      <c r="A26" s="104"/>
      <c r="B26" s="104"/>
      <c r="C26" s="6" t="s">
        <v>80</v>
      </c>
      <c r="D26" s="11">
        <v>498915.8</v>
      </c>
      <c r="E26" s="27"/>
    </row>
    <row r="27" spans="1:5" ht="51">
      <c r="A27" s="104"/>
      <c r="B27" s="104"/>
      <c r="C27" s="6" t="s">
        <v>81</v>
      </c>
      <c r="D27" s="11">
        <v>92651.24</v>
      </c>
      <c r="E27" s="27"/>
    </row>
    <row r="28" spans="1:5" ht="38.25">
      <c r="A28" s="104"/>
      <c r="B28" s="104"/>
      <c r="C28" s="6" t="s">
        <v>73</v>
      </c>
      <c r="D28" s="11">
        <v>145148.26</v>
      </c>
      <c r="E28" s="27"/>
    </row>
    <row r="29" spans="1:5" ht="38.25">
      <c r="A29" s="104"/>
      <c r="B29" s="104"/>
      <c r="C29" s="6" t="s">
        <v>77</v>
      </c>
      <c r="D29" s="11">
        <v>593646.2</v>
      </c>
      <c r="E29" s="27"/>
    </row>
    <row r="30" spans="1:5" ht="12.75">
      <c r="A30" s="104"/>
      <c r="B30" s="104"/>
      <c r="C30" s="6" t="s">
        <v>76</v>
      </c>
      <c r="D30" s="11">
        <v>98447.4</v>
      </c>
      <c r="E30" s="27"/>
    </row>
    <row r="31" spans="1:9" ht="25.5">
      <c r="A31" s="104"/>
      <c r="B31" s="104"/>
      <c r="C31" s="6" t="s">
        <v>75</v>
      </c>
      <c r="D31" s="11">
        <v>116900.24</v>
      </c>
      <c r="E31" s="27">
        <f>SUM(E4:E30)</f>
        <v>28264401.055</v>
      </c>
      <c r="F31" s="22">
        <f>SUM(F4:F30)</f>
        <v>28569656.586393993</v>
      </c>
      <c r="G31" s="22">
        <f>G5+F4+F6+F7+F12+G13+F14+F18+G23+F24</f>
        <v>29163766.732220832</v>
      </c>
      <c r="H31" s="22">
        <f>SUM(H4:H30)</f>
        <v>783055.9391487446</v>
      </c>
      <c r="I31" s="22"/>
    </row>
    <row r="32" spans="7:10" ht="12.75">
      <c r="G32" s="22">
        <f>F4+G5+D6+F7+F12+G13+D14+F18+G23+D24</f>
        <v>29146138.470240593</v>
      </c>
      <c r="H32" s="22"/>
      <c r="I32" s="22"/>
      <c r="J32" s="22"/>
    </row>
    <row r="33" spans="7:9" ht="12.75">
      <c r="G33" s="22">
        <f>F4+G5+D6+D7+F12+G13+D14+D18+G23+D24</f>
        <v>29143342.949374195</v>
      </c>
      <c r="H33" s="22"/>
      <c r="I33" s="22"/>
    </row>
    <row r="34" spans="7:11" ht="12.75">
      <c r="G34" s="22">
        <f>G5+E4+D6+D7+E12+G13+D14+D18+G23+D24</f>
        <v>29072258.040757798</v>
      </c>
      <c r="H34" s="22"/>
      <c r="I34" s="22"/>
      <c r="K34" t="s">
        <v>100</v>
      </c>
    </row>
    <row r="35" spans="3:15" ht="12.75">
      <c r="C35" s="22"/>
      <c r="J35" t="s">
        <v>93</v>
      </c>
      <c r="M35" s="22"/>
      <c r="O35" s="22"/>
    </row>
    <row r="36" spans="4:15" ht="12.75">
      <c r="D36" s="25"/>
      <c r="J36" t="s">
        <v>94</v>
      </c>
      <c r="K36" s="22"/>
      <c r="L36" s="22"/>
      <c r="M36" s="22"/>
      <c r="O36" t="s">
        <v>99</v>
      </c>
    </row>
    <row r="37" spans="4:13" ht="12.75">
      <c r="D37" s="25"/>
      <c r="J37" t="s">
        <v>95</v>
      </c>
      <c r="K37" s="22"/>
      <c r="L37" s="22"/>
      <c r="M37" s="22"/>
    </row>
    <row r="38" spans="4:13" ht="12.75">
      <c r="D38" s="25"/>
      <c r="G38" t="s">
        <v>98</v>
      </c>
      <c r="J38" t="s">
        <v>96</v>
      </c>
      <c r="K38" s="22"/>
      <c r="L38" s="22"/>
      <c r="M38" s="22"/>
    </row>
    <row r="39" spans="10:11" ht="12.75">
      <c r="J39" t="s">
        <v>97</v>
      </c>
      <c r="K39" s="22"/>
    </row>
    <row r="41" spans="3:4" ht="12.75">
      <c r="C41" s="22"/>
      <c r="D41" s="25"/>
    </row>
    <row r="44" ht="12.75">
      <c r="C44" s="22"/>
    </row>
    <row r="46" ht="12.75">
      <c r="K46">
        <v>29051536</v>
      </c>
    </row>
    <row r="47" ht="12.75">
      <c r="D47" s="25"/>
    </row>
  </sheetData>
  <mergeCells count="6">
    <mergeCell ref="A23:A31"/>
    <mergeCell ref="B23:B31"/>
    <mergeCell ref="A4:A11"/>
    <mergeCell ref="B4:B11"/>
    <mergeCell ref="B12:B22"/>
    <mergeCell ref="A12:A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1">
      <selection activeCell="F31" sqref="F31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8.375" style="9" customWidth="1"/>
    <col min="4" max="4" width="18.25390625" style="0" customWidth="1"/>
    <col min="5" max="5" width="18.75390625" style="0" customWidth="1"/>
    <col min="6" max="6" width="17.625" style="0" customWidth="1"/>
  </cols>
  <sheetData>
    <row r="2" spans="2:5" ht="12.75">
      <c r="B2" s="92" t="s">
        <v>66</v>
      </c>
      <c r="C2" s="92"/>
      <c r="D2" s="92"/>
      <c r="E2" s="92"/>
    </row>
    <row r="3" spans="2:5" ht="12.75">
      <c r="B3" s="92" t="s">
        <v>67</v>
      </c>
      <c r="C3" s="92"/>
      <c r="D3" s="92"/>
      <c r="E3" s="92"/>
    </row>
    <row r="5" ht="12.75">
      <c r="E5" t="s">
        <v>68</v>
      </c>
    </row>
    <row r="6" spans="1:5" ht="25.5">
      <c r="A6" s="10" t="s">
        <v>18</v>
      </c>
      <c r="B6" s="5" t="s">
        <v>49</v>
      </c>
      <c r="C6" s="11" t="s">
        <v>53</v>
      </c>
      <c r="D6" s="5" t="s">
        <v>59</v>
      </c>
      <c r="E6" s="5" t="s">
        <v>60</v>
      </c>
    </row>
    <row r="7" spans="1:5" ht="12.75">
      <c r="A7" s="7"/>
      <c r="B7" s="7" t="s">
        <v>52</v>
      </c>
      <c r="C7" s="12">
        <v>29051536</v>
      </c>
      <c r="D7" s="7">
        <f aca="true" t="shared" si="0" ref="D7:D12">C7*95%</f>
        <v>27598959.2</v>
      </c>
      <c r="E7" s="7">
        <f aca="true" t="shared" si="1" ref="E7:E12">C7*5%</f>
        <v>1452576.8</v>
      </c>
    </row>
    <row r="8" spans="1:5" ht="12.75">
      <c r="A8" s="7"/>
      <c r="B8" s="7" t="s">
        <v>40</v>
      </c>
      <c r="C8" s="8">
        <v>2419832</v>
      </c>
      <c r="D8" s="7">
        <f t="shared" si="0"/>
        <v>2298840.4</v>
      </c>
      <c r="E8" s="7">
        <f t="shared" si="1"/>
        <v>120991.6</v>
      </c>
    </row>
    <row r="9" spans="1:5" ht="12.75">
      <c r="A9" s="7"/>
      <c r="B9" s="7" t="s">
        <v>54</v>
      </c>
      <c r="C9" s="8">
        <v>1618992.04</v>
      </c>
      <c r="D9" s="7">
        <f t="shared" si="0"/>
        <v>1538042.4379999998</v>
      </c>
      <c r="E9" s="7">
        <f t="shared" si="1"/>
        <v>80949.60200000001</v>
      </c>
    </row>
    <row r="10" spans="1:5" ht="12.75">
      <c r="A10" s="7"/>
      <c r="B10" s="7" t="s">
        <v>55</v>
      </c>
      <c r="C10" s="8">
        <v>2203736.14</v>
      </c>
      <c r="D10" s="7">
        <v>1516200</v>
      </c>
      <c r="E10" s="7">
        <v>79800</v>
      </c>
    </row>
    <row r="11" spans="1:5" ht="12.75">
      <c r="A11" s="7"/>
      <c r="B11" s="7" t="s">
        <v>56</v>
      </c>
      <c r="C11" s="8">
        <v>571805.58</v>
      </c>
      <c r="D11" s="7">
        <v>342000</v>
      </c>
      <c r="E11" s="7">
        <v>18000</v>
      </c>
    </row>
    <row r="12" spans="1:5" ht="12.75">
      <c r="A12" s="7"/>
      <c r="B12" s="7" t="s">
        <v>57</v>
      </c>
      <c r="C12" s="8">
        <v>509050</v>
      </c>
      <c r="D12" s="7">
        <f t="shared" si="0"/>
        <v>483597.5</v>
      </c>
      <c r="E12" s="7">
        <f t="shared" si="1"/>
        <v>25452.5</v>
      </c>
    </row>
    <row r="13" spans="1:5" ht="12.75">
      <c r="A13" s="7"/>
      <c r="B13" s="7" t="s">
        <v>58</v>
      </c>
      <c r="C13" s="13">
        <f>SUM(C7:C12)</f>
        <v>36374951.76</v>
      </c>
      <c r="D13" s="7">
        <f>SUM(D7:D12)</f>
        <v>33777639.538</v>
      </c>
      <c r="E13" s="7">
        <f>SUM(E7:E12)</f>
        <v>1777770.502</v>
      </c>
    </row>
    <row r="14" spans="2:3" ht="12.75">
      <c r="B14" s="15" t="s">
        <v>63</v>
      </c>
      <c r="C14" s="9">
        <v>661379.98</v>
      </c>
    </row>
    <row r="15" spans="2:3" ht="12.75">
      <c r="B15" s="15" t="s">
        <v>64</v>
      </c>
      <c r="C15" s="14">
        <f>C13+C14</f>
        <v>37036331.739999995</v>
      </c>
    </row>
    <row r="16" spans="2:3" ht="12.75">
      <c r="B16" t="s">
        <v>61</v>
      </c>
      <c r="C16" s="14">
        <v>1978382.26</v>
      </c>
    </row>
    <row r="17" spans="2:3" s="16" customFormat="1" ht="12" customHeight="1">
      <c r="B17" s="16" t="s">
        <v>62</v>
      </c>
      <c r="C17" s="17">
        <f>SUM(C15:C16)</f>
        <v>39014713.99999999</v>
      </c>
    </row>
    <row r="18" ht="12.75">
      <c r="C18" s="14"/>
    </row>
    <row r="19" spans="2:4" ht="12.75">
      <c r="B19" t="s">
        <v>65</v>
      </c>
      <c r="C19" s="9">
        <v>1170429.98</v>
      </c>
      <c r="D19">
        <f>C19-C12</f>
        <v>661379.98</v>
      </c>
    </row>
    <row r="22" ht="12.75">
      <c r="C22" s="14"/>
    </row>
    <row r="23" ht="12" customHeight="1">
      <c r="C23" s="14"/>
    </row>
  </sheetData>
  <mergeCells count="2">
    <mergeCell ref="B2:E2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Белоусова Галина Александровна</cp:lastModifiedBy>
  <cp:lastPrinted>2011-12-19T06:46:30Z</cp:lastPrinted>
  <dcterms:created xsi:type="dcterms:W3CDTF">2010-05-11T10:59:43Z</dcterms:created>
  <dcterms:modified xsi:type="dcterms:W3CDTF">2011-12-19T06:47:04Z</dcterms:modified>
  <cp:category/>
  <cp:version/>
  <cp:contentType/>
  <cp:contentStatus/>
</cp:coreProperties>
</file>