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for_dgh_01_2011_AKULOVAN_180720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<sst xmlns="http://schemas.openxmlformats.org/spreadsheetml/2006/main" count="70" uniqueCount="70">
  <si>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УК</t>
  </si>
  <si>
    <t>В том числе коммунальные услуги*</t>
  </si>
  <si>
    <t>В том числе содержание ЖФ и лифт**</t>
  </si>
  <si>
    <t>ГОУНПО ПУ 3</t>
  </si>
  <si>
    <t>ЗАО Валникс и Ко</t>
  </si>
  <si>
    <t>ЗАО Сургутремстроймонтаж</t>
  </si>
  <si>
    <t>Инициатива "Новый дом"</t>
  </si>
  <si>
    <t>ИТК Энергия</t>
  </si>
  <si>
    <t>МУ ДЕЗ ЦЖР</t>
  </si>
  <si>
    <t>МУ Казна</t>
  </si>
  <si>
    <t>НУ УК Комфорт</t>
  </si>
  <si>
    <t>ООО КомфортСервис</t>
  </si>
  <si>
    <t>ООО Ремкомплект</t>
  </si>
  <si>
    <t>ООО РЭУ 6</t>
  </si>
  <si>
    <t>ООО Сибпромстрой 25</t>
  </si>
  <si>
    <t>ООО УК Вордгрин</t>
  </si>
  <si>
    <t>ООО УК Гравитон</t>
  </si>
  <si>
    <t>ООО УК ДЕЗ ВЖР</t>
  </si>
  <si>
    <t>ООО УК ДЕЗ ЦЖР</t>
  </si>
  <si>
    <t>ООО УК ЖилСервис</t>
  </si>
  <si>
    <t>ООО УК Западная</t>
  </si>
  <si>
    <t>ООО УК ЗАСК</t>
  </si>
  <si>
    <t>ООО УК Ником</t>
  </si>
  <si>
    <t>ООО УК Ром и К</t>
  </si>
  <si>
    <t>ООО УК РЭУ 10</t>
  </si>
  <si>
    <t>ООО УК РЭУ 8</t>
  </si>
  <si>
    <t>ООО УК РЭУ 9</t>
  </si>
  <si>
    <t>ООО УК Северо-восточная</t>
  </si>
  <si>
    <t>ООО УК СеверСтрой</t>
  </si>
  <si>
    <t>ООО УК Сервис-3</t>
  </si>
  <si>
    <t>ООО УК Сибпроектстройсервис</t>
  </si>
  <si>
    <t>ООО УК Тэксиб</t>
  </si>
  <si>
    <t>ООО УК Управдом</t>
  </si>
  <si>
    <t>ООО Управа</t>
  </si>
  <si>
    <t>ООО Управдом</t>
  </si>
  <si>
    <t>ООО Уют</t>
  </si>
  <si>
    <t>ООО Шеф-Сервис</t>
  </si>
  <si>
    <t>ПФ "РЭД"</t>
  </si>
  <si>
    <t>СГМУП Тепловик</t>
  </si>
  <si>
    <t>Собственник</t>
  </si>
  <si>
    <t>СурГУ</t>
  </si>
  <si>
    <t>ТСЖ Березка</t>
  </si>
  <si>
    <t>ТСЖ Весна-1</t>
  </si>
  <si>
    <t>ТСЖ Весна-3</t>
  </si>
  <si>
    <t>ТСЖ Весна-5</t>
  </si>
  <si>
    <t>ТСЖ Газовик</t>
  </si>
  <si>
    <t>ТСЖ Горизонт</t>
  </si>
  <si>
    <t>ТСЖ Комплекс</t>
  </si>
  <si>
    <t>ТСЖ Комсомольское</t>
  </si>
  <si>
    <t>ТСЖ Комфорт</t>
  </si>
  <si>
    <t>ТСЖ Микрорайон-1</t>
  </si>
  <si>
    <t>ТСЖ Монолит</t>
  </si>
  <si>
    <t>ТСЖ На Майской</t>
  </si>
  <si>
    <t>ТСЖ Набережный</t>
  </si>
  <si>
    <t>ТСЖ Орбита</t>
  </si>
  <si>
    <t>ТСЖ Сайма</t>
  </si>
  <si>
    <t>ТСЖ Управдом</t>
  </si>
  <si>
    <t>ТСЖ Энергетик</t>
  </si>
  <si>
    <t>ТСЖ 20А</t>
  </si>
  <si>
    <t>УЭЗиС ОАО Сургутнефтегаз</t>
  </si>
  <si>
    <t>Итого</t>
  </si>
  <si>
    <t>Сальдо на 01.01.2011</t>
  </si>
  <si>
    <t>Задолженность в месяцах</t>
  </si>
  <si>
    <t>Сальдо на 01.07.2011</t>
  </si>
  <si>
    <t>ООО Престиж</t>
  </si>
  <si>
    <t>Информация о начисленных и оплаченных жилищно-коммунальных услугах в разрезе УК и ТСЖ за 1 полугодие 2011 года.</t>
  </si>
  <si>
    <t>Всего начислено за 1 полугодие 2011 года</t>
  </si>
  <si>
    <t>Оплата в 1 полугодии 2011 года</t>
  </si>
  <si>
    <t>Уровень платежей УК в 2011 году, %</t>
  </si>
  <si>
    <t>Уровень оплаты УК с учетом переходящей  задолженности с 2010 года,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</si>
</sst>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37" fillId="0" borderId="0" xfId="0" applyFont="1" applyAlignment="1">
      <alignment horizontal="center"/>
    </xf>
    <xf numFmtId="10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10" fontId="28" fillId="0" borderId="11" xfId="0" applyNumberFormat="1" applyFont="1" applyBorder="1" applyAlignment="1">
      <alignment/>
    </xf>
    <xf numFmtId="168" fontId="28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28" fillId="0" borderId="11" xfId="0" applyFont="1" applyFill="1" applyBorder="1" applyAlignment="1">
      <alignment wrapText="1"/>
    </xf>
    <xf numFmtId="4" fontId="28" fillId="0" borderId="11" xfId="0" applyNumberFormat="1" applyFont="1" applyBorder="1" applyAlignment="1">
      <alignment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wrapText="1"/>
    </xf>
    <xf numFmtId="169" fontId="38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showGridLines="0" tabSelected="1" zoomScalePageLayoutView="0" workbookViewId="0" topLeftCell="C1">
      <selection activeCell="G12" sqref="G12"/>
    </sheetView>
  </sheetViews>
  <sheetFormatPr defaultColWidth="9.140625" defaultRowHeight="15"/>
  <cols>
    <col min="1" max="1" width="28.00390625" style="0" customWidth="1"/>
    <col min="2" max="2" width="15.57421875" style="0" customWidth="1"/>
    <col min="3" max="3" width="16.00390625" style="0" customWidth="1"/>
    <col min="4" max="4" width="16.140625" style="0" customWidth="1"/>
    <col min="5" max="5" width="14.57421875" style="0" customWidth="1"/>
    <col min="6" max="6" width="15.140625" style="0" customWidth="1"/>
    <col min="7" max="7" width="15.421875" style="0" customWidth="1"/>
    <col min="8" max="8" width="10.00390625" style="0" customWidth="1"/>
    <col min="9" max="9" width="15.00390625" style="0" customWidth="1"/>
    <col min="10" max="10" width="6.8515625" style="0" customWidth="1"/>
  </cols>
  <sheetData>
    <row r="1" spans="1:10" ht="18.75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</row>
    <row r="2" spans="8:10" ht="15.75">
      <c r="H2" s="3"/>
      <c r="I2" s="3"/>
      <c r="J2" s="3"/>
    </row>
    <row r="3" spans="1:10" s="19" customFormat="1" ht="103.5" customHeight="1">
      <c r="A3" s="17" t="s">
        <v>0</v>
      </c>
      <c r="B3" s="17" t="s">
        <v>61</v>
      </c>
      <c r="C3" s="17" t="s">
        <v>66</v>
      </c>
      <c r="D3" s="17" t="s">
        <v>1</v>
      </c>
      <c r="E3" s="17" t="s">
        <v>2</v>
      </c>
      <c r="F3" s="17" t="s">
        <v>67</v>
      </c>
      <c r="G3" s="17" t="s">
        <v>63</v>
      </c>
      <c r="H3" s="18" t="s">
        <v>68</v>
      </c>
      <c r="I3" s="18" t="s">
        <v>69</v>
      </c>
      <c r="J3" s="18" t="s">
        <v>62</v>
      </c>
    </row>
    <row r="4" spans="1:10" ht="15">
      <c r="A4" s="1" t="s">
        <v>3</v>
      </c>
      <c r="B4" s="2">
        <v>27747.54</v>
      </c>
      <c r="C4" s="2"/>
      <c r="D4" s="2"/>
      <c r="E4" s="2"/>
      <c r="F4" s="2">
        <v>0</v>
      </c>
      <c r="G4" s="2">
        <v>27747.54</v>
      </c>
      <c r="H4" s="4"/>
      <c r="I4" s="4"/>
      <c r="J4" s="5"/>
    </row>
    <row r="5" spans="1:10" ht="15">
      <c r="A5" s="1" t="s">
        <v>4</v>
      </c>
      <c r="B5" s="2">
        <v>-24669.7</v>
      </c>
      <c r="C5" s="2"/>
      <c r="D5" s="2"/>
      <c r="E5" s="2"/>
      <c r="F5" s="2">
        <v>0</v>
      </c>
      <c r="G5" s="2">
        <v>-24669.7</v>
      </c>
      <c r="H5" s="4"/>
      <c r="I5" s="4"/>
      <c r="J5" s="5"/>
    </row>
    <row r="6" spans="1:10" ht="15">
      <c r="A6" s="1" t="s">
        <v>5</v>
      </c>
      <c r="B6" s="2">
        <v>2111978.45</v>
      </c>
      <c r="C6" s="2">
        <v>7829943.06</v>
      </c>
      <c r="D6" s="2">
        <v>4222051.06</v>
      </c>
      <c r="E6" s="2">
        <v>3383379.77</v>
      </c>
      <c r="F6" s="2">
        <v>8360314.59</v>
      </c>
      <c r="G6" s="2">
        <v>1581606.92</v>
      </c>
      <c r="H6" s="4">
        <f>SUM(F6/C6)</f>
        <v>1.0677363201668033</v>
      </c>
      <c r="I6" s="4">
        <f>SUM(F6/(C6+B6))</f>
        <v>0.8409153684819224</v>
      </c>
      <c r="J6" s="5">
        <f>SUM(G6/(C6/6))</f>
        <v>1.2119681391399544</v>
      </c>
    </row>
    <row r="7" spans="1:10" ht="15">
      <c r="A7" s="1" t="s">
        <v>6</v>
      </c>
      <c r="B7" s="2">
        <v>3047490.58</v>
      </c>
      <c r="C7" s="2"/>
      <c r="D7" s="2"/>
      <c r="E7" s="2"/>
      <c r="F7" s="2">
        <v>0</v>
      </c>
      <c r="G7" s="2">
        <v>3047490.58</v>
      </c>
      <c r="H7" s="4"/>
      <c r="I7" s="4"/>
      <c r="J7" s="5"/>
    </row>
    <row r="8" spans="1:10" ht="15">
      <c r="A8" s="1" t="s">
        <v>7</v>
      </c>
      <c r="B8" s="2">
        <v>8998222.17</v>
      </c>
      <c r="C8" s="2">
        <v>9136599.43</v>
      </c>
      <c r="D8" s="2">
        <v>8648460.13</v>
      </c>
      <c r="E8" s="2">
        <v>420468.48</v>
      </c>
      <c r="F8" s="2">
        <v>10876707.41</v>
      </c>
      <c r="G8" s="2">
        <v>7258114.19</v>
      </c>
      <c r="H8" s="4">
        <f aca="true" t="shared" si="0" ref="H8:H27">SUM(F8/C8)</f>
        <v>1.1904546645972418</v>
      </c>
      <c r="I8" s="4">
        <f aca="true" t="shared" si="1" ref="I8:I27">SUM(F8/(C8+B8))</f>
        <v>0.5997691981706619</v>
      </c>
      <c r="J8" s="5">
        <f aca="true" t="shared" si="2" ref="J8:J57">SUM(G8/(C8/6))</f>
        <v>4.766399739164225</v>
      </c>
    </row>
    <row r="9" spans="1:10" ht="15">
      <c r="A9" s="1" t="s">
        <v>8</v>
      </c>
      <c r="B9" s="2">
        <v>3974004.22</v>
      </c>
      <c r="C9" s="2">
        <v>-566826.9</v>
      </c>
      <c r="D9" s="2">
        <v>-2767</v>
      </c>
      <c r="E9" s="2">
        <v>-342312</v>
      </c>
      <c r="F9" s="2">
        <v>49458.05</v>
      </c>
      <c r="G9" s="2">
        <v>3357719.27</v>
      </c>
      <c r="H9" s="4"/>
      <c r="I9" s="4">
        <f t="shared" si="1"/>
        <v>0.014515842691744614</v>
      </c>
      <c r="J9" s="5"/>
    </row>
    <row r="10" spans="1:10" ht="15">
      <c r="A10" s="1" t="s">
        <v>9</v>
      </c>
      <c r="B10" s="2">
        <v>864828.46</v>
      </c>
      <c r="C10" s="2">
        <v>-128796.51</v>
      </c>
      <c r="D10" s="2"/>
      <c r="E10" s="2">
        <v>-128796.51</v>
      </c>
      <c r="F10" s="2">
        <v>66464.21</v>
      </c>
      <c r="G10" s="2">
        <v>669567.74</v>
      </c>
      <c r="H10" s="4"/>
      <c r="I10" s="4">
        <f t="shared" si="1"/>
        <v>0.09030071316876939</v>
      </c>
      <c r="J10" s="5"/>
    </row>
    <row r="11" spans="1:10" ht="15">
      <c r="A11" s="1" t="s">
        <v>10</v>
      </c>
      <c r="B11" s="2">
        <v>44924742.25</v>
      </c>
      <c r="C11" s="2">
        <v>58011338.96</v>
      </c>
      <c r="D11" s="2">
        <v>31579300.36</v>
      </c>
      <c r="E11" s="2">
        <v>25388545.03</v>
      </c>
      <c r="F11" s="2">
        <v>51991882.26</v>
      </c>
      <c r="G11" s="2">
        <v>50944198.95</v>
      </c>
      <c r="H11" s="4">
        <f t="shared" si="0"/>
        <v>0.8962365494761199</v>
      </c>
      <c r="I11" s="4">
        <f t="shared" si="1"/>
        <v>0.5050889993949867</v>
      </c>
      <c r="J11" s="5">
        <f t="shared" si="2"/>
        <v>5.269059449063266</v>
      </c>
    </row>
    <row r="12" spans="1:10" ht="15">
      <c r="A12" s="1" t="s">
        <v>11</v>
      </c>
      <c r="B12" s="2">
        <v>4658271.69</v>
      </c>
      <c r="C12" s="2">
        <v>13610739</v>
      </c>
      <c r="D12" s="2">
        <v>6698677.95</v>
      </c>
      <c r="E12" s="2">
        <v>5159606.16</v>
      </c>
      <c r="F12" s="2">
        <v>14454920.77</v>
      </c>
      <c r="G12" s="2">
        <v>3814089.92</v>
      </c>
      <c r="H12" s="4">
        <f t="shared" si="0"/>
        <v>1.0620232134346268</v>
      </c>
      <c r="I12" s="4">
        <f t="shared" si="1"/>
        <v>0.791226247292759</v>
      </c>
      <c r="J12" s="5">
        <f t="shared" si="2"/>
        <v>1.6813590738901099</v>
      </c>
    </row>
    <row r="13" spans="1:10" ht="15">
      <c r="A13" s="1" t="s">
        <v>12</v>
      </c>
      <c r="B13" s="2">
        <v>1233672.14</v>
      </c>
      <c r="C13" s="2"/>
      <c r="D13" s="2"/>
      <c r="E13" s="2"/>
      <c r="F13" s="2">
        <v>1500</v>
      </c>
      <c r="G13" s="2">
        <v>1232172.14</v>
      </c>
      <c r="H13" s="4"/>
      <c r="I13" s="4"/>
      <c r="J13" s="5"/>
    </row>
    <row r="14" spans="1:10" ht="15">
      <c r="A14" s="1" t="s">
        <v>13</v>
      </c>
      <c r="B14" s="2">
        <v>20315561.85</v>
      </c>
      <c r="C14" s="2">
        <v>63547478.64</v>
      </c>
      <c r="D14" s="2">
        <v>45618175.42</v>
      </c>
      <c r="E14" s="2">
        <v>15710397.69</v>
      </c>
      <c r="F14" s="2">
        <v>67641192.51</v>
      </c>
      <c r="G14" s="2">
        <v>16221847.98</v>
      </c>
      <c r="H14" s="4">
        <f t="shared" si="0"/>
        <v>1.0644197686141275</v>
      </c>
      <c r="I14" s="4">
        <f t="shared" si="1"/>
        <v>0.8065673759832935</v>
      </c>
      <c r="J14" s="5">
        <f t="shared" si="2"/>
        <v>1.5316278468164888</v>
      </c>
    </row>
    <row r="15" spans="1:10" ht="15">
      <c r="A15" s="1" t="s">
        <v>14</v>
      </c>
      <c r="B15" s="2">
        <v>8349096.13</v>
      </c>
      <c r="C15" s="2">
        <v>37430859.51</v>
      </c>
      <c r="D15" s="2">
        <v>19945291.64</v>
      </c>
      <c r="E15" s="2">
        <v>17275228.75</v>
      </c>
      <c r="F15" s="2">
        <v>35333001.32</v>
      </c>
      <c r="G15" s="2">
        <v>10446954.32</v>
      </c>
      <c r="H15" s="4">
        <f t="shared" si="0"/>
        <v>0.9439537799168214</v>
      </c>
      <c r="I15" s="4">
        <f t="shared" si="1"/>
        <v>0.7718006893201961</v>
      </c>
      <c r="J15" s="5">
        <f t="shared" si="2"/>
        <v>1.6746002293442928</v>
      </c>
    </row>
    <row r="16" spans="1:10" ht="15">
      <c r="A16" s="1" t="s">
        <v>15</v>
      </c>
      <c r="B16" s="2">
        <v>21865784.83</v>
      </c>
      <c r="C16" s="2">
        <v>66200223.56</v>
      </c>
      <c r="D16" s="2">
        <v>48270966.88</v>
      </c>
      <c r="E16" s="2">
        <v>16164588.21</v>
      </c>
      <c r="F16" s="2">
        <v>71779097.15</v>
      </c>
      <c r="G16" s="2">
        <v>16286911.24</v>
      </c>
      <c r="H16" s="4">
        <f t="shared" si="0"/>
        <v>1.0842727303623625</v>
      </c>
      <c r="I16" s="4">
        <f t="shared" si="1"/>
        <v>0.8150601856748921</v>
      </c>
      <c r="J16" s="5">
        <f t="shared" si="2"/>
        <v>1.476150112264062</v>
      </c>
    </row>
    <row r="17" spans="1:10" ht="15">
      <c r="A17" s="1" t="s">
        <v>16</v>
      </c>
      <c r="B17" s="2">
        <v>49200254.66</v>
      </c>
      <c r="C17" s="2">
        <v>123428241.56</v>
      </c>
      <c r="D17" s="2">
        <v>88065220.18</v>
      </c>
      <c r="E17" s="2">
        <v>32720813.23</v>
      </c>
      <c r="F17" s="2">
        <v>127747514.93</v>
      </c>
      <c r="G17" s="2">
        <v>44880981.29</v>
      </c>
      <c r="H17" s="4">
        <f t="shared" si="0"/>
        <v>1.034994206475026</v>
      </c>
      <c r="I17" s="4">
        <f t="shared" si="1"/>
        <v>0.7400140633050346</v>
      </c>
      <c r="J17" s="5">
        <f t="shared" si="2"/>
        <v>2.181720199012126</v>
      </c>
    </row>
    <row r="18" spans="1:10" ht="15">
      <c r="A18" s="1" t="s">
        <v>17</v>
      </c>
      <c r="B18" s="2">
        <v>252792191.36</v>
      </c>
      <c r="C18" s="2">
        <v>887132180.26</v>
      </c>
      <c r="D18" s="2">
        <v>627243473.07</v>
      </c>
      <c r="E18" s="2">
        <v>247877059.12</v>
      </c>
      <c r="F18" s="2">
        <v>940576024.15</v>
      </c>
      <c r="G18" s="2">
        <v>199348347.47</v>
      </c>
      <c r="H18" s="4">
        <f t="shared" si="0"/>
        <v>1.0602433832062508</v>
      </c>
      <c r="I18" s="4">
        <f t="shared" si="1"/>
        <v>0.8251214269708993</v>
      </c>
      <c r="J18" s="5">
        <f t="shared" si="2"/>
        <v>1.3482659195943618</v>
      </c>
    </row>
    <row r="19" spans="1:10" ht="15">
      <c r="A19" s="1" t="s">
        <v>18</v>
      </c>
      <c r="B19" s="2">
        <v>255772442.45</v>
      </c>
      <c r="C19" s="2">
        <v>639968275.85</v>
      </c>
      <c r="D19" s="2">
        <v>457997569.97</v>
      </c>
      <c r="E19" s="2">
        <v>163828576.3</v>
      </c>
      <c r="F19" s="2">
        <v>675034472.3</v>
      </c>
      <c r="G19" s="2">
        <v>220706246</v>
      </c>
      <c r="H19" s="4">
        <f t="shared" si="0"/>
        <v>1.0547936480186073</v>
      </c>
      <c r="I19" s="4">
        <f t="shared" si="1"/>
        <v>0.7536047636431311</v>
      </c>
      <c r="J19" s="5">
        <f t="shared" si="2"/>
        <v>2.0692236255635637</v>
      </c>
    </row>
    <row r="20" spans="1:10" ht="15">
      <c r="A20" s="1" t="s">
        <v>19</v>
      </c>
      <c r="B20" s="2">
        <v>3874309.71</v>
      </c>
      <c r="C20" s="2">
        <v>11551018.89</v>
      </c>
      <c r="D20" s="2">
        <v>5988264.32</v>
      </c>
      <c r="E20" s="2">
        <v>4118772.43</v>
      </c>
      <c r="F20" s="2">
        <v>11860339.94</v>
      </c>
      <c r="G20" s="2">
        <v>3564988.66</v>
      </c>
      <c r="H20" s="4">
        <f t="shared" si="0"/>
        <v>1.0267786809930495</v>
      </c>
      <c r="I20" s="4">
        <f t="shared" si="1"/>
        <v>0.7688873441568045</v>
      </c>
      <c r="J20" s="5">
        <f>SUM(G20/(C20/6))</f>
        <v>1.851778805289444</v>
      </c>
    </row>
    <row r="21" spans="1:10" ht="15">
      <c r="A21" s="1" t="s">
        <v>20</v>
      </c>
      <c r="B21" s="2">
        <v>28497885.77</v>
      </c>
      <c r="C21" s="2">
        <v>116196324.07</v>
      </c>
      <c r="D21" s="2">
        <v>73365941.58</v>
      </c>
      <c r="E21" s="2">
        <v>40944089.41</v>
      </c>
      <c r="F21" s="2">
        <v>120249249.13</v>
      </c>
      <c r="G21" s="2">
        <v>24444960.71</v>
      </c>
      <c r="H21" s="4">
        <f t="shared" si="0"/>
        <v>1.0348799765606906</v>
      </c>
      <c r="I21" s="4">
        <f t="shared" si="1"/>
        <v>0.8310577822220339</v>
      </c>
      <c r="J21" s="5">
        <f t="shared" si="2"/>
        <v>1.2622582119864818</v>
      </c>
    </row>
    <row r="22" spans="1:10" ht="15">
      <c r="A22" s="1" t="s">
        <v>21</v>
      </c>
      <c r="B22" s="2">
        <v>24529595.38</v>
      </c>
      <c r="C22" s="2">
        <v>55325826.59</v>
      </c>
      <c r="D22" s="2">
        <v>39112584.2</v>
      </c>
      <c r="E22" s="2">
        <v>14989485.95</v>
      </c>
      <c r="F22" s="2">
        <v>56956815.93</v>
      </c>
      <c r="G22" s="2">
        <v>22898606.04</v>
      </c>
      <c r="H22" s="4">
        <f t="shared" si="0"/>
        <v>1.029479710300339</v>
      </c>
      <c r="I22" s="4">
        <f t="shared" si="1"/>
        <v>0.7132492011800711</v>
      </c>
      <c r="J22" s="5">
        <f t="shared" si="2"/>
        <v>2.4833182748115172</v>
      </c>
    </row>
    <row r="23" spans="1:10" ht="15">
      <c r="A23" s="1" t="s">
        <v>22</v>
      </c>
      <c r="B23" s="2">
        <v>6174444.06</v>
      </c>
      <c r="C23" s="2"/>
      <c r="D23" s="2"/>
      <c r="E23" s="2"/>
      <c r="F23" s="2">
        <v>0</v>
      </c>
      <c r="G23" s="2">
        <v>6174444.06</v>
      </c>
      <c r="H23" s="4"/>
      <c r="I23" s="4"/>
      <c r="J23" s="5"/>
    </row>
    <row r="24" spans="1:10" ht="15">
      <c r="A24" s="1" t="s">
        <v>23</v>
      </c>
      <c r="B24" s="2">
        <v>0</v>
      </c>
      <c r="C24" s="2">
        <v>2558897.34</v>
      </c>
      <c r="D24" s="2">
        <v>965441.44</v>
      </c>
      <c r="E24" s="2">
        <v>1587355.86</v>
      </c>
      <c r="F24" s="2">
        <v>1040590.95</v>
      </c>
      <c r="G24" s="2">
        <v>1518306.39</v>
      </c>
      <c r="H24" s="4">
        <f t="shared" si="0"/>
        <v>0.40665599738362307</v>
      </c>
      <c r="I24" s="4">
        <f t="shared" si="1"/>
        <v>0.40665599738362307</v>
      </c>
      <c r="J24" s="5">
        <f t="shared" si="2"/>
        <v>3.560064015698262</v>
      </c>
    </row>
    <row r="25" spans="1:10" ht="15">
      <c r="A25" s="1" t="s">
        <v>24</v>
      </c>
      <c r="B25" s="2">
        <v>11869060.75</v>
      </c>
      <c r="C25" s="2">
        <v>33803022.25</v>
      </c>
      <c r="D25" s="2">
        <v>24095387.88</v>
      </c>
      <c r="E25" s="2">
        <v>9215196.19</v>
      </c>
      <c r="F25" s="2">
        <v>34248655.35</v>
      </c>
      <c r="G25" s="2">
        <v>11423427.65</v>
      </c>
      <c r="H25" s="4">
        <f t="shared" si="0"/>
        <v>1.0131832324549028</v>
      </c>
      <c r="I25" s="4">
        <f t="shared" si="1"/>
        <v>0.7498816147711065</v>
      </c>
      <c r="J25" s="5">
        <f t="shared" si="2"/>
        <v>2.0276460901362157</v>
      </c>
    </row>
    <row r="26" spans="1:10" ht="15">
      <c r="A26" s="1" t="s">
        <v>25</v>
      </c>
      <c r="B26" s="2">
        <v>53111122.65</v>
      </c>
      <c r="C26" s="2">
        <v>175983312.05</v>
      </c>
      <c r="D26" s="2">
        <v>120154245.05</v>
      </c>
      <c r="E26" s="2">
        <v>52262044.08</v>
      </c>
      <c r="F26" s="2">
        <v>184194072.84</v>
      </c>
      <c r="G26" s="2">
        <v>44900361.86</v>
      </c>
      <c r="H26" s="4">
        <f t="shared" si="0"/>
        <v>1.046656473811944</v>
      </c>
      <c r="I26" s="4">
        <f t="shared" si="1"/>
        <v>0.8040093731705129</v>
      </c>
      <c r="J26" s="5">
        <f t="shared" si="2"/>
        <v>1.5308393052828668</v>
      </c>
    </row>
    <row r="27" spans="1:10" ht="15">
      <c r="A27" s="1" t="s">
        <v>26</v>
      </c>
      <c r="B27" s="2">
        <v>33184948.8</v>
      </c>
      <c r="C27" s="2">
        <v>119320838.09</v>
      </c>
      <c r="D27" s="2">
        <v>79394622.21</v>
      </c>
      <c r="E27" s="2">
        <v>34480992</v>
      </c>
      <c r="F27" s="2">
        <v>130143114.22</v>
      </c>
      <c r="G27" s="2">
        <v>22362672.67</v>
      </c>
      <c r="H27" s="4">
        <f t="shared" si="0"/>
        <v>1.090698961750814</v>
      </c>
      <c r="I27" s="4">
        <f t="shared" si="1"/>
        <v>0.8533650878039805</v>
      </c>
      <c r="J27" s="5">
        <f t="shared" si="2"/>
        <v>1.1244979348770179</v>
      </c>
    </row>
    <row r="28" spans="1:10" ht="15">
      <c r="A28" s="1" t="s">
        <v>27</v>
      </c>
      <c r="B28" s="2">
        <v>2499182.84</v>
      </c>
      <c r="C28" s="2">
        <v>4244922.99</v>
      </c>
      <c r="D28" s="2">
        <v>2874266.9</v>
      </c>
      <c r="E28" s="2">
        <v>895418.34</v>
      </c>
      <c r="F28" s="2">
        <v>4014387.86</v>
      </c>
      <c r="G28" s="2">
        <v>2729717.97</v>
      </c>
      <c r="H28" s="4">
        <f>SUM(F28/C28)</f>
        <v>0.9456915636530782</v>
      </c>
      <c r="I28" s="4">
        <f>SUM(F28/(C28+B28))</f>
        <v>0.5952439005542711</v>
      </c>
      <c r="J28" s="5">
        <f t="shared" si="2"/>
        <v>3.858328610102771</v>
      </c>
    </row>
    <row r="29" spans="1:10" ht="15">
      <c r="A29" s="1" t="s">
        <v>28</v>
      </c>
      <c r="B29" s="2">
        <v>663119.82</v>
      </c>
      <c r="C29" s="2">
        <v>4817568.75</v>
      </c>
      <c r="D29" s="2">
        <v>2065369.77</v>
      </c>
      <c r="E29" s="2">
        <v>2463973.13</v>
      </c>
      <c r="F29" s="2">
        <v>3522169.57</v>
      </c>
      <c r="G29" s="2">
        <v>1958519</v>
      </c>
      <c r="H29" s="4">
        <f aca="true" t="shared" si="3" ref="H29:H36">SUM(F29/C29)</f>
        <v>0.731109352616919</v>
      </c>
      <c r="I29" s="4">
        <f aca="true" t="shared" si="4" ref="I29:I36">SUM(F29/(C29+B29))</f>
        <v>0.6426509233309711</v>
      </c>
      <c r="J29" s="5">
        <f t="shared" si="2"/>
        <v>2.4392208206681016</v>
      </c>
    </row>
    <row r="30" spans="1:10" ht="15">
      <c r="A30" s="1" t="s">
        <v>29</v>
      </c>
      <c r="B30" s="2">
        <v>116809009.59</v>
      </c>
      <c r="C30" s="2">
        <v>350056598.22</v>
      </c>
      <c r="D30" s="2">
        <v>243035993.08</v>
      </c>
      <c r="E30" s="2">
        <v>99362780.92</v>
      </c>
      <c r="F30" s="2">
        <v>373266211.01</v>
      </c>
      <c r="G30" s="2">
        <v>93599396.8</v>
      </c>
      <c r="H30" s="4">
        <f t="shared" si="3"/>
        <v>1.06630245768261</v>
      </c>
      <c r="I30" s="4">
        <f t="shared" si="4"/>
        <v>0.7995153311055371</v>
      </c>
      <c r="J30" s="5">
        <f t="shared" si="2"/>
        <v>1.6043016576623805</v>
      </c>
    </row>
    <row r="31" spans="1:10" ht="30">
      <c r="A31" s="1" t="s">
        <v>30</v>
      </c>
      <c r="B31" s="2">
        <v>1629817.4</v>
      </c>
      <c r="C31" s="2">
        <v>5756877.62</v>
      </c>
      <c r="D31" s="2">
        <v>3567238.22</v>
      </c>
      <c r="E31" s="2">
        <v>2048381.47</v>
      </c>
      <c r="F31" s="2">
        <v>5994176.14</v>
      </c>
      <c r="G31" s="2">
        <v>1392518.88</v>
      </c>
      <c r="H31" s="4">
        <f t="shared" si="3"/>
        <v>1.0412200042564044</v>
      </c>
      <c r="I31" s="4">
        <f t="shared" si="4"/>
        <v>0.8114828246963417</v>
      </c>
      <c r="J31" s="5">
        <f t="shared" si="2"/>
        <v>1.4513272352661197</v>
      </c>
    </row>
    <row r="32" spans="1:10" ht="15">
      <c r="A32" s="1" t="s">
        <v>31</v>
      </c>
      <c r="B32" s="2">
        <v>8609778.79</v>
      </c>
      <c r="C32" s="2">
        <v>21963153.4</v>
      </c>
      <c r="D32" s="2">
        <v>13921661.47</v>
      </c>
      <c r="E32" s="2">
        <v>7885287.1</v>
      </c>
      <c r="F32" s="2">
        <v>19896642.5</v>
      </c>
      <c r="G32" s="2">
        <v>10676289.69</v>
      </c>
      <c r="H32" s="4">
        <f t="shared" si="3"/>
        <v>0.9059101003228435</v>
      </c>
      <c r="I32" s="4">
        <f t="shared" si="4"/>
        <v>0.650792746222357</v>
      </c>
      <c r="J32" s="5">
        <f t="shared" si="2"/>
        <v>2.916600224628946</v>
      </c>
    </row>
    <row r="33" spans="1:10" ht="15">
      <c r="A33" s="1" t="s">
        <v>32</v>
      </c>
      <c r="B33" s="2">
        <v>3065603.33</v>
      </c>
      <c r="C33" s="2">
        <v>9079952.66</v>
      </c>
      <c r="D33" s="2">
        <v>5431600.02</v>
      </c>
      <c r="E33" s="2">
        <v>3001475.89</v>
      </c>
      <c r="F33" s="2">
        <v>8523786.55</v>
      </c>
      <c r="G33" s="2">
        <v>3621769.44</v>
      </c>
      <c r="H33" s="4">
        <f t="shared" si="3"/>
        <v>0.9387479064235562</v>
      </c>
      <c r="I33" s="4">
        <f t="shared" si="4"/>
        <v>0.7018029110415389</v>
      </c>
      <c r="J33" s="5">
        <f>SUM(G33/(C33/6))</f>
        <v>2.393252195656271</v>
      </c>
    </row>
    <row r="34" spans="1:10" ht="15">
      <c r="A34" s="1" t="s">
        <v>33</v>
      </c>
      <c r="B34" s="2">
        <v>3958684.02</v>
      </c>
      <c r="C34" s="2">
        <v>5483076.73</v>
      </c>
      <c r="D34" s="2">
        <v>3577787.89</v>
      </c>
      <c r="E34" s="2">
        <v>1802963.04</v>
      </c>
      <c r="F34" s="2">
        <v>4056146.75</v>
      </c>
      <c r="G34" s="2">
        <v>5385614</v>
      </c>
      <c r="H34" s="4">
        <f t="shared" si="3"/>
        <v>0.7397574299493708</v>
      </c>
      <c r="I34" s="4">
        <f t="shared" si="4"/>
        <v>0.4295964341184985</v>
      </c>
      <c r="J34" s="5">
        <f t="shared" si="2"/>
        <v>5.893348860722582</v>
      </c>
    </row>
    <row r="35" spans="1:10" ht="15">
      <c r="A35" s="1" t="s">
        <v>34</v>
      </c>
      <c r="B35" s="2">
        <v>0</v>
      </c>
      <c r="C35" s="2">
        <v>1115857.73</v>
      </c>
      <c r="D35" s="2">
        <v>583009.49</v>
      </c>
      <c r="E35" s="2">
        <v>532848.24</v>
      </c>
      <c r="F35" s="2">
        <v>429990.28</v>
      </c>
      <c r="G35" s="2">
        <v>685867.45</v>
      </c>
      <c r="H35" s="4">
        <f t="shared" si="3"/>
        <v>0.3853450744119504</v>
      </c>
      <c r="I35" s="4">
        <f t="shared" si="4"/>
        <v>0.3853450744119504</v>
      </c>
      <c r="J35" s="5">
        <f t="shared" si="2"/>
        <v>3.687929553528298</v>
      </c>
    </row>
    <row r="36" spans="1:10" ht="15">
      <c r="A36" s="1" t="s">
        <v>35</v>
      </c>
      <c r="B36" s="2">
        <v>43098064.02</v>
      </c>
      <c r="C36" s="2">
        <v>87312242.14</v>
      </c>
      <c r="D36" s="2">
        <v>62942646.03</v>
      </c>
      <c r="E36" s="2">
        <v>22612925.19</v>
      </c>
      <c r="F36" s="2">
        <v>93400442.19</v>
      </c>
      <c r="G36" s="2">
        <v>37009863.97</v>
      </c>
      <c r="H36" s="4">
        <f t="shared" si="3"/>
        <v>1.0697290540338882</v>
      </c>
      <c r="I36" s="4">
        <f t="shared" si="4"/>
        <v>0.7162044545421685</v>
      </c>
      <c r="J36" s="5">
        <f t="shared" si="2"/>
        <v>2.5432766170858523</v>
      </c>
    </row>
    <row r="37" spans="1:10" ht="15">
      <c r="A37" s="1" t="s">
        <v>36</v>
      </c>
      <c r="B37" s="2">
        <v>913496.62</v>
      </c>
      <c r="C37" s="2"/>
      <c r="D37" s="2"/>
      <c r="E37" s="2"/>
      <c r="F37" s="2">
        <v>0</v>
      </c>
      <c r="G37" s="2">
        <v>913496.62</v>
      </c>
      <c r="H37" s="4"/>
      <c r="I37" s="4"/>
      <c r="J37" s="5"/>
    </row>
    <row r="38" spans="1:10" ht="15">
      <c r="A38" s="1" t="s">
        <v>37</v>
      </c>
      <c r="B38" s="2">
        <v>1827322.62</v>
      </c>
      <c r="C38" s="2"/>
      <c r="D38" s="2"/>
      <c r="E38" s="2"/>
      <c r="F38" s="2">
        <v>0</v>
      </c>
      <c r="G38" s="2">
        <v>1827322.62</v>
      </c>
      <c r="H38" s="4"/>
      <c r="I38" s="4"/>
      <c r="J38" s="5"/>
    </row>
    <row r="39" spans="1:10" ht="15">
      <c r="A39" s="1" t="s">
        <v>38</v>
      </c>
      <c r="B39" s="2">
        <v>36144249.65</v>
      </c>
      <c r="C39" s="2">
        <v>53645528.58</v>
      </c>
      <c r="D39" s="2">
        <v>48727349.7</v>
      </c>
      <c r="E39" s="2">
        <v>4371329.49</v>
      </c>
      <c r="F39" s="2">
        <v>55404831.77</v>
      </c>
      <c r="G39" s="2">
        <v>34384946.46</v>
      </c>
      <c r="H39" s="4">
        <f aca="true" t="shared" si="5" ref="H39:H50">SUM(F39/C39)</f>
        <v>1.032794964213586</v>
      </c>
      <c r="I39" s="4">
        <f aca="true" t="shared" si="6" ref="I39:I50">SUM(F39/(C39+B39))</f>
        <v>0.617050546979617</v>
      </c>
      <c r="J39" s="5">
        <f t="shared" si="2"/>
        <v>3.8457944999523392</v>
      </c>
    </row>
    <row r="40" spans="1:10" ht="15">
      <c r="A40" s="1" t="s">
        <v>39</v>
      </c>
      <c r="B40" s="2">
        <v>1114.88</v>
      </c>
      <c r="C40" s="2"/>
      <c r="D40" s="2"/>
      <c r="E40" s="2"/>
      <c r="F40" s="2">
        <v>0</v>
      </c>
      <c r="G40" s="2">
        <v>1114.88</v>
      </c>
      <c r="H40" s="4"/>
      <c r="I40" s="4"/>
      <c r="J40" s="5"/>
    </row>
    <row r="41" spans="1:10" ht="15">
      <c r="A41" s="1" t="s">
        <v>40</v>
      </c>
      <c r="B41" s="2">
        <v>63912.02</v>
      </c>
      <c r="C41" s="2"/>
      <c r="D41" s="2"/>
      <c r="E41" s="2"/>
      <c r="F41" s="2">
        <v>0</v>
      </c>
      <c r="G41" s="2">
        <v>63912.02</v>
      </c>
      <c r="H41" s="4"/>
      <c r="I41" s="4"/>
      <c r="J41" s="5"/>
    </row>
    <row r="42" spans="1:10" ht="15">
      <c r="A42" s="1" t="s">
        <v>41</v>
      </c>
      <c r="B42" s="2">
        <v>650995.73</v>
      </c>
      <c r="C42" s="2">
        <v>3692371.71</v>
      </c>
      <c r="D42" s="2">
        <v>168813.89</v>
      </c>
      <c r="E42" s="2">
        <v>1841270.33</v>
      </c>
      <c r="F42" s="2">
        <v>3439497.75</v>
      </c>
      <c r="G42" s="2">
        <v>903869.69</v>
      </c>
      <c r="H42" s="4">
        <f t="shared" si="5"/>
        <v>0.9315144899103346</v>
      </c>
      <c r="I42" s="4">
        <f t="shared" si="6"/>
        <v>0.7918965635566859</v>
      </c>
      <c r="J42" s="5">
        <f>SUM(G42/(C42/6))</f>
        <v>1.4687627806573134</v>
      </c>
    </row>
    <row r="43" spans="1:10" ht="15">
      <c r="A43" s="1" t="s">
        <v>42</v>
      </c>
      <c r="B43" s="2">
        <v>578672.09</v>
      </c>
      <c r="C43" s="2">
        <v>2082933.91</v>
      </c>
      <c r="D43" s="2">
        <v>1519195.69</v>
      </c>
      <c r="E43" s="2">
        <v>550072.8</v>
      </c>
      <c r="F43" s="2">
        <v>2206353.13</v>
      </c>
      <c r="G43" s="2">
        <v>455252.87</v>
      </c>
      <c r="H43" s="4">
        <f t="shared" si="5"/>
        <v>1.0592525856953379</v>
      </c>
      <c r="I43" s="4">
        <f t="shared" si="6"/>
        <v>0.8289555741909208</v>
      </c>
      <c r="J43" s="5">
        <f t="shared" si="2"/>
        <v>1.3113796875101045</v>
      </c>
    </row>
    <row r="44" spans="1:10" ht="15">
      <c r="A44" s="1" t="s">
        <v>43</v>
      </c>
      <c r="B44" s="2">
        <v>711661.76</v>
      </c>
      <c r="C44" s="2">
        <v>1841532.38</v>
      </c>
      <c r="D44" s="2">
        <v>1346562.35</v>
      </c>
      <c r="E44" s="2">
        <v>480879.66</v>
      </c>
      <c r="F44" s="2">
        <v>1999017.03</v>
      </c>
      <c r="G44" s="2">
        <v>554177.11</v>
      </c>
      <c r="H44" s="4">
        <f t="shared" si="5"/>
        <v>1.08551826278504</v>
      </c>
      <c r="I44" s="4">
        <f t="shared" si="6"/>
        <v>0.782947523919979</v>
      </c>
      <c r="J44" s="5">
        <f t="shared" si="2"/>
        <v>1.805595544293389</v>
      </c>
    </row>
    <row r="45" spans="1:10" ht="15">
      <c r="A45" s="1" t="s">
        <v>44</v>
      </c>
      <c r="B45" s="2">
        <v>483617.69</v>
      </c>
      <c r="C45" s="2">
        <v>1899066.43</v>
      </c>
      <c r="D45" s="2">
        <v>1420956.29</v>
      </c>
      <c r="E45" s="2">
        <v>465603.54</v>
      </c>
      <c r="F45" s="2">
        <v>2061948</v>
      </c>
      <c r="G45" s="2">
        <v>320736.12</v>
      </c>
      <c r="H45" s="4">
        <f t="shared" si="5"/>
        <v>1.0857692850691907</v>
      </c>
      <c r="I45" s="4">
        <f t="shared" si="6"/>
        <v>0.865388736464152</v>
      </c>
      <c r="J45" s="5">
        <f t="shared" si="2"/>
        <v>1.013348816871035</v>
      </c>
    </row>
    <row r="46" spans="1:10" ht="15">
      <c r="A46" s="1" t="s">
        <v>45</v>
      </c>
      <c r="B46" s="2">
        <v>4124527.98</v>
      </c>
      <c r="C46" s="2">
        <v>10538653.66</v>
      </c>
      <c r="D46" s="2">
        <v>7353427.98</v>
      </c>
      <c r="E46" s="2">
        <v>2972309.14</v>
      </c>
      <c r="F46" s="2">
        <v>11546142.37</v>
      </c>
      <c r="G46" s="2">
        <v>3117039.27</v>
      </c>
      <c r="H46" s="4">
        <f t="shared" si="5"/>
        <v>1.0955993756416889</v>
      </c>
      <c r="I46" s="4">
        <f t="shared" si="6"/>
        <v>0.7874240839043442</v>
      </c>
      <c r="J46" s="5">
        <f t="shared" si="2"/>
        <v>1.7746323414142828</v>
      </c>
    </row>
    <row r="47" spans="1:10" ht="15">
      <c r="A47" s="1" t="s">
        <v>46</v>
      </c>
      <c r="B47" s="2">
        <v>743564.86</v>
      </c>
      <c r="C47" s="2">
        <v>1809387.47</v>
      </c>
      <c r="D47" s="2">
        <v>1330867.96</v>
      </c>
      <c r="E47" s="2">
        <v>465042.06</v>
      </c>
      <c r="F47" s="2">
        <v>1938483.47</v>
      </c>
      <c r="G47" s="2">
        <v>614468.86</v>
      </c>
      <c r="H47" s="4">
        <f t="shared" si="5"/>
        <v>1.0713479020610217</v>
      </c>
      <c r="I47" s="4">
        <f t="shared" si="6"/>
        <v>0.7593104842658773</v>
      </c>
      <c r="J47" s="5">
        <f t="shared" si="2"/>
        <v>2.037602902157823</v>
      </c>
    </row>
    <row r="48" spans="1:10" ht="15">
      <c r="A48" s="1" t="s">
        <v>47</v>
      </c>
      <c r="B48" s="2">
        <v>5804094.69</v>
      </c>
      <c r="C48" s="2"/>
      <c r="D48" s="2"/>
      <c r="E48" s="2"/>
      <c r="F48" s="2">
        <v>0</v>
      </c>
      <c r="G48" s="2">
        <v>5804094.69</v>
      </c>
      <c r="H48" s="4"/>
      <c r="I48" s="4"/>
      <c r="J48" s="5"/>
    </row>
    <row r="49" spans="1:10" ht="15">
      <c r="A49" s="1" t="s">
        <v>48</v>
      </c>
      <c r="B49" s="2">
        <v>2779861.85</v>
      </c>
      <c r="C49" s="2"/>
      <c r="D49" s="2"/>
      <c r="E49" s="2"/>
      <c r="F49" s="2">
        <v>0</v>
      </c>
      <c r="G49" s="2">
        <v>2779861.85</v>
      </c>
      <c r="H49" s="4"/>
      <c r="I49" s="4"/>
      <c r="J49" s="5"/>
    </row>
    <row r="50" spans="1:10" ht="15">
      <c r="A50" s="1" t="s">
        <v>49</v>
      </c>
      <c r="B50" s="2">
        <v>1632637.87</v>
      </c>
      <c r="C50" s="2">
        <v>6307546.36</v>
      </c>
      <c r="D50" s="2">
        <v>2798887.37</v>
      </c>
      <c r="E50" s="2">
        <v>2336033.14</v>
      </c>
      <c r="F50" s="2">
        <v>6400520.06</v>
      </c>
      <c r="G50" s="2">
        <v>1539664.17</v>
      </c>
      <c r="H50" s="4">
        <f t="shared" si="5"/>
        <v>1.01474007398338</v>
      </c>
      <c r="I50" s="4">
        <f t="shared" si="6"/>
        <v>0.8060921352198901</v>
      </c>
      <c r="J50" s="5">
        <f t="shared" si="2"/>
        <v>1.4645924885441506</v>
      </c>
    </row>
    <row r="51" spans="1:10" ht="15">
      <c r="A51" s="1" t="s">
        <v>50</v>
      </c>
      <c r="B51" s="2">
        <v>2331182.16</v>
      </c>
      <c r="C51" s="2">
        <v>4945001.18</v>
      </c>
      <c r="D51" s="2">
        <v>4048104.02</v>
      </c>
      <c r="E51" s="2">
        <v>819881.96</v>
      </c>
      <c r="F51" s="2">
        <v>5376788.22</v>
      </c>
      <c r="G51" s="2">
        <v>1899395.12</v>
      </c>
      <c r="H51" s="4">
        <f>SUM(F51/C51)</f>
        <v>1.0873178841182805</v>
      </c>
      <c r="I51" s="4">
        <f>SUM(F51/(C51+B51))</f>
        <v>0.7389572209432534</v>
      </c>
      <c r="J51" s="5">
        <f t="shared" si="2"/>
        <v>2.304624469270602</v>
      </c>
    </row>
    <row r="52" spans="1:10" ht="15">
      <c r="A52" s="1" t="s">
        <v>51</v>
      </c>
      <c r="B52" s="2">
        <v>26597.69</v>
      </c>
      <c r="C52" s="2"/>
      <c r="D52" s="2"/>
      <c r="E52" s="2"/>
      <c r="F52" s="2">
        <v>0</v>
      </c>
      <c r="G52" s="2">
        <v>26597.69</v>
      </c>
      <c r="H52" s="4"/>
      <c r="I52" s="4"/>
      <c r="J52" s="5"/>
    </row>
    <row r="53" spans="1:10" ht="15">
      <c r="A53" s="1" t="s">
        <v>52</v>
      </c>
      <c r="B53" s="2">
        <v>2044718.13</v>
      </c>
      <c r="C53" s="2">
        <v>3417096.37</v>
      </c>
      <c r="D53" s="2">
        <v>2479041.06</v>
      </c>
      <c r="E53" s="2">
        <v>843576.89</v>
      </c>
      <c r="F53" s="2">
        <v>4018996.6</v>
      </c>
      <c r="G53" s="2">
        <v>1442817.9</v>
      </c>
      <c r="H53" s="4">
        <f aca="true" t="shared" si="7" ref="H53:H61">SUM(F53/C53)</f>
        <v>1.1761437679324216</v>
      </c>
      <c r="I53" s="4">
        <f aca="true" t="shared" si="8" ref="I53:I58">SUM(F53/(C53+B53))</f>
        <v>0.7358354261207517</v>
      </c>
      <c r="J53" s="5">
        <f t="shared" si="2"/>
        <v>2.5334103761317097</v>
      </c>
    </row>
    <row r="54" spans="1:10" ht="15">
      <c r="A54" s="1" t="s">
        <v>53</v>
      </c>
      <c r="B54" s="2">
        <v>5161480.84</v>
      </c>
      <c r="C54" s="2">
        <v>7717780.94</v>
      </c>
      <c r="D54" s="2">
        <v>5621462.03</v>
      </c>
      <c r="E54" s="2">
        <v>1623940.86</v>
      </c>
      <c r="F54" s="2">
        <v>8007817.6</v>
      </c>
      <c r="G54" s="2">
        <v>4871444.18</v>
      </c>
      <c r="H54" s="4">
        <f t="shared" si="7"/>
        <v>1.0375803177435092</v>
      </c>
      <c r="I54" s="4">
        <f t="shared" si="8"/>
        <v>0.6217606052883567</v>
      </c>
      <c r="J54" s="5">
        <f t="shared" si="2"/>
        <v>3.787185112823375</v>
      </c>
    </row>
    <row r="55" spans="1:10" ht="15">
      <c r="A55" s="1" t="s">
        <v>54</v>
      </c>
      <c r="B55" s="2">
        <v>942621.01</v>
      </c>
      <c r="C55" s="2">
        <v>2723656.78</v>
      </c>
      <c r="D55" s="2">
        <v>1965938.71</v>
      </c>
      <c r="E55" s="2">
        <v>740130.96</v>
      </c>
      <c r="F55" s="2">
        <v>2972325.27</v>
      </c>
      <c r="G55" s="2">
        <v>693952.52</v>
      </c>
      <c r="H55" s="4">
        <f t="shared" si="7"/>
        <v>1.0912994955260114</v>
      </c>
      <c r="I55" s="4">
        <f t="shared" si="8"/>
        <v>0.8107201473132236</v>
      </c>
      <c r="J55" s="5">
        <f t="shared" si="2"/>
        <v>1.5287223965128236</v>
      </c>
    </row>
    <row r="56" spans="1:10" ht="15">
      <c r="A56" s="1" t="s">
        <v>55</v>
      </c>
      <c r="B56" s="2">
        <v>932546.73</v>
      </c>
      <c r="C56" s="2">
        <v>4087025.69</v>
      </c>
      <c r="D56" s="2">
        <v>2243468.41</v>
      </c>
      <c r="E56" s="2">
        <v>1645134.33</v>
      </c>
      <c r="F56" s="2">
        <v>3786365.53</v>
      </c>
      <c r="G56" s="2">
        <v>1233206.89</v>
      </c>
      <c r="H56" s="4">
        <f t="shared" si="7"/>
        <v>0.926435461187424</v>
      </c>
      <c r="I56" s="4">
        <f t="shared" si="8"/>
        <v>0.7543203311329055</v>
      </c>
      <c r="J56" s="5">
        <f>SUM(G56/(C56/6))</f>
        <v>1.8104220284458254</v>
      </c>
    </row>
    <row r="57" spans="1:10" ht="15">
      <c r="A57" s="1" t="s">
        <v>56</v>
      </c>
      <c r="B57" s="2">
        <v>2842982.8</v>
      </c>
      <c r="C57" s="2">
        <v>12897517.85</v>
      </c>
      <c r="D57" s="2">
        <v>6718676.66</v>
      </c>
      <c r="E57" s="2">
        <v>4798725.6</v>
      </c>
      <c r="F57" s="2">
        <v>12731650.91</v>
      </c>
      <c r="G57" s="2">
        <v>3008849.74</v>
      </c>
      <c r="H57" s="4">
        <f t="shared" si="7"/>
        <v>0.987139623148496</v>
      </c>
      <c r="I57" s="4">
        <f t="shared" si="8"/>
        <v>0.8088466303007967</v>
      </c>
      <c r="J57" s="5">
        <f t="shared" si="2"/>
        <v>1.3997343248491805</v>
      </c>
    </row>
    <row r="58" spans="1:10" ht="15">
      <c r="A58" s="1" t="s">
        <v>57</v>
      </c>
      <c r="B58" s="2">
        <v>1661491.35</v>
      </c>
      <c r="C58" s="2">
        <v>3752773.19</v>
      </c>
      <c r="D58" s="2">
        <v>2728281.56</v>
      </c>
      <c r="E58" s="2">
        <v>994233.17</v>
      </c>
      <c r="F58" s="2">
        <v>3973007.67</v>
      </c>
      <c r="G58" s="2">
        <v>1441256.87</v>
      </c>
      <c r="H58" s="4">
        <f t="shared" si="7"/>
        <v>1.0586857955036713</v>
      </c>
      <c r="I58" s="4">
        <f t="shared" si="8"/>
        <v>0.7338037586911111</v>
      </c>
      <c r="J58" s="5">
        <f>SUM(G58/(C58/6))</f>
        <v>2.3043069170934896</v>
      </c>
    </row>
    <row r="59" spans="1:10" ht="15">
      <c r="A59" s="10" t="s">
        <v>58</v>
      </c>
      <c r="B59" s="11">
        <v>22467275.76</v>
      </c>
      <c r="C59" s="11"/>
      <c r="D59" s="11"/>
      <c r="E59" s="11"/>
      <c r="F59" s="11">
        <v>0</v>
      </c>
      <c r="G59" s="11">
        <v>22467275.76</v>
      </c>
      <c r="H59" s="4"/>
      <c r="I59" s="4"/>
      <c r="J59" s="5"/>
    </row>
    <row r="60" spans="1:10" ht="15">
      <c r="A60" s="14" t="s">
        <v>59</v>
      </c>
      <c r="B60" s="15">
        <v>4512480.34</v>
      </c>
      <c r="C60" s="15"/>
      <c r="D60" s="15"/>
      <c r="E60" s="15"/>
      <c r="F60" s="15">
        <v>0</v>
      </c>
      <c r="G60" s="15">
        <v>4512480.34</v>
      </c>
      <c r="H60" s="4"/>
      <c r="I60" s="4"/>
      <c r="J60" s="5"/>
    </row>
    <row r="61" spans="1:10" ht="15">
      <c r="A61" s="14" t="s">
        <v>64</v>
      </c>
      <c r="B61" s="15">
        <v>35454595.64</v>
      </c>
      <c r="C61" s="15">
        <v>97775885.12</v>
      </c>
      <c r="D61" s="15"/>
      <c r="E61" s="15"/>
      <c r="F61" s="15">
        <v>103737102.47</v>
      </c>
      <c r="G61" s="15">
        <f>SUM(B61+C61-F61)</f>
        <v>29493378.290000007</v>
      </c>
      <c r="H61" s="4">
        <f t="shared" si="7"/>
        <v>1.0609681757693505</v>
      </c>
      <c r="I61" s="4">
        <f>SUM(F61/(C61+B61))</f>
        <v>0.7786288984190557</v>
      </c>
      <c r="J61" s="5">
        <f>SUM(G61/(C61/6))</f>
        <v>1.8098559734112079</v>
      </c>
    </row>
    <row r="62" spans="1:10" s="9" customFormat="1" ht="15">
      <c r="A62" s="12" t="s">
        <v>60</v>
      </c>
      <c r="B62" s="13">
        <f>SUM(B4:B61)</f>
        <v>1154523948.77</v>
      </c>
      <c r="C62" s="13">
        <f>SUM(C4:C61)</f>
        <v>3129303503.559999</v>
      </c>
      <c r="D62" s="13">
        <f>SUM(D4:D60)</f>
        <v>2109833512.8900003</v>
      </c>
      <c r="E62" s="13">
        <f>SUM(E4:E60)</f>
        <v>850609707.4000002</v>
      </c>
      <c r="F62" s="13">
        <f>SUM(F4:F61)</f>
        <v>3285310188.7099996</v>
      </c>
      <c r="G62" s="13">
        <f>SUM(G4:G61)</f>
        <v>998517263.6200001</v>
      </c>
      <c r="H62" s="6">
        <f>SUM(F62/C62)</f>
        <v>1.049853484959999</v>
      </c>
      <c r="I62" s="6">
        <f>SUM(F62/(C62+B62))</f>
        <v>0.7669100180314452</v>
      </c>
      <c r="J62" s="7">
        <f>SUM(G62/(C62/6))</f>
        <v>1.9145166248349907</v>
      </c>
    </row>
    <row r="63" spans="8:10" ht="15">
      <c r="H63" s="8"/>
      <c r="I63" s="8"/>
      <c r="J63" s="8"/>
    </row>
    <row r="64" spans="8:10" ht="15">
      <c r="H64" s="8"/>
      <c r="I64" s="8"/>
      <c r="J64" s="8"/>
    </row>
    <row r="65" spans="8:10" ht="15">
      <c r="H65" s="8"/>
      <c r="I65" s="8"/>
      <c r="J65" s="8"/>
    </row>
    <row r="66" spans="8:10" ht="15">
      <c r="H66" s="8"/>
      <c r="I66" s="8"/>
      <c r="J66" s="8"/>
    </row>
    <row r="67" spans="8:10" ht="15">
      <c r="H67" s="8"/>
      <c r="I67" s="8"/>
      <c r="J67" s="8"/>
    </row>
    <row r="68" spans="8:10" ht="15">
      <c r="H68" s="8"/>
      <c r="I68" s="8"/>
      <c r="J68" s="8"/>
    </row>
    <row r="69" spans="8:10" ht="15">
      <c r="H69" s="8"/>
      <c r="I69" s="8"/>
      <c r="J69" s="8"/>
    </row>
    <row r="70" spans="8:10" ht="15">
      <c r="H70" s="8"/>
      <c r="I70" s="8"/>
      <c r="J70" s="8"/>
    </row>
    <row r="71" spans="8:10" ht="15">
      <c r="H71" s="8"/>
      <c r="I71" s="8"/>
      <c r="J71" s="8"/>
    </row>
    <row r="72" spans="8:10" ht="15">
      <c r="H72" s="8"/>
      <c r="I72" s="8"/>
      <c r="J72" s="8"/>
    </row>
  </sheetData>
  <sheetProtection/>
  <mergeCells count="1">
    <mergeCell ref="A1:J1"/>
  </mergeCells>
  <printOptions/>
  <pageMargins left="0.15748031496062992" right="0" top="0.5905511811023623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Акулова</cp:lastModifiedBy>
  <cp:lastPrinted>2011-08-03T05:38:40Z</cp:lastPrinted>
  <dcterms:created xsi:type="dcterms:W3CDTF">2011-07-18T06:42:54Z</dcterms:created>
  <dcterms:modified xsi:type="dcterms:W3CDTF">2011-08-03T05:38:59Z</dcterms:modified>
  <cp:category/>
  <cp:version/>
  <cp:contentType/>
  <cp:contentStatus/>
</cp:coreProperties>
</file>