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'283(03022011)'!$12:$16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<sst xmlns="http://schemas.openxmlformats.org/spreadsheetml/2006/main" count="466" uniqueCount="85">
  <si>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</si>
  <si>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</si>
  <si>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</si>
  <si>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</si>
  <si>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</si>
  <si>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</si>
  <si>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</si>
  <si>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</si>
  <si>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</si>
  <si>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</si>
  <si>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</si>
  <si>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</si>
  <si>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</si>
  <si>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</si>
  <si>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</si>
  <si>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</si>
  <si>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</si>
  <si>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</si>
  <si>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</si>
  <si>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</si>
  <si>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</si>
  <si>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</si>
  <si>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</si>
  <si>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</si>
  <si>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</si>
  <si>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</si>
  <si>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</si>
  <si>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</si>
  <si>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</si>
  <si>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</si>
  <si>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</si>
  <si>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</si>
  <si>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</si>
  <si>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</si>
  <si>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</si>
  <si>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</si>
  <si>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</si>
  <si>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</si>
  <si>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</si>
  <si>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</si>
  <si>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</si>
  <si>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</si>
  <si>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</si>
  <si>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</si>
  <si>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</si>
  <si>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</si>
  <si>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</si>
  <si>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</si>
  <si>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</si>
  <si>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</si>
  <si>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</si>
  <si>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</si>
  <si>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</si>
  <si>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</si>
  <si>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</si>
  <si>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</si>
  <si>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</si>
  <si>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</si>
  <si>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</si>
  <si>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</si>
  <si>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</si>
  <si>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</si>
  <si>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</si>
  <si>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</si>
  <si>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</si>
  <si>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</si>
  <si>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</si>
  <si>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</si>
  <si>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</si>
  <si>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</si>
  <si>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</si>
  <si>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</si>
  <si>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</si>
  <si>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</si>
  <si>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</si>
  <si>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</si>
  <si>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ИТОГОВЫЙ ФИНАНСОВЫЙ ОТЧЁТ</t>
  </si>
  <si>
    <t>Вац Анатолий Степанович</t>
  </si>
  <si>
    <t>Матвеева Ольга Олеговна</t>
  </si>
  <si>
    <t>Салахутдинов Ринат Рашидович</t>
  </si>
  <si>
    <t>Сальникова Наталья федоровна</t>
  </si>
  <si>
    <t>Щвец Сергей Анатольевич</t>
  </si>
  <si>
    <t>Виноградова Елена Алексеевна</t>
  </si>
  <si>
    <t>Королев Александр Александрович</t>
  </si>
  <si>
    <t>Зубаиров Александр Иман-Газалиевич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</si>
</sst>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6" t="s">
        <v>12</v>
      </c>
    </row>
    <row r="13" spans="1:14" s="23" customFormat="1" ht="33" customHeight="1">
      <c r="A13" s="84"/>
      <c r="B13" s="76"/>
      <c r="C13" s="8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7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</row>
    <row r="15" spans="1:14" s="23" customFormat="1" ht="24" customHeight="1">
      <c r="A15" s="85"/>
      <c r="B15" s="77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88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95" zoomScaleNormal="95" zoomScaleSheetLayoutView="100" zoomScalePageLayoutView="0" workbookViewId="0" topLeftCell="A10">
      <pane xSplit="3" ySplit="5" topLeftCell="D15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J49" sqref="J49"/>
    </sheetView>
  </sheetViews>
  <sheetFormatPr defaultColWidth="9.00390625" defaultRowHeight="12.75"/>
  <cols>
    <col min="1" max="1" width="4.375" style="1" customWidth="1"/>
    <col min="2" max="2" width="38.625" style="2" customWidth="1"/>
    <col min="3" max="3" width="4.375" style="3" customWidth="1"/>
    <col min="4" max="5" width="9.375" style="3" customWidth="1"/>
    <col min="6" max="6" width="9.25390625" style="3" customWidth="1"/>
    <col min="7" max="7" width="9.00390625" style="3" customWidth="1"/>
    <col min="8" max="8" width="9.625" style="3" customWidth="1"/>
    <col min="9" max="11" width="9.25390625" style="3" customWidth="1"/>
    <col min="12" max="12" width="6.625" style="4" customWidth="1"/>
    <col min="13" max="13" width="10.875" style="3" customWidth="1"/>
    <col min="14" max="16384" width="9.125" style="3" customWidth="1"/>
  </cols>
  <sheetData>
    <row r="1" s="10" customFormat="1" ht="9.75">
      <c r="L1" s="11" t="s">
        <v>13</v>
      </c>
    </row>
    <row r="2" s="10" customFormat="1" ht="9.75">
      <c r="L2" s="11" t="s">
        <v>17</v>
      </c>
    </row>
    <row r="3" s="10" customFormat="1" ht="9.75">
      <c r="L3" s="11" t="s">
        <v>16</v>
      </c>
    </row>
    <row r="4" s="10" customFormat="1" ht="9.75">
      <c r="L4" s="11" t="s">
        <v>14</v>
      </c>
    </row>
    <row r="5" s="10" customFormat="1" ht="9.75">
      <c r="L5" s="11" t="s">
        <v>15</v>
      </c>
    </row>
    <row r="6" s="6" customFormat="1" ht="11.25">
      <c r="L6" s="7"/>
    </row>
    <row r="7" spans="6:12" s="8" customFormat="1" ht="11.25">
      <c r="F7" s="13" t="s">
        <v>76</v>
      </c>
      <c r="L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2" s="13" customFormat="1" ht="11.25">
      <c r="F10" s="13" t="s">
        <v>20</v>
      </c>
      <c r="L10" s="15" t="s">
        <v>21</v>
      </c>
    </row>
    <row r="11" s="10" customFormat="1" ht="9.75">
      <c r="L11" s="12"/>
    </row>
    <row r="12" spans="1:12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89" t="s">
        <v>12</v>
      </c>
    </row>
    <row r="13" spans="1:12" s="23" customFormat="1" ht="44.25" customHeight="1">
      <c r="A13" s="84"/>
      <c r="B13" s="76"/>
      <c r="C13" s="82"/>
      <c r="D13" s="66" t="s">
        <v>77</v>
      </c>
      <c r="E13" s="66" t="s">
        <v>78</v>
      </c>
      <c r="F13" s="66" t="s">
        <v>79</v>
      </c>
      <c r="G13" s="66" t="s">
        <v>80</v>
      </c>
      <c r="H13" s="66" t="s">
        <v>81</v>
      </c>
      <c r="I13" s="66" t="s">
        <v>82</v>
      </c>
      <c r="J13" s="66" t="s">
        <v>84</v>
      </c>
      <c r="K13" s="66" t="s">
        <v>83</v>
      </c>
      <c r="L13" s="90"/>
    </row>
    <row r="14" spans="1:12" s="23" customFormat="1" ht="10.5" customHeight="1">
      <c r="A14" s="84"/>
      <c r="B14" s="76"/>
      <c r="C14" s="42" t="s">
        <v>44</v>
      </c>
      <c r="D14" s="16">
        <v>40633</v>
      </c>
      <c r="E14" s="16">
        <v>40640</v>
      </c>
      <c r="F14" s="16">
        <v>40647</v>
      </c>
      <c r="G14" s="16">
        <v>40640</v>
      </c>
      <c r="H14" s="16">
        <v>40640</v>
      </c>
      <c r="I14" s="16">
        <v>40617</v>
      </c>
      <c r="J14" s="16">
        <v>40639</v>
      </c>
      <c r="K14" s="16">
        <v>40630</v>
      </c>
      <c r="L14" s="90"/>
    </row>
    <row r="15" spans="1:12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91"/>
    </row>
    <row r="16" spans="1:12" s="25" customFormat="1" ht="9.75">
      <c r="A16" s="24">
        <v>1</v>
      </c>
      <c r="B16" s="24">
        <f aca="true" t="shared" si="0" ref="B16:I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v>10</v>
      </c>
      <c r="K16" s="24">
        <v>11</v>
      </c>
      <c r="L16" s="24">
        <v>12</v>
      </c>
    </row>
    <row r="17" spans="1:12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K17">D19+D25</f>
        <v>0</v>
      </c>
      <c r="E17" s="56">
        <f t="shared" si="1"/>
        <v>94842</v>
      </c>
      <c r="F17" s="56">
        <f t="shared" si="1"/>
        <v>4000</v>
      </c>
      <c r="G17" s="56">
        <f t="shared" si="1"/>
        <v>27500</v>
      </c>
      <c r="H17" s="56">
        <f t="shared" si="1"/>
        <v>170000</v>
      </c>
      <c r="I17" s="56">
        <f t="shared" si="1"/>
        <v>125000</v>
      </c>
      <c r="J17" s="56">
        <f>J19+J25</f>
        <v>3500</v>
      </c>
      <c r="K17" s="56">
        <f t="shared" si="1"/>
        <v>0</v>
      </c>
      <c r="L17" s="64"/>
    </row>
    <row r="18" spans="1:12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27"/>
    </row>
    <row r="19" spans="1:12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K19">SUM(D21:D24)</f>
        <v>0</v>
      </c>
      <c r="E19" s="58">
        <f t="shared" si="2"/>
        <v>94842</v>
      </c>
      <c r="F19" s="58">
        <f t="shared" si="2"/>
        <v>4000</v>
      </c>
      <c r="G19" s="58">
        <f t="shared" si="2"/>
        <v>27500</v>
      </c>
      <c r="H19" s="58">
        <v>160000</v>
      </c>
      <c r="I19" s="58">
        <f t="shared" si="2"/>
        <v>125000</v>
      </c>
      <c r="J19" s="58">
        <f>SUM(J21:J24)</f>
        <v>3500</v>
      </c>
      <c r="K19" s="58">
        <f t="shared" si="2"/>
        <v>0</v>
      </c>
      <c r="L19" s="44"/>
    </row>
    <row r="20" spans="1:12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36"/>
    </row>
    <row r="21" spans="1:12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27000</v>
      </c>
      <c r="F21" s="60">
        <v>4000</v>
      </c>
      <c r="G21" s="60">
        <v>2500</v>
      </c>
      <c r="H21" s="60">
        <v>5000</v>
      </c>
      <c r="I21" s="60">
        <v>50000</v>
      </c>
      <c r="J21" s="60">
        <v>3500</v>
      </c>
      <c r="K21" s="60">
        <v>0</v>
      </c>
      <c r="L21" s="34"/>
    </row>
    <row r="22" spans="1:12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48672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21"/>
    </row>
    <row r="23" spans="1:12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19170</v>
      </c>
      <c r="F23" s="61">
        <v>0</v>
      </c>
      <c r="G23" s="61">
        <v>0</v>
      </c>
      <c r="H23" s="61">
        <v>0</v>
      </c>
      <c r="I23" s="61">
        <v>75000</v>
      </c>
      <c r="J23" s="61">
        <v>0</v>
      </c>
      <c r="K23" s="61">
        <v>0</v>
      </c>
      <c r="L23" s="21"/>
    </row>
    <row r="24" spans="1:12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25000</v>
      </c>
      <c r="H24" s="61">
        <v>155000</v>
      </c>
      <c r="I24" s="61">
        <v>0</v>
      </c>
      <c r="J24" s="61">
        <v>0</v>
      </c>
      <c r="K24" s="61">
        <v>0</v>
      </c>
      <c r="L24" s="21"/>
    </row>
    <row r="25" spans="1:12" s="18" customFormat="1" ht="33" customHeight="1">
      <c r="A25" s="39" t="s">
        <v>32</v>
      </c>
      <c r="B25" s="37" t="s">
        <v>41</v>
      </c>
      <c r="C25" s="22">
        <v>70</v>
      </c>
      <c r="D25" s="62">
        <v>0</v>
      </c>
      <c r="E25" s="62">
        <v>0</v>
      </c>
      <c r="F25" s="62">
        <v>0</v>
      </c>
      <c r="G25" s="62">
        <v>0</v>
      </c>
      <c r="H25" s="62">
        <f>SUM(H27:H30)</f>
        <v>10000</v>
      </c>
      <c r="I25" s="62">
        <v>0</v>
      </c>
      <c r="J25" s="62">
        <v>0</v>
      </c>
      <c r="K25" s="62">
        <v>0</v>
      </c>
      <c r="L25" s="20"/>
    </row>
    <row r="26" spans="1:12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27"/>
    </row>
    <row r="27" spans="1:12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"/>
    </row>
    <row r="28" spans="1:12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2">
        <v>0</v>
      </c>
      <c r="G28" s="62">
        <v>0</v>
      </c>
      <c r="H28" s="61">
        <v>0</v>
      </c>
      <c r="I28" s="61">
        <v>0</v>
      </c>
      <c r="J28" s="61">
        <v>0</v>
      </c>
      <c r="K28" s="61">
        <v>0</v>
      </c>
      <c r="L28" s="21"/>
    </row>
    <row r="29" spans="1:12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2">
        <v>0</v>
      </c>
      <c r="G29" s="62">
        <v>0</v>
      </c>
      <c r="H29" s="61">
        <v>0</v>
      </c>
      <c r="I29" s="61">
        <v>0</v>
      </c>
      <c r="J29" s="61">
        <v>0</v>
      </c>
      <c r="K29" s="61">
        <v>0</v>
      </c>
      <c r="L29" s="21"/>
    </row>
    <row r="30" spans="1:12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2">
        <v>0</v>
      </c>
      <c r="G30" s="62">
        <v>0</v>
      </c>
      <c r="H30" s="61">
        <v>10000</v>
      </c>
      <c r="I30" s="61">
        <v>0</v>
      </c>
      <c r="J30" s="61">
        <v>0</v>
      </c>
      <c r="K30" s="61">
        <v>0</v>
      </c>
      <c r="L30" s="21"/>
    </row>
    <row r="31" spans="1:12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3" ref="D31:K31">D33+D34+D39</f>
        <v>0</v>
      </c>
      <c r="E31" s="56">
        <f t="shared" si="3"/>
        <v>0</v>
      </c>
      <c r="F31" s="56">
        <f t="shared" si="3"/>
        <v>3800</v>
      </c>
      <c r="G31" s="56">
        <f t="shared" si="3"/>
        <v>2621.5</v>
      </c>
      <c r="H31" s="56">
        <f t="shared" si="3"/>
        <v>0</v>
      </c>
      <c r="I31" s="56">
        <f t="shared" si="3"/>
        <v>0</v>
      </c>
      <c r="J31" s="56">
        <f>J33+J34+J39</f>
        <v>0</v>
      </c>
      <c r="K31" s="56">
        <f t="shared" si="3"/>
        <v>0</v>
      </c>
      <c r="L31" s="64"/>
    </row>
    <row r="32" spans="1:12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27"/>
    </row>
    <row r="33" spans="1:12" s="18" customFormat="1" ht="11.25">
      <c r="A33" s="38" t="s">
        <v>47</v>
      </c>
      <c r="B33" s="26" t="s">
        <v>5</v>
      </c>
      <c r="C33" s="33">
        <v>130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34"/>
    </row>
    <row r="34" spans="1:12" s="18" customFormat="1" ht="24.75" customHeight="1">
      <c r="A34" s="39" t="s">
        <v>48</v>
      </c>
      <c r="B34" s="37" t="s">
        <v>6</v>
      </c>
      <c r="C34" s="22">
        <v>140</v>
      </c>
      <c r="D34" s="61">
        <v>0</v>
      </c>
      <c r="E34" s="61">
        <v>0</v>
      </c>
      <c r="F34" s="61">
        <f>SUM(F36:F38)</f>
        <v>0</v>
      </c>
      <c r="G34" s="61">
        <f>SUM(G36:G38)</f>
        <v>0</v>
      </c>
      <c r="H34" s="61">
        <f>SUM(H36:H38)</f>
        <v>0</v>
      </c>
      <c r="I34" s="61">
        <f>SUM(I36:I38)</f>
        <v>0</v>
      </c>
      <c r="J34" s="61">
        <v>0</v>
      </c>
      <c r="K34" s="61">
        <v>0</v>
      </c>
      <c r="L34" s="21"/>
    </row>
    <row r="35" spans="1:12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27"/>
    </row>
    <row r="36" spans="1:12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34"/>
    </row>
    <row r="37" spans="1:12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21"/>
    </row>
    <row r="38" spans="1:12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21"/>
    </row>
    <row r="39" spans="1:12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3800</v>
      </c>
      <c r="G39" s="61">
        <v>2621.5</v>
      </c>
      <c r="H39" s="61">
        <v>0</v>
      </c>
      <c r="I39" s="61">
        <v>0</v>
      </c>
      <c r="J39" s="61">
        <v>0</v>
      </c>
      <c r="K39" s="61">
        <v>0</v>
      </c>
      <c r="L39" s="21"/>
    </row>
    <row r="40" spans="1:12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4" ref="D40:K40">D42+D45+D46+D47+D48+D49+D50+D51</f>
        <v>0</v>
      </c>
      <c r="E40" s="56">
        <f t="shared" si="4"/>
        <v>91842</v>
      </c>
      <c r="F40" s="56">
        <f t="shared" si="4"/>
        <v>200</v>
      </c>
      <c r="G40" s="56">
        <f t="shared" si="4"/>
        <v>24878.5</v>
      </c>
      <c r="H40" s="56">
        <f t="shared" si="4"/>
        <v>169205</v>
      </c>
      <c r="I40" s="56">
        <f t="shared" si="4"/>
        <v>103435.92</v>
      </c>
      <c r="J40" s="56">
        <f>J42+J45+J46+J47+J48+J49+J50+J51</f>
        <v>3500</v>
      </c>
      <c r="K40" s="56">
        <f t="shared" si="4"/>
        <v>0</v>
      </c>
      <c r="L40" s="52"/>
    </row>
    <row r="41" spans="1:12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27"/>
    </row>
    <row r="42" spans="1:12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200</v>
      </c>
      <c r="G42" s="60">
        <v>2278.5</v>
      </c>
      <c r="H42" s="60">
        <v>1600</v>
      </c>
      <c r="I42" s="60">
        <v>0</v>
      </c>
      <c r="J42" s="60">
        <v>0</v>
      </c>
      <c r="K42" s="60">
        <v>0</v>
      </c>
      <c r="L42" s="34"/>
    </row>
    <row r="43" spans="1:12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27"/>
    </row>
    <row r="44" spans="1:12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34"/>
    </row>
    <row r="45" spans="1:12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21"/>
    </row>
    <row r="46" spans="1:12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67842</v>
      </c>
      <c r="F46" s="61">
        <v>0</v>
      </c>
      <c r="G46" s="61">
        <v>0</v>
      </c>
      <c r="H46" s="61">
        <v>6000</v>
      </c>
      <c r="I46" s="61">
        <v>0</v>
      </c>
      <c r="J46" s="61">
        <v>0</v>
      </c>
      <c r="K46" s="61">
        <v>0</v>
      </c>
      <c r="L46" s="21"/>
    </row>
    <row r="47" spans="1:12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7500</v>
      </c>
      <c r="F47" s="61">
        <v>0</v>
      </c>
      <c r="G47" s="61">
        <v>22600</v>
      </c>
      <c r="H47" s="61">
        <v>67805</v>
      </c>
      <c r="I47" s="61">
        <v>30290</v>
      </c>
      <c r="J47" s="61">
        <v>3500</v>
      </c>
      <c r="K47" s="61">
        <v>0</v>
      </c>
      <c r="L47" s="21"/>
    </row>
    <row r="48" spans="1:12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21"/>
    </row>
    <row r="49" spans="1:12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21"/>
    </row>
    <row r="50" spans="1:12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16500</v>
      </c>
      <c r="F50" s="61">
        <v>0</v>
      </c>
      <c r="G50" s="61">
        <v>0</v>
      </c>
      <c r="H50" s="61">
        <v>93800</v>
      </c>
      <c r="I50" s="61">
        <v>45145.92</v>
      </c>
      <c r="J50" s="61">
        <v>0</v>
      </c>
      <c r="K50" s="61">
        <v>0</v>
      </c>
      <c r="L50" s="21"/>
    </row>
    <row r="51" spans="1:12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28000</v>
      </c>
      <c r="J51" s="61">
        <v>0</v>
      </c>
      <c r="K51" s="61">
        <v>0</v>
      </c>
      <c r="L51" s="21"/>
    </row>
    <row r="52" spans="1:12" s="17" customFormat="1" ht="22.5">
      <c r="A52" s="51">
        <v>4</v>
      </c>
      <c r="B52" s="63" t="s">
        <v>71</v>
      </c>
      <c r="C52" s="53">
        <v>290</v>
      </c>
      <c r="D52" s="56">
        <f aca="true" t="shared" si="5" ref="D52:K52">D54</f>
        <v>0</v>
      </c>
      <c r="E52" s="56">
        <f t="shared" si="5"/>
        <v>3000</v>
      </c>
      <c r="F52" s="56">
        <f t="shared" si="5"/>
        <v>0</v>
      </c>
      <c r="G52" s="56">
        <f t="shared" si="5"/>
        <v>0</v>
      </c>
      <c r="H52" s="56">
        <f t="shared" si="5"/>
        <v>795</v>
      </c>
      <c r="I52" s="56">
        <f t="shared" si="5"/>
        <v>21564.08</v>
      </c>
      <c r="J52" s="56">
        <f>J54</f>
        <v>0</v>
      </c>
      <c r="K52" s="56">
        <f t="shared" si="5"/>
        <v>0</v>
      </c>
      <c r="L52" s="52"/>
    </row>
    <row r="53" spans="1:12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27"/>
    </row>
    <row r="54" spans="1:12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3000</v>
      </c>
      <c r="F54" s="60">
        <v>0</v>
      </c>
      <c r="G54" s="60">
        <v>0</v>
      </c>
      <c r="H54" s="60">
        <v>795</v>
      </c>
      <c r="I54" s="60">
        <v>21564.08</v>
      </c>
      <c r="J54" s="60">
        <v>0</v>
      </c>
      <c r="K54" s="60">
        <v>0</v>
      </c>
      <c r="L54" s="34"/>
    </row>
    <row r="55" spans="1:12" s="17" customFormat="1" ht="33.75">
      <c r="A55" s="51">
        <v>5</v>
      </c>
      <c r="B55" s="63" t="s">
        <v>74</v>
      </c>
      <c r="C55" s="53">
        <v>310</v>
      </c>
      <c r="D55" s="56">
        <f aca="true" t="shared" si="6" ref="D55:K55">D17-D31-D40-D52</f>
        <v>0</v>
      </c>
      <c r="E55" s="56">
        <f t="shared" si="6"/>
        <v>0</v>
      </c>
      <c r="F55" s="56">
        <f t="shared" si="6"/>
        <v>0</v>
      </c>
      <c r="G55" s="56">
        <f t="shared" si="6"/>
        <v>0</v>
      </c>
      <c r="H55" s="56">
        <f t="shared" si="6"/>
        <v>0</v>
      </c>
      <c r="I55" s="56">
        <f t="shared" si="6"/>
        <v>0</v>
      </c>
      <c r="J55" s="56">
        <f>J17-J31-J40-J52</f>
        <v>0</v>
      </c>
      <c r="K55" s="56">
        <f t="shared" si="6"/>
        <v>0</v>
      </c>
      <c r="L55" s="52"/>
    </row>
    <row r="56" spans="1:12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12"/>
    </row>
    <row r="57" spans="1:12" s="6" customFormat="1" ht="11.25">
      <c r="A57" s="8"/>
      <c r="B57" s="8"/>
      <c r="L57" s="7"/>
    </row>
    <row r="61" ht="11.25">
      <c r="L61" s="5"/>
    </row>
  </sheetData>
  <sheetProtection/>
  <mergeCells count="5">
    <mergeCell ref="L12:L15"/>
    <mergeCell ref="B12:B15"/>
    <mergeCell ref="D12:K12"/>
    <mergeCell ref="C12:C13"/>
    <mergeCell ref="A12:A1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1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</cp:lastModifiedBy>
  <cp:lastPrinted>2011-04-22T10:50:44Z</cp:lastPrinted>
  <dcterms:created xsi:type="dcterms:W3CDTF">2005-02-22T15:31:57Z</dcterms:created>
  <dcterms:modified xsi:type="dcterms:W3CDTF">2011-04-22T11:13:34Z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