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161" activeTab="0"/>
  </bookViews>
  <sheets>
    <sheet name="Горяч. вода" sheetId="1" r:id="rId1"/>
  </sheets>
  <definedNames>
    <definedName name="_xlnm.Print_Titles" localSheetId="0">'Горяч. вода'!$6:$6</definedName>
  </definedNames>
  <calcPr fullCalcOnLoad="1" fullPrecision="0"/>
</workbook>
</file>

<file path=xl/sharedStrings.xml><?xml version="1.0" encoding="utf-8"?>
<sst xmlns="http://schemas.openxmlformats.org/spreadsheetml/2006/main" count="303" uniqueCount="98">
  <si>
    <t>№ п.п</t>
  </si>
  <si>
    <t>Наименование услуг</t>
  </si>
  <si>
    <t>1.1.</t>
  </si>
  <si>
    <t>1.1.1.</t>
  </si>
  <si>
    <t>1.1.2.</t>
  </si>
  <si>
    <t>1.2.</t>
  </si>
  <si>
    <t>Тариф</t>
  </si>
  <si>
    <t>Единица измерения тарифа</t>
  </si>
  <si>
    <t>Единица измерения норматива</t>
  </si>
  <si>
    <t>Размер тарифа с НДС</t>
  </si>
  <si>
    <t>Размер норматива потребления</t>
  </si>
  <si>
    <t>Единица измерения размера платы</t>
  </si>
  <si>
    <t>куб. м / на 1 человека</t>
  </si>
  <si>
    <t>руб. / на 1 человека</t>
  </si>
  <si>
    <t>руб. / куб.м.</t>
  </si>
  <si>
    <t>1.3.</t>
  </si>
  <si>
    <t>с общими кухнями и блоками душевых на этажах в каждой секции</t>
  </si>
  <si>
    <t>туалет, душевые или ванные комнаты общие</t>
  </si>
  <si>
    <t>высотой 12 этажей и выше с повышенным требованием к их благоустройству</t>
  </si>
  <si>
    <t>с умывальниками, мойками, душами</t>
  </si>
  <si>
    <t>с ваннами</t>
  </si>
  <si>
    <t>Размер показателя                                            (гр. 4 * гр. 6)</t>
  </si>
  <si>
    <t>Жилые дома с централизованным холодным и горячим водоснабжением, с внутренней централизованной или автономной канализацией</t>
  </si>
  <si>
    <t>Общежития с централизованным холодным и горячим водоснабжением, с внутренней централизованной или автономной канализацией, с полным благоустройством в каждой жилой ячейке (кухня, ванная комната, санитарный узел)</t>
  </si>
  <si>
    <t>Горячее водоснабжение</t>
  </si>
  <si>
    <t>Жилые дома, общежития с централизованным холодным и горячим водоснабжением, с внутренней централизованной канализацией</t>
  </si>
  <si>
    <t>1.1.3.</t>
  </si>
  <si>
    <t>1.3.1.</t>
  </si>
  <si>
    <t>1.3.2.</t>
  </si>
  <si>
    <t>1.</t>
  </si>
  <si>
    <t xml:space="preserve">2. </t>
  </si>
  <si>
    <t>Микрорайон железнодорожников, ПИКС</t>
  </si>
  <si>
    <t>2.1.</t>
  </si>
  <si>
    <t>2.1.1.</t>
  </si>
  <si>
    <t>2.1.2.</t>
  </si>
  <si>
    <t>2.1.3.</t>
  </si>
  <si>
    <t>2.2.</t>
  </si>
  <si>
    <t>2.3.</t>
  </si>
  <si>
    <t>2.3.1.</t>
  </si>
  <si>
    <t>2.3.2.</t>
  </si>
  <si>
    <t>Норматив потребления                                                                     в месяц</t>
  </si>
  <si>
    <t>Размер платы за услуги                                                               в месяц</t>
  </si>
  <si>
    <t>3.</t>
  </si>
  <si>
    <t>пос. Юность</t>
  </si>
  <si>
    <t>3.1.</t>
  </si>
  <si>
    <t>3.1.1.</t>
  </si>
  <si>
    <t>3.1.2.</t>
  </si>
  <si>
    <t>3.1.3.</t>
  </si>
  <si>
    <t>3.2.</t>
  </si>
  <si>
    <t>3.3.</t>
  </si>
  <si>
    <t>3.3.1.</t>
  </si>
  <si>
    <t>3.3.2.</t>
  </si>
  <si>
    <t>4.</t>
  </si>
  <si>
    <t>пос. Кедровый - 2</t>
  </si>
  <si>
    <t>4.1.</t>
  </si>
  <si>
    <t>4.1.1.</t>
  </si>
  <si>
    <t>4.1.2.</t>
  </si>
  <si>
    <t>4.1.3.</t>
  </si>
  <si>
    <t>4.2.</t>
  </si>
  <si>
    <t>4.3.</t>
  </si>
  <si>
    <t>4.3.1.</t>
  </si>
  <si>
    <t>4.3.2.</t>
  </si>
  <si>
    <t>5.</t>
  </si>
  <si>
    <t>5.1.</t>
  </si>
  <si>
    <t>5.1.1.</t>
  </si>
  <si>
    <t>5.1.2.</t>
  </si>
  <si>
    <t>5.1.3.</t>
  </si>
  <si>
    <t>5.2.</t>
  </si>
  <si>
    <t>5.3.</t>
  </si>
  <si>
    <t>5.3.1.</t>
  </si>
  <si>
    <t>5.3.2.</t>
  </si>
  <si>
    <t>6.</t>
  </si>
  <si>
    <t>6.1.</t>
  </si>
  <si>
    <t>6.1.1.</t>
  </si>
  <si>
    <t>6.1.2.</t>
  </si>
  <si>
    <t>6.1.3.</t>
  </si>
  <si>
    <t>6.2.</t>
  </si>
  <si>
    <t>6.3.</t>
  </si>
  <si>
    <t>6.3.1.</t>
  </si>
  <si>
    <t>6.3.2.</t>
  </si>
  <si>
    <t>7.</t>
  </si>
  <si>
    <t>7.1.</t>
  </si>
  <si>
    <t>7.1.1.</t>
  </si>
  <si>
    <t>7.1.2.</t>
  </si>
  <si>
    <t>7.1.3.</t>
  </si>
  <si>
    <t>7.2.</t>
  </si>
  <si>
    <t>7.3.</t>
  </si>
  <si>
    <t>7.3.1.</t>
  </si>
  <si>
    <t>7.3.2.</t>
  </si>
  <si>
    <t>пос. Снежный</t>
  </si>
  <si>
    <t>пос. Лунный</t>
  </si>
  <si>
    <t>7) Примечание: тариф на услуги горячего водоснабжения расчитан с учетом стоимости холодной воды СГМУП "Горводоканал", услуг по транспортированию воды СГМУП "Тепловик" и тарифа на тепловую энергию, производимую СГМУП "Тепловик", утвержденного решением Региональной службы по тарифам ХМАО-Югры от 23.07.2007 № 80-Э "Об установлении тарифов на тепловую энергию, производимую Сургутским городским муниципальным унитарным предприятием "Тепловик" и отпускамую потребителям" (для пос. Лунный)</t>
  </si>
  <si>
    <t>6) Примечание: тариф на услуги горячего водоснабжения расчитан с учетом стоимости холодной воды СГМУП "Горводоканал", услуг по транспортированию воды СГМУП "Тепловик" и тарифа на тепловую энергию, производимую СГМУП "Тепловик", утвержденного решением Региональной службы по тарифам ХМАО-Югры от 23.07.2007 № 80-Э "Об установлении тарифов на тепловую энергию, производимую Сургутским городским муниципальным унитарным предприятием "Тепловик" и отпускамую потребителям" (для пос. Снежный)</t>
  </si>
  <si>
    <t>5) Примечание: тариф на услуги горячего водоснабжения расчитан с учетом стоимости холодной воды филиала "Сургутская ГРЭС-1" ОАО "ОГК-2", тарифа на тепловую энергию, производимую и тарифа на услуги по передаче тепловой энергии СГМУП "Тепловик" (решение Региональной службы по тарифам ХМАО-Югры от 23.07.2007 № 81-Э "Об установлении тарифов на услуги по передаче тепловой энергии по сетям Сургутского городского муниципального унитарного предприятия "Тепловик"</t>
  </si>
  <si>
    <t>Расчет размера платы за горячее водоснабжение для нанимателей жилых помещений                                                                               муниципального жилищного фонда с 1 февраля 2010 года</t>
  </si>
  <si>
    <t>пос. Финский</t>
  </si>
  <si>
    <t>Микрорайоны города, пос. ПСО-34, пос. Звездный, пос. Дорожный</t>
  </si>
  <si>
    <t>Маркова Клара Борисовна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</si>
</sst>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  <numFmt numFmtId="175" formatCode="[$-FC19]d\ mmmm\ yyyy\ &quot;г.&quot;"/>
  </numFmts>
  <fonts count="4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2" borderId="0" xfId="0" applyFont="1" applyFill="1" applyAlignment="1">
      <alignment wrapText="1"/>
    </xf>
    <xf numFmtId="0" fontId="1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46"/>
  <sheetViews>
    <sheetView tabSelected="1" zoomScale="75" zoomScaleNormal="75" zoomScaleSheetLayoutView="75" workbookViewId="0" topLeftCell="A119">
      <selection activeCell="F139" sqref="F139"/>
    </sheetView>
  </sheetViews>
  <sheetFormatPr defaultColWidth="9.140625" defaultRowHeight="12.75"/>
  <cols>
    <col min="1" max="5" width="9.140625" style="1" customWidth="1"/>
    <col min="6" max="6" width="12.421875" style="1" customWidth="1"/>
    <col min="7" max="7" width="11.140625" style="1" customWidth="1"/>
    <col min="8" max="8" width="13.140625" style="1" customWidth="1"/>
    <col min="9" max="9" width="12.7109375" style="1" customWidth="1"/>
    <col min="10" max="10" width="12.140625" style="1" customWidth="1"/>
    <col min="11" max="11" width="12.57421875" style="1" customWidth="1"/>
    <col min="12" max="16384" width="9.140625" style="1" customWidth="1"/>
  </cols>
  <sheetData>
    <row r="2" spans="1:11" ht="35.25" customHeight="1">
      <c r="A2" s="20" t="s">
        <v>94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ht="8.25" customHeight="1"/>
    <row r="4" spans="1:11" ht="27.75" customHeight="1">
      <c r="A4" s="21" t="s">
        <v>0</v>
      </c>
      <c r="B4" s="21" t="s">
        <v>1</v>
      </c>
      <c r="C4" s="21"/>
      <c r="D4" s="21"/>
      <c r="E4" s="21"/>
      <c r="F4" s="22" t="s">
        <v>6</v>
      </c>
      <c r="G4" s="23"/>
      <c r="H4" s="21" t="s">
        <v>40</v>
      </c>
      <c r="I4" s="21"/>
      <c r="J4" s="21" t="s">
        <v>41</v>
      </c>
      <c r="K4" s="21"/>
    </row>
    <row r="5" spans="1:11" ht="70.5" customHeight="1">
      <c r="A5" s="21"/>
      <c r="B5" s="21"/>
      <c r="C5" s="21"/>
      <c r="D5" s="21"/>
      <c r="E5" s="21"/>
      <c r="F5" s="3" t="s">
        <v>7</v>
      </c>
      <c r="G5" s="3" t="s">
        <v>9</v>
      </c>
      <c r="H5" s="3" t="s">
        <v>8</v>
      </c>
      <c r="I5" s="3" t="s">
        <v>10</v>
      </c>
      <c r="J5" s="3" t="s">
        <v>11</v>
      </c>
      <c r="K5" s="3" t="s">
        <v>21</v>
      </c>
    </row>
    <row r="6" spans="1:11" ht="15">
      <c r="A6" s="6">
        <v>1</v>
      </c>
      <c r="B6" s="21">
        <v>2</v>
      </c>
      <c r="C6" s="21"/>
      <c r="D6" s="21"/>
      <c r="E6" s="21"/>
      <c r="F6" s="8">
        <v>3</v>
      </c>
      <c r="G6" s="8">
        <v>4</v>
      </c>
      <c r="H6" s="8">
        <v>5</v>
      </c>
      <c r="I6" s="8">
        <v>6</v>
      </c>
      <c r="J6" s="8">
        <v>7</v>
      </c>
      <c r="K6" s="8">
        <v>8</v>
      </c>
    </row>
    <row r="7" spans="1:11" ht="20.25" customHeight="1">
      <c r="A7" s="7"/>
      <c r="B7" s="24" t="s">
        <v>24</v>
      </c>
      <c r="C7" s="24"/>
      <c r="D7" s="24"/>
      <c r="E7" s="17"/>
      <c r="F7" s="9"/>
      <c r="G7" s="10"/>
      <c r="H7" s="11"/>
      <c r="I7" s="10"/>
      <c r="J7" s="10"/>
      <c r="K7" s="12"/>
    </row>
    <row r="8" spans="1:11" ht="20.25" customHeight="1">
      <c r="A8" s="7" t="s">
        <v>29</v>
      </c>
      <c r="B8" s="17" t="s">
        <v>96</v>
      </c>
      <c r="C8" s="18"/>
      <c r="D8" s="18"/>
      <c r="E8" s="18"/>
      <c r="F8" s="18"/>
      <c r="G8" s="18"/>
      <c r="H8" s="18"/>
      <c r="I8" s="18"/>
      <c r="J8" s="18"/>
      <c r="K8" s="19"/>
    </row>
    <row r="9" spans="1:11" ht="76.5" customHeight="1">
      <c r="A9" s="2" t="s">
        <v>2</v>
      </c>
      <c r="B9" s="16" t="s">
        <v>22</v>
      </c>
      <c r="C9" s="16"/>
      <c r="D9" s="16"/>
      <c r="E9" s="16"/>
      <c r="F9" s="2"/>
      <c r="G9" s="2"/>
      <c r="H9" s="3"/>
      <c r="I9" s="2"/>
      <c r="J9" s="2"/>
      <c r="K9" s="5"/>
    </row>
    <row r="10" spans="1:11" ht="32.25" customHeight="1">
      <c r="A10" s="2" t="s">
        <v>3</v>
      </c>
      <c r="B10" s="16" t="s">
        <v>20</v>
      </c>
      <c r="C10" s="16"/>
      <c r="D10" s="16"/>
      <c r="E10" s="16"/>
      <c r="F10" s="2" t="s">
        <v>14</v>
      </c>
      <c r="G10" s="5">
        <f>97.38*0.18+97.38</f>
        <v>114.91</v>
      </c>
      <c r="H10" s="3" t="s">
        <v>12</v>
      </c>
      <c r="I10" s="5">
        <v>4.39</v>
      </c>
      <c r="J10" s="4" t="s">
        <v>13</v>
      </c>
      <c r="K10" s="5">
        <f>G10*I10</f>
        <v>504.45</v>
      </c>
    </row>
    <row r="11" spans="1:11" ht="31.5" customHeight="1">
      <c r="A11" s="2" t="s">
        <v>4</v>
      </c>
      <c r="B11" s="16" t="s">
        <v>19</v>
      </c>
      <c r="C11" s="16"/>
      <c r="D11" s="16"/>
      <c r="E11" s="16"/>
      <c r="F11" s="2" t="s">
        <v>14</v>
      </c>
      <c r="G11" s="5">
        <f aca="true" t="shared" si="0" ref="G11:G16">97.38*0.18+97.38</f>
        <v>114.91</v>
      </c>
      <c r="H11" s="3" t="s">
        <v>12</v>
      </c>
      <c r="I11" s="5">
        <v>3.12</v>
      </c>
      <c r="J11" s="4" t="s">
        <v>13</v>
      </c>
      <c r="K11" s="5">
        <f>G11*I11</f>
        <v>358.52</v>
      </c>
    </row>
    <row r="12" spans="1:11" ht="44.25" customHeight="1">
      <c r="A12" s="2" t="s">
        <v>26</v>
      </c>
      <c r="B12" s="16" t="s">
        <v>18</v>
      </c>
      <c r="C12" s="16"/>
      <c r="D12" s="16"/>
      <c r="E12" s="16"/>
      <c r="F12" s="2" t="s">
        <v>14</v>
      </c>
      <c r="G12" s="5">
        <f t="shared" si="0"/>
        <v>114.91</v>
      </c>
      <c r="H12" s="3" t="s">
        <v>12</v>
      </c>
      <c r="I12" s="2">
        <v>4.77</v>
      </c>
      <c r="J12" s="4" t="s">
        <v>13</v>
      </c>
      <c r="K12" s="5">
        <f>G12*I12</f>
        <v>548.12</v>
      </c>
    </row>
    <row r="13" spans="1:11" ht="108.75" customHeight="1">
      <c r="A13" s="2" t="s">
        <v>5</v>
      </c>
      <c r="B13" s="16" t="s">
        <v>23</v>
      </c>
      <c r="C13" s="16"/>
      <c r="D13" s="16"/>
      <c r="E13" s="16"/>
      <c r="F13" s="2" t="s">
        <v>14</v>
      </c>
      <c r="G13" s="5">
        <f t="shared" si="0"/>
        <v>114.91</v>
      </c>
      <c r="H13" s="3" t="s">
        <v>12</v>
      </c>
      <c r="I13" s="5">
        <v>3.65</v>
      </c>
      <c r="J13" s="4" t="s">
        <v>13</v>
      </c>
      <c r="K13" s="5">
        <f>G13*I13</f>
        <v>419.42</v>
      </c>
    </row>
    <row r="14" spans="1:11" ht="72.75" customHeight="1">
      <c r="A14" s="2" t="s">
        <v>15</v>
      </c>
      <c r="B14" s="16" t="s">
        <v>25</v>
      </c>
      <c r="C14" s="16"/>
      <c r="D14" s="16"/>
      <c r="E14" s="16"/>
      <c r="F14" s="2"/>
      <c r="G14" s="2"/>
      <c r="H14" s="3"/>
      <c r="I14" s="2"/>
      <c r="J14" s="4"/>
      <c r="K14" s="5"/>
    </row>
    <row r="15" spans="1:11" ht="36.75" customHeight="1">
      <c r="A15" s="2" t="s">
        <v>27</v>
      </c>
      <c r="B15" s="16" t="s">
        <v>16</v>
      </c>
      <c r="C15" s="16"/>
      <c r="D15" s="16"/>
      <c r="E15" s="16"/>
      <c r="F15" s="2" t="s">
        <v>14</v>
      </c>
      <c r="G15" s="5">
        <f t="shared" si="0"/>
        <v>114.91</v>
      </c>
      <c r="H15" s="3" t="s">
        <v>12</v>
      </c>
      <c r="I15" s="2">
        <v>2.88</v>
      </c>
      <c r="J15" s="4" t="s">
        <v>13</v>
      </c>
      <c r="K15" s="5">
        <f>G15*I15</f>
        <v>330.94</v>
      </c>
    </row>
    <row r="16" spans="1:11" ht="35.25" customHeight="1">
      <c r="A16" s="2" t="s">
        <v>28</v>
      </c>
      <c r="B16" s="16" t="s">
        <v>17</v>
      </c>
      <c r="C16" s="16"/>
      <c r="D16" s="16"/>
      <c r="E16" s="16"/>
      <c r="F16" s="2" t="s">
        <v>14</v>
      </c>
      <c r="G16" s="5">
        <f t="shared" si="0"/>
        <v>114.91</v>
      </c>
      <c r="H16" s="3" t="s">
        <v>12</v>
      </c>
      <c r="I16" s="2">
        <v>1.67</v>
      </c>
      <c r="J16" s="4" t="s">
        <v>13</v>
      </c>
      <c r="K16" s="5">
        <f>G16*I16</f>
        <v>191.9</v>
      </c>
    </row>
    <row r="17" spans="1:11" s="14" customFormat="1" ht="22.5" customHeight="1">
      <c r="A17" s="7" t="s">
        <v>30</v>
      </c>
      <c r="B17" s="17" t="s">
        <v>31</v>
      </c>
      <c r="C17" s="18"/>
      <c r="D17" s="18"/>
      <c r="E17" s="18"/>
      <c r="F17" s="18"/>
      <c r="G17" s="18"/>
      <c r="H17" s="18"/>
      <c r="I17" s="18"/>
      <c r="J17" s="18"/>
      <c r="K17" s="19"/>
    </row>
    <row r="18" spans="1:11" ht="63" customHeight="1">
      <c r="A18" s="2" t="s">
        <v>32</v>
      </c>
      <c r="B18" s="16" t="s">
        <v>22</v>
      </c>
      <c r="C18" s="16"/>
      <c r="D18" s="16"/>
      <c r="E18" s="16"/>
      <c r="F18" s="2"/>
      <c r="G18" s="2"/>
      <c r="H18" s="3"/>
      <c r="I18" s="2"/>
      <c r="J18" s="2"/>
      <c r="K18" s="5"/>
    </row>
    <row r="19" spans="1:11" ht="32.25" customHeight="1">
      <c r="A19" s="2" t="s">
        <v>33</v>
      </c>
      <c r="B19" s="16" t="s">
        <v>20</v>
      </c>
      <c r="C19" s="16"/>
      <c r="D19" s="16"/>
      <c r="E19" s="16"/>
      <c r="F19" s="2" t="s">
        <v>14</v>
      </c>
      <c r="G19" s="5">
        <f>87.43*0.18+87.43</f>
        <v>103.17</v>
      </c>
      <c r="H19" s="3" t="s">
        <v>12</v>
      </c>
      <c r="I19" s="2">
        <v>4.39</v>
      </c>
      <c r="J19" s="4" t="s">
        <v>13</v>
      </c>
      <c r="K19" s="5">
        <f>G19*I19</f>
        <v>452.92</v>
      </c>
    </row>
    <row r="20" spans="1:11" ht="31.5" customHeight="1">
      <c r="A20" s="2" t="s">
        <v>34</v>
      </c>
      <c r="B20" s="16" t="s">
        <v>19</v>
      </c>
      <c r="C20" s="16"/>
      <c r="D20" s="16"/>
      <c r="E20" s="16"/>
      <c r="F20" s="2" t="s">
        <v>14</v>
      </c>
      <c r="G20" s="5">
        <f aca="true" t="shared" si="1" ref="G20:G25">87.43*0.18+87.43</f>
        <v>103.17</v>
      </c>
      <c r="H20" s="3" t="s">
        <v>12</v>
      </c>
      <c r="I20" s="2">
        <v>3.12</v>
      </c>
      <c r="J20" s="4" t="s">
        <v>13</v>
      </c>
      <c r="K20" s="5">
        <f>G20*I20</f>
        <v>321.89</v>
      </c>
    </row>
    <row r="21" spans="1:11" ht="44.25" customHeight="1">
      <c r="A21" s="13" t="s">
        <v>35</v>
      </c>
      <c r="B21" s="16" t="s">
        <v>18</v>
      </c>
      <c r="C21" s="16"/>
      <c r="D21" s="16"/>
      <c r="E21" s="16"/>
      <c r="F21" s="2" t="s">
        <v>14</v>
      </c>
      <c r="G21" s="5">
        <f t="shared" si="1"/>
        <v>103.17</v>
      </c>
      <c r="H21" s="3" t="s">
        <v>12</v>
      </c>
      <c r="I21" s="2">
        <v>4.77</v>
      </c>
      <c r="J21" s="4" t="s">
        <v>13</v>
      </c>
      <c r="K21" s="5">
        <f>G21*I21</f>
        <v>492.12</v>
      </c>
    </row>
    <row r="22" spans="1:11" ht="109.5" customHeight="1">
      <c r="A22" s="2" t="s">
        <v>36</v>
      </c>
      <c r="B22" s="16" t="s">
        <v>23</v>
      </c>
      <c r="C22" s="16"/>
      <c r="D22" s="16"/>
      <c r="E22" s="16"/>
      <c r="F22" s="2" t="s">
        <v>14</v>
      </c>
      <c r="G22" s="5">
        <f t="shared" si="1"/>
        <v>103.17</v>
      </c>
      <c r="H22" s="3" t="s">
        <v>12</v>
      </c>
      <c r="I22" s="5">
        <v>3.65</v>
      </c>
      <c r="J22" s="4" t="s">
        <v>13</v>
      </c>
      <c r="K22" s="5">
        <f>G22*I22</f>
        <v>376.57</v>
      </c>
    </row>
    <row r="23" spans="1:11" ht="75" customHeight="1">
      <c r="A23" s="2" t="s">
        <v>37</v>
      </c>
      <c r="B23" s="16" t="s">
        <v>25</v>
      </c>
      <c r="C23" s="16"/>
      <c r="D23" s="16"/>
      <c r="E23" s="16"/>
      <c r="F23" s="2"/>
      <c r="G23" s="5"/>
      <c r="H23" s="3"/>
      <c r="I23" s="2"/>
      <c r="J23" s="4"/>
      <c r="K23" s="5"/>
    </row>
    <row r="24" spans="1:11" ht="36.75" customHeight="1">
      <c r="A24" s="2" t="s">
        <v>38</v>
      </c>
      <c r="B24" s="16" t="s">
        <v>16</v>
      </c>
      <c r="C24" s="16"/>
      <c r="D24" s="16"/>
      <c r="E24" s="16"/>
      <c r="F24" s="2" t="s">
        <v>14</v>
      </c>
      <c r="G24" s="5">
        <f t="shared" si="1"/>
        <v>103.17</v>
      </c>
      <c r="H24" s="3" t="s">
        <v>12</v>
      </c>
      <c r="I24" s="2">
        <v>2.88</v>
      </c>
      <c r="J24" s="4" t="s">
        <v>13</v>
      </c>
      <c r="K24" s="5">
        <f>G24*I24</f>
        <v>297.13</v>
      </c>
    </row>
    <row r="25" spans="1:11" ht="35.25" customHeight="1">
      <c r="A25" s="2" t="s">
        <v>39</v>
      </c>
      <c r="B25" s="16" t="s">
        <v>17</v>
      </c>
      <c r="C25" s="16"/>
      <c r="D25" s="16"/>
      <c r="E25" s="16"/>
      <c r="F25" s="2" t="s">
        <v>14</v>
      </c>
      <c r="G25" s="5">
        <f t="shared" si="1"/>
        <v>103.17</v>
      </c>
      <c r="H25" s="3" t="s">
        <v>12</v>
      </c>
      <c r="I25" s="2">
        <v>1.67</v>
      </c>
      <c r="J25" s="4" t="s">
        <v>13</v>
      </c>
      <c r="K25" s="5">
        <f>G25*I25</f>
        <v>172.29</v>
      </c>
    </row>
    <row r="26" spans="1:11" s="14" customFormat="1" ht="21.75" customHeight="1">
      <c r="A26" s="7" t="s">
        <v>42</v>
      </c>
      <c r="B26" s="17" t="s">
        <v>43</v>
      </c>
      <c r="C26" s="18"/>
      <c r="D26" s="18"/>
      <c r="E26" s="18"/>
      <c r="F26" s="18"/>
      <c r="G26" s="18"/>
      <c r="H26" s="18"/>
      <c r="I26" s="18"/>
      <c r="J26" s="18"/>
      <c r="K26" s="19"/>
    </row>
    <row r="27" spans="1:11" ht="66.75" customHeight="1">
      <c r="A27" s="2" t="s">
        <v>44</v>
      </c>
      <c r="B27" s="16" t="s">
        <v>22</v>
      </c>
      <c r="C27" s="16"/>
      <c r="D27" s="16"/>
      <c r="E27" s="16"/>
      <c r="F27" s="2"/>
      <c r="G27" s="2"/>
      <c r="H27" s="3"/>
      <c r="I27" s="2"/>
      <c r="J27" s="2"/>
      <c r="K27" s="5"/>
    </row>
    <row r="28" spans="1:11" ht="30.75" customHeight="1">
      <c r="A28" s="2" t="s">
        <v>45</v>
      </c>
      <c r="B28" s="16" t="s">
        <v>20</v>
      </c>
      <c r="C28" s="16"/>
      <c r="D28" s="16"/>
      <c r="E28" s="16"/>
      <c r="F28" s="2" t="s">
        <v>14</v>
      </c>
      <c r="G28" s="5">
        <f>194.06*0.18+194.06</f>
        <v>228.99</v>
      </c>
      <c r="H28" s="3" t="s">
        <v>12</v>
      </c>
      <c r="I28" s="2">
        <v>4.39</v>
      </c>
      <c r="J28" s="4" t="s">
        <v>13</v>
      </c>
      <c r="K28" s="5">
        <f>G28*I28</f>
        <v>1005.27</v>
      </c>
    </row>
    <row r="29" spans="1:11" ht="30.75" customHeight="1">
      <c r="A29" s="2" t="s">
        <v>46</v>
      </c>
      <c r="B29" s="16" t="s">
        <v>19</v>
      </c>
      <c r="C29" s="16"/>
      <c r="D29" s="16"/>
      <c r="E29" s="16"/>
      <c r="F29" s="2" t="s">
        <v>14</v>
      </c>
      <c r="G29" s="5">
        <f aca="true" t="shared" si="2" ref="G29:G34">194.06*0.18+194.06</f>
        <v>228.99</v>
      </c>
      <c r="H29" s="3" t="s">
        <v>12</v>
      </c>
      <c r="I29" s="2">
        <v>3.12</v>
      </c>
      <c r="J29" s="4" t="s">
        <v>13</v>
      </c>
      <c r="K29" s="5">
        <f>G29*I29</f>
        <v>714.45</v>
      </c>
    </row>
    <row r="30" spans="1:11" ht="48" customHeight="1">
      <c r="A30" s="13" t="s">
        <v>47</v>
      </c>
      <c r="B30" s="16" t="s">
        <v>18</v>
      </c>
      <c r="C30" s="16"/>
      <c r="D30" s="16"/>
      <c r="E30" s="16"/>
      <c r="F30" s="2" t="s">
        <v>14</v>
      </c>
      <c r="G30" s="5">
        <f t="shared" si="2"/>
        <v>228.99</v>
      </c>
      <c r="H30" s="3" t="s">
        <v>12</v>
      </c>
      <c r="I30" s="2">
        <v>4.77</v>
      </c>
      <c r="J30" s="4" t="s">
        <v>13</v>
      </c>
      <c r="K30" s="5">
        <f>G30*I30</f>
        <v>1092.28</v>
      </c>
    </row>
    <row r="31" spans="1:11" ht="113.25" customHeight="1">
      <c r="A31" s="2" t="s">
        <v>48</v>
      </c>
      <c r="B31" s="16" t="s">
        <v>23</v>
      </c>
      <c r="C31" s="16"/>
      <c r="D31" s="16"/>
      <c r="E31" s="16"/>
      <c r="F31" s="2" t="s">
        <v>14</v>
      </c>
      <c r="G31" s="5">
        <f t="shared" si="2"/>
        <v>228.99</v>
      </c>
      <c r="H31" s="3" t="s">
        <v>12</v>
      </c>
      <c r="I31" s="5">
        <v>3.65</v>
      </c>
      <c r="J31" s="4" t="s">
        <v>13</v>
      </c>
      <c r="K31" s="5">
        <f>G31*I31</f>
        <v>835.81</v>
      </c>
    </row>
    <row r="32" spans="1:11" ht="75" customHeight="1">
      <c r="A32" s="2" t="s">
        <v>49</v>
      </c>
      <c r="B32" s="16" t="s">
        <v>25</v>
      </c>
      <c r="C32" s="16"/>
      <c r="D32" s="16"/>
      <c r="E32" s="16"/>
      <c r="F32" s="2"/>
      <c r="G32" s="2"/>
      <c r="H32" s="3"/>
      <c r="I32" s="2"/>
      <c r="J32" s="4"/>
      <c r="K32" s="5"/>
    </row>
    <row r="33" spans="1:11" ht="36.75" customHeight="1">
      <c r="A33" s="2" t="s">
        <v>50</v>
      </c>
      <c r="B33" s="16" t="s">
        <v>16</v>
      </c>
      <c r="C33" s="16"/>
      <c r="D33" s="16"/>
      <c r="E33" s="16"/>
      <c r="F33" s="2" t="s">
        <v>14</v>
      </c>
      <c r="G33" s="5">
        <f t="shared" si="2"/>
        <v>228.99</v>
      </c>
      <c r="H33" s="3" t="s">
        <v>12</v>
      </c>
      <c r="I33" s="2">
        <v>2.88</v>
      </c>
      <c r="J33" s="4" t="s">
        <v>13</v>
      </c>
      <c r="K33" s="5">
        <f>G33*I33</f>
        <v>659.49</v>
      </c>
    </row>
    <row r="34" spans="1:11" ht="35.25" customHeight="1">
      <c r="A34" s="2" t="s">
        <v>51</v>
      </c>
      <c r="B34" s="16" t="s">
        <v>17</v>
      </c>
      <c r="C34" s="16"/>
      <c r="D34" s="16"/>
      <c r="E34" s="16"/>
      <c r="F34" s="2" t="s">
        <v>14</v>
      </c>
      <c r="G34" s="5">
        <f t="shared" si="2"/>
        <v>228.99</v>
      </c>
      <c r="H34" s="3" t="s">
        <v>12</v>
      </c>
      <c r="I34" s="2">
        <v>1.67</v>
      </c>
      <c r="J34" s="4" t="s">
        <v>13</v>
      </c>
      <c r="K34" s="5">
        <f>G34*I34</f>
        <v>382.41</v>
      </c>
    </row>
    <row r="35" spans="1:11" s="14" customFormat="1" ht="23.25" customHeight="1">
      <c r="A35" s="7" t="s">
        <v>52</v>
      </c>
      <c r="B35" s="17" t="s">
        <v>53</v>
      </c>
      <c r="C35" s="18"/>
      <c r="D35" s="18"/>
      <c r="E35" s="18"/>
      <c r="F35" s="18"/>
      <c r="G35" s="18"/>
      <c r="H35" s="18"/>
      <c r="I35" s="18"/>
      <c r="J35" s="18"/>
      <c r="K35" s="19"/>
    </row>
    <row r="36" spans="1:11" ht="70.5" customHeight="1">
      <c r="A36" s="2" t="s">
        <v>54</v>
      </c>
      <c r="B36" s="16" t="s">
        <v>22</v>
      </c>
      <c r="C36" s="16"/>
      <c r="D36" s="16"/>
      <c r="E36" s="16"/>
      <c r="F36" s="2"/>
      <c r="G36" s="2"/>
      <c r="H36" s="3"/>
      <c r="I36" s="2"/>
      <c r="J36" s="2"/>
      <c r="K36" s="5"/>
    </row>
    <row r="37" spans="1:11" ht="30.75" customHeight="1">
      <c r="A37" s="2" t="s">
        <v>55</v>
      </c>
      <c r="B37" s="16" t="s">
        <v>20</v>
      </c>
      <c r="C37" s="16"/>
      <c r="D37" s="16"/>
      <c r="E37" s="16"/>
      <c r="F37" s="2" t="s">
        <v>14</v>
      </c>
      <c r="G37" s="5">
        <f>94.18*0.18+94.18</f>
        <v>111.13</v>
      </c>
      <c r="H37" s="3" t="s">
        <v>12</v>
      </c>
      <c r="I37" s="2">
        <v>4.39</v>
      </c>
      <c r="J37" s="4" t="s">
        <v>13</v>
      </c>
      <c r="K37" s="5">
        <f>G37*I37</f>
        <v>487.86</v>
      </c>
    </row>
    <row r="38" spans="1:11" ht="30.75" customHeight="1">
      <c r="A38" s="2" t="s">
        <v>56</v>
      </c>
      <c r="B38" s="16" t="s">
        <v>19</v>
      </c>
      <c r="C38" s="16"/>
      <c r="D38" s="16"/>
      <c r="E38" s="16"/>
      <c r="F38" s="2" t="s">
        <v>14</v>
      </c>
      <c r="G38" s="5">
        <f aca="true" t="shared" si="3" ref="G38:G43">94.18*0.18+94.18</f>
        <v>111.13</v>
      </c>
      <c r="H38" s="3" t="s">
        <v>12</v>
      </c>
      <c r="I38" s="2">
        <v>3.12</v>
      </c>
      <c r="J38" s="4" t="s">
        <v>13</v>
      </c>
      <c r="K38" s="5">
        <f>G38*I38</f>
        <v>346.73</v>
      </c>
    </row>
    <row r="39" spans="1:11" ht="48" customHeight="1">
      <c r="A39" s="13" t="s">
        <v>57</v>
      </c>
      <c r="B39" s="16" t="s">
        <v>18</v>
      </c>
      <c r="C39" s="16"/>
      <c r="D39" s="16"/>
      <c r="E39" s="16"/>
      <c r="F39" s="2" t="s">
        <v>14</v>
      </c>
      <c r="G39" s="5">
        <f t="shared" si="3"/>
        <v>111.13</v>
      </c>
      <c r="H39" s="3" t="s">
        <v>12</v>
      </c>
      <c r="I39" s="2">
        <v>4.77</v>
      </c>
      <c r="J39" s="4" t="s">
        <v>13</v>
      </c>
      <c r="K39" s="5">
        <f>G39*I39</f>
        <v>530.09</v>
      </c>
    </row>
    <row r="40" spans="1:11" ht="113.25" customHeight="1">
      <c r="A40" s="2" t="s">
        <v>58</v>
      </c>
      <c r="B40" s="16" t="s">
        <v>23</v>
      </c>
      <c r="C40" s="16"/>
      <c r="D40" s="16"/>
      <c r="E40" s="16"/>
      <c r="F40" s="2" t="s">
        <v>14</v>
      </c>
      <c r="G40" s="5">
        <f t="shared" si="3"/>
        <v>111.13</v>
      </c>
      <c r="H40" s="3" t="s">
        <v>12</v>
      </c>
      <c r="I40" s="5">
        <v>3.65</v>
      </c>
      <c r="J40" s="4" t="s">
        <v>13</v>
      </c>
      <c r="K40" s="5">
        <f>G40*I40</f>
        <v>405.62</v>
      </c>
    </row>
    <row r="41" spans="1:11" ht="75" customHeight="1">
      <c r="A41" s="2" t="s">
        <v>59</v>
      </c>
      <c r="B41" s="16" t="s">
        <v>25</v>
      </c>
      <c r="C41" s="16"/>
      <c r="D41" s="16"/>
      <c r="E41" s="16"/>
      <c r="F41" s="2"/>
      <c r="G41" s="2"/>
      <c r="H41" s="3"/>
      <c r="I41" s="2"/>
      <c r="J41" s="4"/>
      <c r="K41" s="5"/>
    </row>
    <row r="42" spans="1:11" ht="36.75" customHeight="1">
      <c r="A42" s="2" t="s">
        <v>60</v>
      </c>
      <c r="B42" s="16" t="s">
        <v>16</v>
      </c>
      <c r="C42" s="16"/>
      <c r="D42" s="16"/>
      <c r="E42" s="16"/>
      <c r="F42" s="2" t="s">
        <v>14</v>
      </c>
      <c r="G42" s="5">
        <f t="shared" si="3"/>
        <v>111.13</v>
      </c>
      <c r="H42" s="3" t="s">
        <v>12</v>
      </c>
      <c r="I42" s="2">
        <v>2.88</v>
      </c>
      <c r="J42" s="4" t="s">
        <v>13</v>
      </c>
      <c r="K42" s="5">
        <f>G42*I42</f>
        <v>320.05</v>
      </c>
    </row>
    <row r="43" spans="1:11" ht="35.25" customHeight="1">
      <c r="A43" s="2" t="s">
        <v>61</v>
      </c>
      <c r="B43" s="16" t="s">
        <v>17</v>
      </c>
      <c r="C43" s="16"/>
      <c r="D43" s="16"/>
      <c r="E43" s="16"/>
      <c r="F43" s="2" t="s">
        <v>14</v>
      </c>
      <c r="G43" s="5">
        <f t="shared" si="3"/>
        <v>111.13</v>
      </c>
      <c r="H43" s="3" t="s">
        <v>12</v>
      </c>
      <c r="I43" s="2">
        <v>1.67</v>
      </c>
      <c r="J43" s="4" t="s">
        <v>13</v>
      </c>
      <c r="K43" s="5">
        <f>G43*I43</f>
        <v>185.59</v>
      </c>
    </row>
    <row r="44" spans="1:11" s="14" customFormat="1" ht="18" customHeight="1">
      <c r="A44" s="7" t="s">
        <v>62</v>
      </c>
      <c r="B44" s="17" t="s">
        <v>89</v>
      </c>
      <c r="C44" s="18"/>
      <c r="D44" s="18"/>
      <c r="E44" s="18"/>
      <c r="F44" s="18"/>
      <c r="G44" s="18"/>
      <c r="H44" s="18"/>
      <c r="I44" s="18"/>
      <c r="J44" s="18"/>
      <c r="K44" s="19"/>
    </row>
    <row r="45" spans="1:11" ht="64.5" customHeight="1">
      <c r="A45" s="2" t="s">
        <v>63</v>
      </c>
      <c r="B45" s="16" t="s">
        <v>22</v>
      </c>
      <c r="C45" s="16"/>
      <c r="D45" s="16"/>
      <c r="E45" s="16"/>
      <c r="F45" s="2"/>
      <c r="G45" s="2"/>
      <c r="H45" s="3"/>
      <c r="I45" s="2"/>
      <c r="J45" s="2"/>
      <c r="K45" s="5"/>
    </row>
    <row r="46" spans="1:11" ht="30.75" customHeight="1">
      <c r="A46" s="2" t="s">
        <v>64</v>
      </c>
      <c r="B46" s="16" t="s">
        <v>20</v>
      </c>
      <c r="C46" s="16"/>
      <c r="D46" s="16"/>
      <c r="E46" s="16"/>
      <c r="F46" s="2" t="s">
        <v>14</v>
      </c>
      <c r="G46" s="5">
        <f>222.54*0.18+222.54</f>
        <v>262.6</v>
      </c>
      <c r="H46" s="3" t="s">
        <v>12</v>
      </c>
      <c r="I46" s="2">
        <v>4.39</v>
      </c>
      <c r="J46" s="4" t="s">
        <v>13</v>
      </c>
      <c r="K46" s="5">
        <f>G46*I46</f>
        <v>1152.81</v>
      </c>
    </row>
    <row r="47" spans="1:11" ht="30.75" customHeight="1">
      <c r="A47" s="2" t="s">
        <v>65</v>
      </c>
      <c r="B47" s="16" t="s">
        <v>19</v>
      </c>
      <c r="C47" s="16"/>
      <c r="D47" s="16"/>
      <c r="E47" s="16"/>
      <c r="F47" s="2" t="s">
        <v>14</v>
      </c>
      <c r="G47" s="5">
        <f aca="true" t="shared" si="4" ref="G47:G52">222.54*0.18+222.54</f>
        <v>262.6</v>
      </c>
      <c r="H47" s="3" t="s">
        <v>12</v>
      </c>
      <c r="I47" s="2">
        <v>3.12</v>
      </c>
      <c r="J47" s="4" t="s">
        <v>13</v>
      </c>
      <c r="K47" s="5">
        <f>G47*I47</f>
        <v>819.31</v>
      </c>
    </row>
    <row r="48" spans="1:11" ht="48" customHeight="1">
      <c r="A48" s="13" t="s">
        <v>66</v>
      </c>
      <c r="B48" s="16" t="s">
        <v>18</v>
      </c>
      <c r="C48" s="16"/>
      <c r="D48" s="16"/>
      <c r="E48" s="16"/>
      <c r="F48" s="2" t="s">
        <v>14</v>
      </c>
      <c r="G48" s="5">
        <f t="shared" si="4"/>
        <v>262.6</v>
      </c>
      <c r="H48" s="3" t="s">
        <v>12</v>
      </c>
      <c r="I48" s="2">
        <v>4.77</v>
      </c>
      <c r="J48" s="4" t="s">
        <v>13</v>
      </c>
      <c r="K48" s="5">
        <f>G48*I48</f>
        <v>1252.6</v>
      </c>
    </row>
    <row r="49" spans="1:11" ht="110.25" customHeight="1">
      <c r="A49" s="2" t="s">
        <v>67</v>
      </c>
      <c r="B49" s="16" t="s">
        <v>23</v>
      </c>
      <c r="C49" s="16"/>
      <c r="D49" s="16"/>
      <c r="E49" s="16"/>
      <c r="F49" s="2" t="s">
        <v>14</v>
      </c>
      <c r="G49" s="5">
        <f t="shared" si="4"/>
        <v>262.6</v>
      </c>
      <c r="H49" s="3" t="s">
        <v>12</v>
      </c>
      <c r="I49" s="5">
        <v>3.65</v>
      </c>
      <c r="J49" s="4" t="s">
        <v>13</v>
      </c>
      <c r="K49" s="5">
        <f>G49*I49</f>
        <v>958.49</v>
      </c>
    </row>
    <row r="50" spans="1:11" ht="75" customHeight="1">
      <c r="A50" s="2" t="s">
        <v>68</v>
      </c>
      <c r="B50" s="16" t="s">
        <v>25</v>
      </c>
      <c r="C50" s="16"/>
      <c r="D50" s="16"/>
      <c r="E50" s="16"/>
      <c r="F50" s="2"/>
      <c r="G50" s="2"/>
      <c r="H50" s="3"/>
      <c r="I50" s="2"/>
      <c r="J50" s="4"/>
      <c r="K50" s="5"/>
    </row>
    <row r="51" spans="1:11" ht="36.75" customHeight="1">
      <c r="A51" s="2" t="s">
        <v>69</v>
      </c>
      <c r="B51" s="16" t="s">
        <v>16</v>
      </c>
      <c r="C51" s="16"/>
      <c r="D51" s="16"/>
      <c r="E51" s="16"/>
      <c r="F51" s="2" t="s">
        <v>14</v>
      </c>
      <c r="G51" s="5">
        <f t="shared" si="4"/>
        <v>262.6</v>
      </c>
      <c r="H51" s="3" t="s">
        <v>12</v>
      </c>
      <c r="I51" s="2">
        <v>2.88</v>
      </c>
      <c r="J51" s="4" t="s">
        <v>13</v>
      </c>
      <c r="K51" s="5">
        <f>G51*I51</f>
        <v>756.29</v>
      </c>
    </row>
    <row r="52" spans="1:11" ht="35.25" customHeight="1">
      <c r="A52" s="2" t="s">
        <v>70</v>
      </c>
      <c r="B52" s="16" t="s">
        <v>17</v>
      </c>
      <c r="C52" s="16"/>
      <c r="D52" s="16"/>
      <c r="E52" s="16"/>
      <c r="F52" s="2" t="s">
        <v>14</v>
      </c>
      <c r="G52" s="5">
        <f t="shared" si="4"/>
        <v>262.6</v>
      </c>
      <c r="H52" s="3" t="s">
        <v>12</v>
      </c>
      <c r="I52" s="2">
        <v>1.67</v>
      </c>
      <c r="J52" s="4" t="s">
        <v>13</v>
      </c>
      <c r="K52" s="5">
        <f>G52*I52</f>
        <v>438.54</v>
      </c>
    </row>
    <row r="53" spans="1:11" s="14" customFormat="1" ht="18" customHeight="1">
      <c r="A53" s="7" t="s">
        <v>71</v>
      </c>
      <c r="B53" s="17" t="s">
        <v>90</v>
      </c>
      <c r="C53" s="18"/>
      <c r="D53" s="18"/>
      <c r="E53" s="18"/>
      <c r="F53" s="18"/>
      <c r="G53" s="18"/>
      <c r="H53" s="18"/>
      <c r="I53" s="18"/>
      <c r="J53" s="18"/>
      <c r="K53" s="19"/>
    </row>
    <row r="54" spans="1:11" ht="70.5" customHeight="1">
      <c r="A54" s="2" t="s">
        <v>72</v>
      </c>
      <c r="B54" s="16" t="s">
        <v>22</v>
      </c>
      <c r="C54" s="16"/>
      <c r="D54" s="16"/>
      <c r="E54" s="16"/>
      <c r="F54" s="2"/>
      <c r="G54" s="2"/>
      <c r="H54" s="3"/>
      <c r="I54" s="2"/>
      <c r="J54" s="2"/>
      <c r="K54" s="5"/>
    </row>
    <row r="55" spans="1:11" ht="30.75" customHeight="1">
      <c r="A55" s="2" t="s">
        <v>73</v>
      </c>
      <c r="B55" s="16" t="s">
        <v>20</v>
      </c>
      <c r="C55" s="16"/>
      <c r="D55" s="16"/>
      <c r="E55" s="16"/>
      <c r="F55" s="2" t="s">
        <v>14</v>
      </c>
      <c r="G55" s="5">
        <f>163.97*0.18+163.97</f>
        <v>193.48</v>
      </c>
      <c r="H55" s="3" t="s">
        <v>12</v>
      </c>
      <c r="I55" s="2">
        <v>4.39</v>
      </c>
      <c r="J55" s="4" t="s">
        <v>13</v>
      </c>
      <c r="K55" s="5">
        <f>G55*I55</f>
        <v>849.38</v>
      </c>
    </row>
    <row r="56" spans="1:11" ht="30.75" customHeight="1">
      <c r="A56" s="2" t="s">
        <v>74</v>
      </c>
      <c r="B56" s="16" t="s">
        <v>19</v>
      </c>
      <c r="C56" s="16"/>
      <c r="D56" s="16"/>
      <c r="E56" s="16"/>
      <c r="F56" s="2" t="s">
        <v>14</v>
      </c>
      <c r="G56" s="5">
        <f aca="true" t="shared" si="5" ref="G56:G61">163.97*0.18+163.97</f>
        <v>193.48</v>
      </c>
      <c r="H56" s="3" t="s">
        <v>12</v>
      </c>
      <c r="I56" s="2">
        <v>3.12</v>
      </c>
      <c r="J56" s="4" t="s">
        <v>13</v>
      </c>
      <c r="K56" s="5">
        <f>G56*I56</f>
        <v>603.66</v>
      </c>
    </row>
    <row r="57" spans="1:11" ht="48" customHeight="1">
      <c r="A57" s="13" t="s">
        <v>75</v>
      </c>
      <c r="B57" s="16" t="s">
        <v>18</v>
      </c>
      <c r="C57" s="16"/>
      <c r="D57" s="16"/>
      <c r="E57" s="16"/>
      <c r="F57" s="2" t="s">
        <v>14</v>
      </c>
      <c r="G57" s="5">
        <f t="shared" si="5"/>
        <v>193.48</v>
      </c>
      <c r="H57" s="3" t="s">
        <v>12</v>
      </c>
      <c r="I57" s="2">
        <v>4.77</v>
      </c>
      <c r="J57" s="4" t="s">
        <v>13</v>
      </c>
      <c r="K57" s="5">
        <f>G57*I57</f>
        <v>922.9</v>
      </c>
    </row>
    <row r="58" spans="1:11" ht="113.25" customHeight="1">
      <c r="A58" s="2" t="s">
        <v>76</v>
      </c>
      <c r="B58" s="16" t="s">
        <v>23</v>
      </c>
      <c r="C58" s="16"/>
      <c r="D58" s="16"/>
      <c r="E58" s="16"/>
      <c r="F58" s="2" t="s">
        <v>14</v>
      </c>
      <c r="G58" s="5">
        <f t="shared" si="5"/>
        <v>193.48</v>
      </c>
      <c r="H58" s="3" t="s">
        <v>12</v>
      </c>
      <c r="I58" s="5">
        <v>3.65</v>
      </c>
      <c r="J58" s="4" t="s">
        <v>13</v>
      </c>
      <c r="K58" s="5">
        <f>G58*I58</f>
        <v>706.2</v>
      </c>
    </row>
    <row r="59" spans="1:11" ht="75" customHeight="1">
      <c r="A59" s="2" t="s">
        <v>77</v>
      </c>
      <c r="B59" s="16" t="s">
        <v>25</v>
      </c>
      <c r="C59" s="16"/>
      <c r="D59" s="16"/>
      <c r="E59" s="16"/>
      <c r="F59" s="2"/>
      <c r="G59" s="2"/>
      <c r="H59" s="3"/>
      <c r="I59" s="2"/>
      <c r="J59" s="4"/>
      <c r="K59" s="5"/>
    </row>
    <row r="60" spans="1:11" ht="36.75" customHeight="1">
      <c r="A60" s="2" t="s">
        <v>78</v>
      </c>
      <c r="B60" s="16" t="s">
        <v>16</v>
      </c>
      <c r="C60" s="16"/>
      <c r="D60" s="16"/>
      <c r="E60" s="16"/>
      <c r="F60" s="2" t="s">
        <v>14</v>
      </c>
      <c r="G60" s="5">
        <f t="shared" si="5"/>
        <v>193.48</v>
      </c>
      <c r="H60" s="3" t="s">
        <v>12</v>
      </c>
      <c r="I60" s="2">
        <v>2.88</v>
      </c>
      <c r="J60" s="4" t="s">
        <v>13</v>
      </c>
      <c r="K60" s="5">
        <f>G60*I60</f>
        <v>557.22</v>
      </c>
    </row>
    <row r="61" spans="1:11" ht="35.25" customHeight="1">
      <c r="A61" s="2" t="s">
        <v>79</v>
      </c>
      <c r="B61" s="16" t="s">
        <v>17</v>
      </c>
      <c r="C61" s="16"/>
      <c r="D61" s="16"/>
      <c r="E61" s="16"/>
      <c r="F61" s="2" t="s">
        <v>14</v>
      </c>
      <c r="G61" s="5">
        <f t="shared" si="5"/>
        <v>193.48</v>
      </c>
      <c r="H61" s="3" t="s">
        <v>12</v>
      </c>
      <c r="I61" s="2">
        <v>1.67</v>
      </c>
      <c r="J61" s="4" t="s">
        <v>13</v>
      </c>
      <c r="K61" s="5">
        <f>G61*I61</f>
        <v>323.11</v>
      </c>
    </row>
    <row r="62" spans="1:11" ht="14.25" customHeight="1">
      <c r="A62" s="7" t="s">
        <v>80</v>
      </c>
      <c r="B62" s="17" t="s">
        <v>95</v>
      </c>
      <c r="C62" s="18"/>
      <c r="D62" s="18"/>
      <c r="E62" s="18"/>
      <c r="F62" s="18"/>
      <c r="G62" s="18"/>
      <c r="H62" s="18"/>
      <c r="I62" s="18"/>
      <c r="J62" s="18"/>
      <c r="K62" s="19"/>
    </row>
    <row r="63" spans="1:11" ht="75.75" customHeight="1" hidden="1">
      <c r="A63" s="2" t="s">
        <v>81</v>
      </c>
      <c r="B63" s="16" t="s">
        <v>22</v>
      </c>
      <c r="C63" s="16"/>
      <c r="D63" s="16"/>
      <c r="E63" s="16"/>
      <c r="F63" s="2"/>
      <c r="G63" s="2"/>
      <c r="H63" s="3"/>
      <c r="I63" s="2"/>
      <c r="J63" s="2"/>
      <c r="K63" s="5"/>
    </row>
    <row r="64" spans="1:11" ht="15" customHeight="1" hidden="1">
      <c r="A64" s="2" t="s">
        <v>82</v>
      </c>
      <c r="B64" s="16" t="s">
        <v>20</v>
      </c>
      <c r="C64" s="16"/>
      <c r="D64" s="16"/>
      <c r="E64" s="16"/>
      <c r="F64" s="2" t="s">
        <v>14</v>
      </c>
      <c r="G64" s="5">
        <f>163.97*0.18+163.97</f>
        <v>193.48</v>
      </c>
      <c r="H64" s="3" t="s">
        <v>12</v>
      </c>
      <c r="I64" s="2">
        <v>4.39</v>
      </c>
      <c r="J64" s="4" t="s">
        <v>13</v>
      </c>
      <c r="K64" s="5">
        <f>G64*I64</f>
        <v>849.38</v>
      </c>
    </row>
    <row r="65" spans="1:11" ht="74.25" customHeight="1" hidden="1">
      <c r="A65" s="2" t="s">
        <v>83</v>
      </c>
      <c r="B65" s="16" t="s">
        <v>19</v>
      </c>
      <c r="C65" s="16"/>
      <c r="D65" s="16"/>
      <c r="E65" s="16"/>
      <c r="F65" s="2" t="s">
        <v>14</v>
      </c>
      <c r="G65" s="5">
        <f aca="true" t="shared" si="6" ref="G65:G70">163.97*0.18+163.97</f>
        <v>193.48</v>
      </c>
      <c r="H65" s="3" t="s">
        <v>12</v>
      </c>
      <c r="I65" s="2">
        <v>3.12</v>
      </c>
      <c r="J65" s="4" t="s">
        <v>13</v>
      </c>
      <c r="K65" s="5">
        <f>G65*I65</f>
        <v>603.66</v>
      </c>
    </row>
    <row r="66" spans="1:11" ht="15" customHeight="1" hidden="1">
      <c r="A66" s="13" t="s">
        <v>84</v>
      </c>
      <c r="B66" s="16" t="s">
        <v>18</v>
      </c>
      <c r="C66" s="16"/>
      <c r="D66" s="16"/>
      <c r="E66" s="16"/>
      <c r="F66" s="2" t="s">
        <v>14</v>
      </c>
      <c r="G66" s="5">
        <f t="shared" si="6"/>
        <v>193.48</v>
      </c>
      <c r="H66" s="3" t="s">
        <v>12</v>
      </c>
      <c r="I66" s="2">
        <v>4.77</v>
      </c>
      <c r="J66" s="4" t="s">
        <v>13</v>
      </c>
      <c r="K66" s="5">
        <f>G66*I66</f>
        <v>922.9</v>
      </c>
    </row>
    <row r="67" spans="1:11" ht="59.25" customHeight="1" hidden="1">
      <c r="A67" s="2" t="s">
        <v>85</v>
      </c>
      <c r="B67" s="16" t="s">
        <v>23</v>
      </c>
      <c r="C67" s="16"/>
      <c r="D67" s="16"/>
      <c r="E67" s="16"/>
      <c r="F67" s="2" t="s">
        <v>14</v>
      </c>
      <c r="G67" s="5">
        <f t="shared" si="6"/>
        <v>193.48</v>
      </c>
      <c r="H67" s="3" t="s">
        <v>12</v>
      </c>
      <c r="I67" s="5">
        <v>3.65</v>
      </c>
      <c r="J67" s="4" t="s">
        <v>13</v>
      </c>
      <c r="K67" s="5">
        <f>G67*I67</f>
        <v>706.2</v>
      </c>
    </row>
    <row r="68" spans="1:11" ht="15" customHeight="1" hidden="1">
      <c r="A68" s="2" t="s">
        <v>86</v>
      </c>
      <c r="B68" s="16" t="s">
        <v>25</v>
      </c>
      <c r="C68" s="16"/>
      <c r="D68" s="16"/>
      <c r="E68" s="16"/>
      <c r="F68" s="2"/>
      <c r="G68" s="2"/>
      <c r="H68" s="3"/>
      <c r="I68" s="2"/>
      <c r="J68" s="4"/>
      <c r="K68" s="5"/>
    </row>
    <row r="69" spans="1:11" ht="62.25" customHeight="1" hidden="1">
      <c r="A69" s="2" t="s">
        <v>87</v>
      </c>
      <c r="B69" s="16" t="s">
        <v>16</v>
      </c>
      <c r="C69" s="16"/>
      <c r="D69" s="16"/>
      <c r="E69" s="16"/>
      <c r="F69" s="2" t="s">
        <v>14</v>
      </c>
      <c r="G69" s="5">
        <f t="shared" si="6"/>
        <v>193.48</v>
      </c>
      <c r="H69" s="3" t="s">
        <v>12</v>
      </c>
      <c r="I69" s="2">
        <v>2.88</v>
      </c>
      <c r="J69" s="4" t="s">
        <v>13</v>
      </c>
      <c r="K69" s="5">
        <f>G69*I69</f>
        <v>557.22</v>
      </c>
    </row>
    <row r="70" spans="1:11" ht="15" customHeight="1" hidden="1">
      <c r="A70" s="2" t="s">
        <v>88</v>
      </c>
      <c r="B70" s="16" t="s">
        <v>17</v>
      </c>
      <c r="C70" s="16"/>
      <c r="D70" s="16"/>
      <c r="E70" s="16"/>
      <c r="F70" s="2" t="s">
        <v>14</v>
      </c>
      <c r="G70" s="5">
        <f t="shared" si="6"/>
        <v>193.48</v>
      </c>
      <c r="H70" s="3" t="s">
        <v>12</v>
      </c>
      <c r="I70" s="2">
        <v>1.67</v>
      </c>
      <c r="J70" s="4" t="s">
        <v>13</v>
      </c>
      <c r="K70" s="5">
        <f>G70*I70</f>
        <v>323.11</v>
      </c>
    </row>
    <row r="71" spans="1:11" ht="62.25" customHeight="1" hidden="1">
      <c r="A71" s="26" t="s">
        <v>93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</row>
    <row r="72" spans="1:11" ht="15" hidden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86.25" customHeight="1" hidden="1">
      <c r="A73" s="25" t="s">
        <v>92</v>
      </c>
      <c r="B73" s="25"/>
      <c r="C73" s="25"/>
      <c r="D73" s="25"/>
      <c r="E73" s="25"/>
      <c r="F73" s="25"/>
      <c r="G73" s="25"/>
      <c r="H73" s="25"/>
      <c r="I73" s="25"/>
      <c r="J73" s="25"/>
      <c r="K73" s="25"/>
    </row>
    <row r="74" ht="0.75" customHeight="1"/>
    <row r="75" spans="1:11" ht="78" customHeight="1" hidden="1">
      <c r="A75" s="25" t="s">
        <v>91</v>
      </c>
      <c r="B75" s="25"/>
      <c r="C75" s="25"/>
      <c r="D75" s="25"/>
      <c r="E75" s="25"/>
      <c r="F75" s="25"/>
      <c r="G75" s="25"/>
      <c r="H75" s="25"/>
      <c r="I75" s="25"/>
      <c r="J75" s="25"/>
      <c r="K75" s="25"/>
    </row>
    <row r="76" spans="1:11" ht="72" customHeight="1">
      <c r="A76" s="2" t="s">
        <v>81</v>
      </c>
      <c r="B76" s="16" t="s">
        <v>22</v>
      </c>
      <c r="C76" s="16"/>
      <c r="D76" s="16"/>
      <c r="E76" s="16"/>
      <c r="F76" s="2"/>
      <c r="G76" s="2"/>
      <c r="H76" s="3"/>
      <c r="I76" s="2"/>
      <c r="J76" s="2"/>
      <c r="K76" s="5"/>
    </row>
    <row r="77" spans="1:11" ht="30">
      <c r="A77" s="2" t="s">
        <v>82</v>
      </c>
      <c r="B77" s="16" t="s">
        <v>20</v>
      </c>
      <c r="C77" s="16"/>
      <c r="D77" s="16"/>
      <c r="E77" s="16"/>
      <c r="F77" s="2" t="s">
        <v>14</v>
      </c>
      <c r="G77" s="5">
        <f>110.66*0.18+110.66</f>
        <v>130.58</v>
      </c>
      <c r="H77" s="3" t="s">
        <v>12</v>
      </c>
      <c r="I77" s="2">
        <v>4.39</v>
      </c>
      <c r="J77" s="4" t="s">
        <v>13</v>
      </c>
      <c r="K77" s="5">
        <f>G77*I77</f>
        <v>573.25</v>
      </c>
    </row>
    <row r="78" spans="1:11" ht="30">
      <c r="A78" s="2" t="s">
        <v>83</v>
      </c>
      <c r="B78" s="16" t="s">
        <v>19</v>
      </c>
      <c r="C78" s="16"/>
      <c r="D78" s="16"/>
      <c r="E78" s="16"/>
      <c r="F78" s="2" t="s">
        <v>14</v>
      </c>
      <c r="G78" s="5">
        <f aca="true" t="shared" si="7" ref="G78:G83">110.66*0.18+110.66</f>
        <v>130.58</v>
      </c>
      <c r="H78" s="3" t="s">
        <v>12</v>
      </c>
      <c r="I78" s="2">
        <v>3.12</v>
      </c>
      <c r="J78" s="4" t="s">
        <v>13</v>
      </c>
      <c r="K78" s="5">
        <f>G78*I78</f>
        <v>407.41</v>
      </c>
    </row>
    <row r="79" spans="1:11" ht="51.75" customHeight="1">
      <c r="A79" s="13" t="s">
        <v>84</v>
      </c>
      <c r="B79" s="16" t="s">
        <v>18</v>
      </c>
      <c r="C79" s="16"/>
      <c r="D79" s="16"/>
      <c r="E79" s="16"/>
      <c r="F79" s="2" t="s">
        <v>14</v>
      </c>
      <c r="G79" s="5">
        <f t="shared" si="7"/>
        <v>130.58</v>
      </c>
      <c r="H79" s="3" t="s">
        <v>12</v>
      </c>
      <c r="I79" s="2">
        <v>4.77</v>
      </c>
      <c r="J79" s="4" t="s">
        <v>13</v>
      </c>
      <c r="K79" s="5">
        <f>G79*I79</f>
        <v>622.87</v>
      </c>
    </row>
    <row r="80" spans="1:11" ht="111" customHeight="1">
      <c r="A80" s="2" t="s">
        <v>85</v>
      </c>
      <c r="B80" s="16" t="s">
        <v>23</v>
      </c>
      <c r="C80" s="16"/>
      <c r="D80" s="16"/>
      <c r="E80" s="16"/>
      <c r="F80" s="2" t="s">
        <v>14</v>
      </c>
      <c r="G80" s="5">
        <f t="shared" si="7"/>
        <v>130.58</v>
      </c>
      <c r="H80" s="3" t="s">
        <v>12</v>
      </c>
      <c r="I80" s="5">
        <v>3.65</v>
      </c>
      <c r="J80" s="4" t="s">
        <v>13</v>
      </c>
      <c r="K80" s="5">
        <f>G80*I80</f>
        <v>476.62</v>
      </c>
    </row>
    <row r="81" spans="1:11" ht="77.25" customHeight="1">
      <c r="A81" s="2" t="s">
        <v>86</v>
      </c>
      <c r="B81" s="16" t="s">
        <v>25</v>
      </c>
      <c r="C81" s="16"/>
      <c r="D81" s="16"/>
      <c r="E81" s="16"/>
      <c r="F81" s="2"/>
      <c r="G81" s="2"/>
      <c r="H81" s="3"/>
      <c r="I81" s="2"/>
      <c r="J81" s="4"/>
      <c r="K81" s="5"/>
    </row>
    <row r="82" spans="1:11" ht="40.5" customHeight="1">
      <c r="A82" s="2" t="s">
        <v>87</v>
      </c>
      <c r="B82" s="16" t="s">
        <v>16</v>
      </c>
      <c r="C82" s="16"/>
      <c r="D82" s="16"/>
      <c r="E82" s="16"/>
      <c r="F82" s="2" t="s">
        <v>14</v>
      </c>
      <c r="G82" s="5">
        <f t="shared" si="7"/>
        <v>130.58</v>
      </c>
      <c r="H82" s="3" t="s">
        <v>12</v>
      </c>
      <c r="I82" s="2">
        <v>2.88</v>
      </c>
      <c r="J82" s="4" t="s">
        <v>13</v>
      </c>
      <c r="K82" s="5">
        <f>G82*I82</f>
        <v>376.07</v>
      </c>
    </row>
    <row r="83" spans="1:11" ht="36" customHeight="1">
      <c r="A83" s="2" t="s">
        <v>88</v>
      </c>
      <c r="B83" s="16" t="s">
        <v>17</v>
      </c>
      <c r="C83" s="16"/>
      <c r="D83" s="16"/>
      <c r="E83" s="16"/>
      <c r="F83" s="2" t="s">
        <v>14</v>
      </c>
      <c r="G83" s="5">
        <f t="shared" si="7"/>
        <v>130.58</v>
      </c>
      <c r="H83" s="3" t="s">
        <v>12</v>
      </c>
      <c r="I83" s="2">
        <v>1.67</v>
      </c>
      <c r="J83" s="4" t="s">
        <v>13</v>
      </c>
      <c r="K83" s="5">
        <f>G83*I83</f>
        <v>218.07</v>
      </c>
    </row>
    <row r="145" ht="15">
      <c r="A145" s="1" t="s">
        <v>97</v>
      </c>
    </row>
    <row r="146" ht="15">
      <c r="A146" s="27">
        <v>522319</v>
      </c>
    </row>
  </sheetData>
  <mergeCells count="82">
    <mergeCell ref="B83:E83"/>
    <mergeCell ref="B79:E79"/>
    <mergeCell ref="B80:E80"/>
    <mergeCell ref="B81:E81"/>
    <mergeCell ref="B82:E82"/>
    <mergeCell ref="B70:E70"/>
    <mergeCell ref="B76:E76"/>
    <mergeCell ref="B77:E77"/>
    <mergeCell ref="B78:E78"/>
    <mergeCell ref="A73:K73"/>
    <mergeCell ref="A75:K75"/>
    <mergeCell ref="A71:K71"/>
    <mergeCell ref="B66:E66"/>
    <mergeCell ref="B67:E67"/>
    <mergeCell ref="B68:E68"/>
    <mergeCell ref="B69:E69"/>
    <mergeCell ref="B6:E6"/>
    <mergeCell ref="B7:E7"/>
    <mergeCell ref="B8:K8"/>
    <mergeCell ref="B31:E31"/>
    <mergeCell ref="B9:E9"/>
    <mergeCell ref="B10:E10"/>
    <mergeCell ref="B11:E11"/>
    <mergeCell ref="B12:E12"/>
    <mergeCell ref="B13:E13"/>
    <mergeCell ref="B14:E14"/>
    <mergeCell ref="B17:K17"/>
    <mergeCell ref="B24:E24"/>
    <mergeCell ref="B25:E25"/>
    <mergeCell ref="B30:E30"/>
    <mergeCell ref="A2:K2"/>
    <mergeCell ref="A4:A5"/>
    <mergeCell ref="B4:E5"/>
    <mergeCell ref="F4:G4"/>
    <mergeCell ref="H4:I4"/>
    <mergeCell ref="J4:K4"/>
    <mergeCell ref="B15:E15"/>
    <mergeCell ref="B18:E18"/>
    <mergeCell ref="B19:E19"/>
    <mergeCell ref="B33:E33"/>
    <mergeCell ref="B22:E22"/>
    <mergeCell ref="B23:E23"/>
    <mergeCell ref="B32:E32"/>
    <mergeCell ref="B20:E20"/>
    <mergeCell ref="B21:E21"/>
    <mergeCell ref="B16:E16"/>
    <mergeCell ref="B34:E34"/>
    <mergeCell ref="B26:K26"/>
    <mergeCell ref="B27:E27"/>
    <mergeCell ref="B28:E28"/>
    <mergeCell ref="B29:E29"/>
    <mergeCell ref="B41:E41"/>
    <mergeCell ref="B42:E42"/>
    <mergeCell ref="B43:E43"/>
    <mergeCell ref="B40:E40"/>
    <mergeCell ref="B35:K35"/>
    <mergeCell ref="B37:E37"/>
    <mergeCell ref="B38:E38"/>
    <mergeCell ref="B39:E39"/>
    <mergeCell ref="B36:E36"/>
    <mergeCell ref="B45:E45"/>
    <mergeCell ref="B46:E46"/>
    <mergeCell ref="B47:E47"/>
    <mergeCell ref="B48:E48"/>
    <mergeCell ref="B49:E49"/>
    <mergeCell ref="B50:E50"/>
    <mergeCell ref="B51:E51"/>
    <mergeCell ref="B52:E52"/>
    <mergeCell ref="B44:K44"/>
    <mergeCell ref="B53:K53"/>
    <mergeCell ref="B54:E54"/>
    <mergeCell ref="B55:E55"/>
    <mergeCell ref="B56:E56"/>
    <mergeCell ref="B57:E57"/>
    <mergeCell ref="B58:E58"/>
    <mergeCell ref="B59:E59"/>
    <mergeCell ref="B60:E60"/>
    <mergeCell ref="B65:E65"/>
    <mergeCell ref="B61:E61"/>
    <mergeCell ref="B62:K62"/>
    <mergeCell ref="B63:E63"/>
    <mergeCell ref="B64:E64"/>
  </mergeCells>
  <printOptions/>
  <pageMargins left="0.7874015748031497" right="0.18" top="0.3937007874015748" bottom="0.3937007874015748" header="0.47" footer="0.5118110236220472"/>
  <pageSetup horizontalDpi="600" verticalDpi="600" orientation="portrait" paperSize="9" scale="72" r:id="rId1"/>
  <rowBreaks count="3" manualBreakCount="3">
    <brk id="24" max="10" man="1"/>
    <brk id="46" max="255" man="1"/>
    <brk id="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 </cp:lastModifiedBy>
  <cp:lastPrinted>2010-01-14T04:58:20Z</cp:lastPrinted>
  <dcterms:created xsi:type="dcterms:W3CDTF">1996-10-08T23:32:33Z</dcterms:created>
  <dcterms:modified xsi:type="dcterms:W3CDTF">2010-01-14T09:48:30Z</dcterms:modified>
  <cp:category/>
  <cp:version/>
  <cp:contentType/>
  <cp:contentStatus/>
</cp:coreProperties>
</file>