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<sst xmlns="http://schemas.openxmlformats.org/spreadsheetml/2006/main" count="1020" uniqueCount="296">
  <si>
    <t>Ответственный</t>
  </si>
  <si>
    <t>Бюджетная услуга</t>
  </si>
  <si>
    <t>Показатель</t>
  </si>
  <si>
    <t>Ед.изм.</t>
  </si>
  <si>
    <t>2003 г</t>
  </si>
  <si>
    <t>2004 г</t>
  </si>
  <si>
    <t>2005 г</t>
  </si>
  <si>
    <t>2006 г (факт)</t>
  </si>
  <si>
    <t>2007 г</t>
  </si>
  <si>
    <t>2008 г</t>
  </si>
  <si>
    <t>2009 г</t>
  </si>
  <si>
    <t>2010 г</t>
  </si>
  <si>
    <t>нат.ед.</t>
  </si>
  <si>
    <t>тыс.руб.</t>
  </si>
  <si>
    <t>I полугодие тыс.руб.</t>
  </si>
  <si>
    <t xml:space="preserve">Департамент образования </t>
  </si>
  <si>
    <t>1. Дошкольное образование в дошкольных образовательных учреждениях</t>
  </si>
  <si>
    <t>Показатель контингента</t>
  </si>
  <si>
    <t>Численность детей в возрасте от 1,5 до 7 лет</t>
  </si>
  <si>
    <t>чел.</t>
  </si>
  <si>
    <t>Показатель дефицита</t>
  </si>
  <si>
    <t>Число неудовлетворенных заявок на предоставление места в дошкольном образовательном учреждении от 1,5 до 7 лет</t>
  </si>
  <si>
    <t>ед.</t>
  </si>
  <si>
    <t>н.д.</t>
  </si>
  <si>
    <t xml:space="preserve"> </t>
  </si>
  <si>
    <t>Оценка потребности</t>
  </si>
  <si>
    <t>-</t>
  </si>
  <si>
    <t>2. Дошкольное, общее, дополнительное образование в общеобразовательных учреждениях</t>
  </si>
  <si>
    <t>Численность обучающихся в общеобразовательных учреждениях</t>
  </si>
  <si>
    <t>Численность детей, обучающихся в общеобразовательных учреждениях во вторую смену</t>
  </si>
  <si>
    <t>Численность обучающихся в 10-11 профильных классах</t>
  </si>
  <si>
    <t xml:space="preserve">Доля девятиклассников, не удовлетворивших индивидуальные запросы в профильном обучении </t>
  </si>
  <si>
    <t>%</t>
  </si>
  <si>
    <t xml:space="preserve"> -</t>
  </si>
  <si>
    <t xml:space="preserve"> - </t>
  </si>
  <si>
    <t>Численность детей, получающих дополнительное образование в общеобразовательных учреждениях</t>
  </si>
  <si>
    <t>Число неудовлетворенных заявок на предоставление места в группе дополнительного образования</t>
  </si>
  <si>
    <t>3. Дополнительное образование в учреждениях дополнительного образования детей</t>
  </si>
  <si>
    <t>Численность детей в возрасте от 6 до 18 лет – воспитанников учреждений дополнительного образования</t>
  </si>
  <si>
    <t>Превышение нормативной численности обучающихся в группах (классах) учреждений дополнительного образования детей</t>
  </si>
  <si>
    <t xml:space="preserve">  -</t>
  </si>
  <si>
    <t>4. Организованный отдых обучающихся (воспитанников) образовательных учреждений в каникулярное время</t>
  </si>
  <si>
    <t>Численность обучающихся (воспитанников), посещающих лагеря с дневным пребыванием детей</t>
  </si>
  <si>
    <t>Число неудовлетворенных заявок на отдых в лагере с дневным пребыванием детей</t>
  </si>
  <si>
    <t>Численность обучающихся (воспитанников), не получивших услугу выездного отдыха</t>
  </si>
  <si>
    <t>Численность победителей и лауреатов городских и региональных олимпиад и конкурсов, всего</t>
  </si>
  <si>
    <t>Численность победителей и лауреатов городских и региональных олимпиад и конкурсов, не получивших услугу выездного отдыха</t>
  </si>
  <si>
    <t>Комитет по здраво-  охранению</t>
  </si>
  <si>
    <t>1. Скорая медицинская помощь</t>
  </si>
  <si>
    <t>Число вызовов скорой медицинской помощи</t>
  </si>
  <si>
    <t>вызовов</t>
  </si>
  <si>
    <t>Число случаев ожидания скорой помощи более 20 минут</t>
  </si>
  <si>
    <t>2. Первичная амбулаторно-поликлиническая помощь</t>
  </si>
  <si>
    <t>Число условных посещений (согласно территориальной программе государственных гарантий)</t>
  </si>
  <si>
    <t>посещений в год</t>
  </si>
  <si>
    <t>Дефицит амбулоторно-поликлинической помощи</t>
  </si>
  <si>
    <t>Число условных дней лечения в дневных стационарах (согласно территориальной программе государственных гарантий)</t>
  </si>
  <si>
    <t>дней лечения в год</t>
  </si>
  <si>
    <t>Дефицит помощи в дневных стационарах</t>
  </si>
  <si>
    <t xml:space="preserve">3. Стационарная медицинская помощь </t>
  </si>
  <si>
    <t>Число условных койко-дней (согласно территориальной программе государственных гарантий)</t>
  </si>
  <si>
    <t>койко-дней в год</t>
  </si>
  <si>
    <t>Дефицит стационарной помощи</t>
  </si>
  <si>
    <t>4. Бесплатное протезирование льготным категориям граждан</t>
  </si>
  <si>
    <t>Число лиц льготных категорий</t>
  </si>
  <si>
    <t>Число лиц льготных категорий, находящихся в очереди на бесплатное протезирование</t>
  </si>
  <si>
    <t>5. Бесплатное обеспечение детей до трех лет молочными продуктами и их смесями</t>
  </si>
  <si>
    <t>Число детей, находящихся на искусственном и смешанном вскармливании в возрасте от 1 до 2 лет</t>
  </si>
  <si>
    <t>Число отказов в предоставлении молочных смесей при обращении за ними</t>
  </si>
  <si>
    <t>отказов</t>
  </si>
  <si>
    <t>6.Оздоровительный отдых детей в санаторно-курортных учреждениях Российской Федерации и иностранных государств</t>
  </si>
  <si>
    <t>Число детей, стоящих на диспансерном учете (хронически больных), и детей, отнесенных к группе риска</t>
  </si>
  <si>
    <t>Число детей, получивших реабилитационное лечение в каникулярное время</t>
  </si>
  <si>
    <t>Департамент культуры, молодежной политики  и спорта</t>
  </si>
  <si>
    <t xml:space="preserve">1. Музейная деятельность </t>
  </si>
  <si>
    <t>Доля неудовлетворенных заявок на посещение музеев</t>
  </si>
  <si>
    <t>2. Библиотечное обслуживание населения</t>
  </si>
  <si>
    <t>Число экземпляров библиотечного фонда на 1000 жителей, согласно нормативу</t>
  </si>
  <si>
    <t>экз.</t>
  </si>
  <si>
    <t xml:space="preserve">Число экземпляров библиотечного фонда на 1000 жителей, необходимого для соответствия нормативу </t>
  </si>
  <si>
    <t>3. Организация культурного досуга населения, на базе учреждений и организаций культуры</t>
  </si>
  <si>
    <t xml:space="preserve">Число лиц, занимающихся в клубных формированиях </t>
  </si>
  <si>
    <t xml:space="preserve">Число лиц, занимающихся в клубных формированиях в неприспособленных помещениях </t>
  </si>
  <si>
    <t>Количество зрительских мест в учреждениях культурно-досугового типа, согласно нормативу</t>
  </si>
  <si>
    <t>мест</t>
  </si>
  <si>
    <t>Количество зрительских мест в муниципальных учреждениях культурно-досугового типа, необходимое для соответствия установленным нормам</t>
  </si>
  <si>
    <t xml:space="preserve">4. Организация массовых мероприятий </t>
  </si>
  <si>
    <t>Численность населения города, всего</t>
  </si>
  <si>
    <t>Число проводимых массовых мероприятий</t>
  </si>
  <si>
    <t>5. Дополнительное образование детей в детских школах искусств</t>
  </si>
  <si>
    <t xml:space="preserve">Количество учашихся в детских школах искусств </t>
  </si>
  <si>
    <t xml:space="preserve">Число поданных заявлений при поступлении в детских школы искусств </t>
  </si>
  <si>
    <t xml:space="preserve">Число отказов при приеме в школу в связи с отсутствием бюджетных мест </t>
  </si>
  <si>
    <t>6. Дополнительное образование в спортивных школах</t>
  </si>
  <si>
    <t>Число занимающихся в возрасте 6-25 лет</t>
  </si>
  <si>
    <t xml:space="preserve">Число отказов в предоставлении мест в спортивных школах </t>
  </si>
  <si>
    <t>7. Организация занятий физической культурой и массовым спортом</t>
  </si>
  <si>
    <t>Число занимающихся физкультурой и спортом</t>
  </si>
  <si>
    <t>Число лиц, занимающихся физической культурой и спортом на плоскостных сооружениях, не соответствующих требованиям и нормам СанПиН</t>
  </si>
  <si>
    <t>Общая площадь плоскостных спортивных сооружений, необходимая для нормативного соответствия</t>
  </si>
  <si>
    <t>т.кв.м.</t>
  </si>
  <si>
    <t>8. Организация мероприятий по работе с молодежью</t>
  </si>
  <si>
    <t xml:space="preserve">Общая площадь молодежно-подростковых клубов по месту жительства </t>
  </si>
  <si>
    <t>кв.м.</t>
  </si>
  <si>
    <t>Общая площадь молодежно-подростковых клубов по месту жительства, находящихся в жилом фонде</t>
  </si>
  <si>
    <t>Количество молодежи в возрасте 14-18 лет трудоустроенных на постоянные и временные рабочие места</t>
  </si>
  <si>
    <t>Число неудовлетворенных заявлений молодежи в возрасте 14-18 лет на временные и постоянные рабочие места</t>
  </si>
  <si>
    <t>Число молодых семей, состоящих в очереди на улучшение жилищных условий (по муниципальной программе)</t>
  </si>
  <si>
    <t>Число молодых семей, не улучшивших жилищные условия (по муниципальной программе)</t>
  </si>
  <si>
    <t xml:space="preserve">9. Организация отдыха детей и молодежи в каникулярное время </t>
  </si>
  <si>
    <t>Количество молодежи в возрасте 18-30 лет, ставших победителями городских мероприятий</t>
  </si>
  <si>
    <t>Количество молодежи в возрасте 18-30 лет, победителей городских мероприятий, награжденных путевками</t>
  </si>
  <si>
    <t>Управление по делам гражданской обороны и чрезвычайным ситуациям по городу Сургуту</t>
  </si>
  <si>
    <t>1.Оповещение и информирование населения об угрозе возникновения или  возникновении чрезвычайной ситуации, о ходе ее ликвидации</t>
  </si>
  <si>
    <t>Население, проживающее в зонах оповещения</t>
  </si>
  <si>
    <t>чел</t>
  </si>
  <si>
    <t>Степень износа оборудования системы оповещения</t>
  </si>
  <si>
    <t xml:space="preserve">% </t>
  </si>
  <si>
    <t>2. Обучение, подготовка к действиям при чрезвычайной ситуации</t>
  </si>
  <si>
    <t>Число лиц, подавших заявки на обучение и/или подготовку действиям при ЧС</t>
  </si>
  <si>
    <t xml:space="preserve">чел. </t>
  </si>
  <si>
    <t>Число лиц, непрошедших обучение и/или подготовку действиям при ЧС</t>
  </si>
  <si>
    <t>Доля обеспечения учебного процесса техническими средствами обучения</t>
  </si>
  <si>
    <t>3. Обеспечение материальными средствами населения  и организаций города, пострадавших  при чрезвычайной ситуации</t>
  </si>
  <si>
    <t>Доля наполнения склада запасами продовольствия</t>
  </si>
  <si>
    <t>Доля наполнения склада запасами вещевого имущества</t>
  </si>
  <si>
    <t>Доля наполнения складазапасами строительных материалов</t>
  </si>
  <si>
    <t>Доля наполнения склада запасами медикаментов</t>
  </si>
  <si>
    <t>Доля наполнения склада запасами химических средств индивидуальной защиты при ЧС</t>
  </si>
  <si>
    <t>4. Поисково-спасательные работы на воде</t>
  </si>
  <si>
    <t xml:space="preserve">Число вызовов поисково-спасательной бригады </t>
  </si>
  <si>
    <t>Среднее время ожиданияприбытия спасательнойгруппы для проведенияпоисково-спасательныхработ</t>
  </si>
  <si>
    <t xml:space="preserve"> мин. </t>
  </si>
  <si>
    <t xml:space="preserve">5. Выполнение аварийно-спасательных и эвакуационных работ </t>
  </si>
  <si>
    <t>Число вызовов аварийно-спасательной группы</t>
  </si>
  <si>
    <t xml:space="preserve">случаев </t>
  </si>
  <si>
    <t>Среднее время ожиданияприбытия аварийно-спасательной группы</t>
  </si>
  <si>
    <t xml:space="preserve">6. Выполнение взрывотехнических работ </t>
  </si>
  <si>
    <t>Среднее время ожиданияприбытия аварийно-спаса-тельной группы</t>
  </si>
  <si>
    <t xml:space="preserve">7. Поисково-спасательные работы </t>
  </si>
  <si>
    <t xml:space="preserve">Число вызовов аварийно-спасательной группы </t>
  </si>
  <si>
    <t>Комитет транспорта, связи и эксплуатации дорог</t>
  </si>
  <si>
    <t>1. Содержание городских улиц, дорог (проезжая часть, автостоянки, инженерные сооружения)</t>
  </si>
  <si>
    <t>Общая площадь муниципальных городских улиц</t>
  </si>
  <si>
    <t>Зимнее содержание: Дороги 1 категории</t>
  </si>
  <si>
    <t>Зимнее содержание: Дороги 2 категории</t>
  </si>
  <si>
    <t>Зимнее содержание: Дороги 3 категории</t>
  </si>
  <si>
    <t>Зимнее содержание: Внутриквартальные проезды</t>
  </si>
  <si>
    <t>Площадь дорог и внутриквартальных проездов не находящаяся на содержании в зимнее время</t>
  </si>
  <si>
    <t>Летнее содержание: Дороги 1 категории</t>
  </si>
  <si>
    <t>Летнее содержание: Дороги 2 категории</t>
  </si>
  <si>
    <t>Летнее содержание: Дороги 3 категории</t>
  </si>
  <si>
    <t>Летнее содержание: Внутриквартальные проезды</t>
  </si>
  <si>
    <t>Площадь дорог и внутриквартальных проездов не находящаяся на содержании в летнее время</t>
  </si>
  <si>
    <t>2. Ремонт городских автомобильных дорог</t>
  </si>
  <si>
    <t>Общая площадь дорожного полотна</t>
  </si>
  <si>
    <t>Площадь дорожного полотна, требующая текущего ремонта</t>
  </si>
  <si>
    <t>Площадь дорожного полотна, требующая среднего ремонта</t>
  </si>
  <si>
    <t>Площадь дорожного полотна, требующая капитального ремонта</t>
  </si>
  <si>
    <t>Площадь дорог не имеющих твердого покрытия</t>
  </si>
  <si>
    <t>3. Техническая эксплуатация, содержание и ремонт объектов регулирования дорожного движения</t>
  </si>
  <si>
    <t>Общее число светофорных объектов</t>
  </si>
  <si>
    <t>Число светофорных объектов, требующих ремонта (замены)</t>
  </si>
  <si>
    <t>Общее число дорожных знаков</t>
  </si>
  <si>
    <t>Число дорожных знаков, требующих ремонта (замены)</t>
  </si>
  <si>
    <t>4. Пассажирские перевозки общественным транспортом</t>
  </si>
  <si>
    <t>Общая протяженность маршрутов общественного транспорта</t>
  </si>
  <si>
    <t>км</t>
  </si>
  <si>
    <t>Число жителей, проживающих на расстоянии более 500 м от остановки общественного транспорта</t>
  </si>
  <si>
    <t>Интервал движения общественного транспорта</t>
  </si>
  <si>
    <t>мин.</t>
  </si>
  <si>
    <t>5. Благоустройство улиц и дорог</t>
  </si>
  <si>
    <t>Общая площадь тротуаров</t>
  </si>
  <si>
    <t>Число мостовых сооружений</t>
  </si>
  <si>
    <t>Число автопавильонов</t>
  </si>
  <si>
    <t>6. Техническая эксплуатация, содержание и ремонт линий уличного освещения</t>
  </si>
  <si>
    <t>Общая протяженность городских улиц, дорог и внутриквартальных проездов</t>
  </si>
  <si>
    <t>Общая протяженность городских улиц, дорог и внутриквартальных проездов не имеющих наружного освещения</t>
  </si>
  <si>
    <t>Протяженность линий уличного освещения, требующая ремонта</t>
  </si>
  <si>
    <t>Комитет по природополь-зованию и экологии</t>
  </si>
  <si>
    <t>1. Обустройство, строительство и реконструкция объектов утилизации отходов</t>
  </si>
  <si>
    <t>Мощность полигона ТБО</t>
  </si>
  <si>
    <t>т.тонн</t>
  </si>
  <si>
    <t>Объем складированных ТБО</t>
  </si>
  <si>
    <t>2. Переработка опасных отходов</t>
  </si>
  <si>
    <t>Количество отходов, подлежащих переработке</t>
  </si>
  <si>
    <t>Количество переработанных отходов</t>
  </si>
  <si>
    <t>3. Организация мероприятий по охране окружающей среды</t>
  </si>
  <si>
    <t>Рациональное использование водных ресурсов: Число объектов необходимых для реализации программы</t>
  </si>
  <si>
    <t>Рациональное использование водных ресурсов: Число введенных объектов</t>
  </si>
  <si>
    <t>Комплексный индекс загрязнения атмосферы (КИЗА)</t>
  </si>
  <si>
    <t>балл</t>
  </si>
  <si>
    <t>не более 7</t>
  </si>
  <si>
    <t>4. Рекультивация нарушенных и загрязненных земель, очистка рек</t>
  </si>
  <si>
    <t>Площадь загрязненных и нарушенных земель</t>
  </si>
  <si>
    <t>Га</t>
  </si>
  <si>
    <t>Площадь очищенных (рекультивированных) загрязненных и нарушенных земель</t>
  </si>
  <si>
    <t>5. Обустройство, использование защита и охрана городских лесов</t>
  </si>
  <si>
    <t>Общая площадь городских лесов</t>
  </si>
  <si>
    <t>Площадь лесов не находящаяся на содержании</t>
  </si>
  <si>
    <t>6. Благоустройство рекреационных зон (сады, парки, парки культуры и отдыха, мемориальные комплексы, скверы, бульвары, зоны зеленых насаждений вдоль улиц и транспортных магистралей, набережные, лесопарки, лугопарки, гидропарки)</t>
  </si>
  <si>
    <t>Общая площадь рекриационных зон подлежащих благоустройству</t>
  </si>
  <si>
    <t>Площадь рекриационных зон не находящаяся на содержании</t>
  </si>
  <si>
    <t>УВД г.Сургута</t>
  </si>
  <si>
    <t>1. Охрана общественного порядка патрульно-постовыми нарядами оперативных подразделений, работа участковых уполномоченных милиции с населением</t>
  </si>
  <si>
    <t>Число вызовов ППН</t>
  </si>
  <si>
    <t>Среднее время прибытия ППН</t>
  </si>
  <si>
    <t>Число жителей города, приходящееся на 1 участкового (факт)</t>
  </si>
  <si>
    <t>Число жителей города, приходящееся на 1 участкового (норматив)</t>
  </si>
  <si>
    <t>2. Обеспечение общественного порядка при проведении общегородских, культурно-массовых, спортивных мероприятий</t>
  </si>
  <si>
    <t>Число посетителей массовых мероприятий</t>
  </si>
  <si>
    <t xml:space="preserve">Число жителей города, приходящееся на 1 сотрудника задействованного в охране правопорядка </t>
  </si>
  <si>
    <t>3. Организация безопасности дорожного движения отдельным батальоном ГИБДД</t>
  </si>
  <si>
    <t>Число дорожно-транспортных происшествий</t>
  </si>
  <si>
    <t>Среднее время прибытия ППН на место ДТП</t>
  </si>
  <si>
    <t>Департамент жилищно-коммунального хозяйства</t>
  </si>
  <si>
    <t>1.Электроснабжение жителей и организаций города</t>
  </si>
  <si>
    <t>Число потребителей неподключенных к централизованной системе снабжения</t>
  </si>
  <si>
    <t>потреб.</t>
  </si>
  <si>
    <t>Степень износа инженерных сетей</t>
  </si>
  <si>
    <t>2.Газоснабжение жителей города</t>
  </si>
  <si>
    <t>3.Теплоснабжение жителей и организаций города</t>
  </si>
  <si>
    <t>4.Водоснабжение и водоотведение для жителей и организаций города</t>
  </si>
  <si>
    <t>Степень износа инженерных сетей (канализация)</t>
  </si>
  <si>
    <t>5.Обустройство и содержание городского кладбища и крематория</t>
  </si>
  <si>
    <t>Площадь городского кладбища</t>
  </si>
  <si>
    <t>га</t>
  </si>
  <si>
    <t>Недостаток площади кладбища для захоронений</t>
  </si>
  <si>
    <t>6.Капитальный ремонт муниципальных жилых помещений</t>
  </si>
  <si>
    <t>Общая площадь зданий и сооружений муниципального жилищного фонда</t>
  </si>
  <si>
    <t>Площадь зданий и сооружений муниципального жилищного фонда требующая ремонта</t>
  </si>
  <si>
    <t>7.Капитальный ремонт многоквартирных домов</t>
  </si>
  <si>
    <t>Общая площадь зданий и сооружений многоквартирных домов</t>
  </si>
  <si>
    <t>Площадь зданий и сооружений многоквартирных домов требующая ремонта</t>
  </si>
  <si>
    <t>8.Благоустройство придомовой территории жилищного фонда</t>
  </si>
  <si>
    <t>Площадь дворовых территорий</t>
  </si>
  <si>
    <t>Площадь неблагоустроенных дворовых территорий</t>
  </si>
  <si>
    <t>9.Банные услуги</t>
  </si>
  <si>
    <t>Пропускная способность</t>
  </si>
  <si>
    <t>чел./год</t>
  </si>
  <si>
    <t>Количество посетителей</t>
  </si>
  <si>
    <t>Потребность в дополнительных помывочных местах</t>
  </si>
  <si>
    <t>шт.</t>
  </si>
  <si>
    <t>10.Благоустройство территорий, занятых временным и ветхим жилищным фондом</t>
  </si>
  <si>
    <t>Площадь внутриквартальных проездов</t>
  </si>
  <si>
    <t>Площадь неблагоустроенных внутриквартальных проездов</t>
  </si>
  <si>
    <t>11.Отлов и содержание бесхозяйных животных</t>
  </si>
  <si>
    <t>Количество отловленных животных</t>
  </si>
  <si>
    <t>голов</t>
  </si>
  <si>
    <t>Вместимость вольеров в год</t>
  </si>
  <si>
    <t>Потребность в дополнительных вольерах</t>
  </si>
  <si>
    <t>Департамент архитектуры и градо-строительства</t>
  </si>
  <si>
    <t>1. Строительство городских улиц и автомобильных дорог</t>
  </si>
  <si>
    <t>Общая протяженность городских улиц (дорог) согласно Генерального плана застройки города</t>
  </si>
  <si>
    <t>Протяженность требуемых к введению (реконструкции) городских улиц и автомобильных дорог</t>
  </si>
  <si>
    <t>2. Предоставление жилья отдельным категориям граждан</t>
  </si>
  <si>
    <t>Число жителей проживающих  в непригодном  для  проживания жилье</t>
  </si>
  <si>
    <t>Потребность предоставления (жилье)</t>
  </si>
  <si>
    <t>м2</t>
  </si>
  <si>
    <t>Потребность предоставления (субсидии на жилье)</t>
  </si>
  <si>
    <t>3. Строительство инженерной инфраструктуры</t>
  </si>
  <si>
    <t>Общая протяженность инженерных сетей газоснабжения до 2010г. Согласно Генерального  плана города</t>
  </si>
  <si>
    <t>м.</t>
  </si>
  <si>
    <t>Протяженность сетей газоснабжения необходимых для разработки (до 2010г.)</t>
  </si>
  <si>
    <t>Общее количество объектов газоснабжения согласно Генерального плана города</t>
  </si>
  <si>
    <t>Количество проектов объектов газоснабжения планировки необходимых для  разработки (до 2010г.)</t>
  </si>
  <si>
    <t>Общая протяженность инженерных сетей электроснабжения до 2010г. Согласно Генерального  плана города</t>
  </si>
  <si>
    <t>м</t>
  </si>
  <si>
    <t>Протяженность сетей электроснабжения необходимых для разработки (до 2010г.)</t>
  </si>
  <si>
    <t>Общее количество объектов электроснабжения согласно Генерального плана города</t>
  </si>
  <si>
    <t>Количество проектов объектов электроснабжения необходимых для  разработки (до 2010г.)</t>
  </si>
  <si>
    <t>Общая протяженность инженерных сетей теплоснабжения до 2010г. Согласно Генерального  плана города</t>
  </si>
  <si>
    <t>Протяженность сетей теплоснабжения необходимых для разработки (до 2010г.)</t>
  </si>
  <si>
    <t>Общее количество объектов теплоснабжения согласно Генерального плана города</t>
  </si>
  <si>
    <t>Количество проектов объектов теплоснабжения необходимых для  разработки (до 2010г.)</t>
  </si>
  <si>
    <t>Общая протяженность инженерных сетей водоснабжения до 2010г. Согласно Генерального  плана города</t>
  </si>
  <si>
    <t>Протяженность сетей водоснабжения необходимых для разработки (до 2010г.)</t>
  </si>
  <si>
    <t>Общее количество объектов водоснабжения согласно Генерального плана города</t>
  </si>
  <si>
    <t>Количество проектов объектов водоснабжения необходимых для разработки (до 2010г.)</t>
  </si>
  <si>
    <t>Общая протяженность инженерных сетей водоотведения (канализации) до 2010г. Согласно Генерального  плана города</t>
  </si>
  <si>
    <t>Протяженность сетей водоотведения (канализации) необходимых для разработки (до 2010г.)</t>
  </si>
  <si>
    <t>Общее количество объектов водоотведения (канализации) согласно Генерального плана города</t>
  </si>
  <si>
    <t>Количество проектов объектов водоотведения (канализации) необходимых для  разработки (до 2010г.)</t>
  </si>
  <si>
    <t>Общая протяженность инженерных сетей ливневой канализации до 2010г. Согласно Генерального  плана города</t>
  </si>
  <si>
    <t>Протяженность сетей ливневой канализации необходимых для разработки (до 2010г.)</t>
  </si>
  <si>
    <t>Общее количество объектов ливневой канализации согласно Генерального плана города</t>
  </si>
  <si>
    <t>Количество проектов объектов ливневой канализации необходимых для  разработки (до 2010г.)</t>
  </si>
  <si>
    <t>Строительство объектов декоративно-художественного оформления города</t>
  </si>
  <si>
    <t>Общее количество установленных монументальных и скульптурно-декоративных объектов</t>
  </si>
  <si>
    <t>Общее количество выполненных проектов по архитектурно-художественной подсветке зданий и  сооружений</t>
  </si>
  <si>
    <t xml:space="preserve">   -</t>
  </si>
  <si>
    <t>Общее количество размещенных объектов социальной рекламы</t>
  </si>
  <si>
    <t>Праздничное оформление  города</t>
  </si>
  <si>
    <t>Общее количество праздников, требующих  оформления города</t>
  </si>
  <si>
    <t>в т.ч. количество праздников, требующих оформления праздничной иллюминации</t>
  </si>
  <si>
    <t>Оценка потребности в предоставлении бюджетных услуг на период до 2010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</si>
</sst>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0.0"/>
    <numFmt numFmtId="175" formatCode="_-* #,##0.00_р_._-;\-* #,##0.00_р_._-;_-* &quot;-&quot;?_р_._-;_-@_-"/>
    <numFmt numFmtId="176" formatCode="_-* #,##0.000_р_._-;\-* #,##0.000_р_._-;_-* &quot;-&quot;?_р_._-;_-@_-"/>
    <numFmt numFmtId="177" formatCode="0.0%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16"/>
      <name val="Times New Roman"/>
      <family val="1"/>
    </font>
    <font>
      <b/>
      <i/>
      <sz val="8"/>
      <color indexed="16"/>
      <name val="Times New Roman"/>
      <family val="1"/>
    </font>
    <font>
      <b/>
      <i/>
      <sz val="10"/>
      <color indexed="16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172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73" fontId="2" fillId="0" borderId="4" xfId="0" applyNumberFormat="1" applyFont="1" applyBorder="1" applyAlignment="1">
      <alignment horizontal="center" vertical="center"/>
    </xf>
    <xf numFmtId="173" fontId="2" fillId="0" borderId="5" xfId="0" applyNumberFormat="1" applyFont="1" applyBorder="1" applyAlignment="1">
      <alignment horizontal="center"/>
    </xf>
    <xf numFmtId="173" fontId="2" fillId="0" borderId="6" xfId="0" applyNumberFormat="1" applyFont="1" applyBorder="1" applyAlignment="1">
      <alignment horizontal="center"/>
    </xf>
    <xf numFmtId="173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173" fontId="1" fillId="0" borderId="7" xfId="0" applyNumberFormat="1" applyFont="1" applyBorder="1" applyAlignment="1">
      <alignment horizontal="right" vertical="center"/>
    </xf>
    <xf numFmtId="172" fontId="1" fillId="0" borderId="7" xfId="0" applyNumberFormat="1" applyFont="1" applyBorder="1" applyAlignment="1">
      <alignment horizontal="right" vertical="center"/>
    </xf>
    <xf numFmtId="173" fontId="1" fillId="0" borderId="3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3" fontId="1" fillId="0" borderId="0" xfId="0" applyNumberFormat="1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173" fontId="1" fillId="0" borderId="9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9" fontId="6" fillId="0" borderId="9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 wrapText="1"/>
    </xf>
    <xf numFmtId="173" fontId="1" fillId="0" borderId="11" xfId="0" applyNumberFormat="1" applyFont="1" applyBorder="1" applyAlignment="1">
      <alignment horizontal="right" vertical="center"/>
    </xf>
    <xf numFmtId="172" fontId="1" fillId="0" borderId="11" xfId="0" applyNumberFormat="1" applyFont="1" applyBorder="1" applyAlignment="1">
      <alignment horizontal="right" vertical="center"/>
    </xf>
    <xf numFmtId="173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9" fontId="6" fillId="0" borderId="13" xfId="0" applyNumberFormat="1" applyFont="1" applyBorder="1" applyAlignment="1">
      <alignment horizontal="right" vertical="center"/>
    </xf>
    <xf numFmtId="172" fontId="6" fillId="0" borderId="13" xfId="0" applyNumberFormat="1" applyFont="1" applyBorder="1" applyAlignment="1">
      <alignment horizontal="right" vertical="center"/>
    </xf>
    <xf numFmtId="9" fontId="6" fillId="0" borderId="14" xfId="0" applyNumberFormat="1" applyFont="1" applyBorder="1" applyAlignment="1">
      <alignment horizontal="right" vertical="center"/>
    </xf>
    <xf numFmtId="172" fontId="1" fillId="0" borderId="9" xfId="0" applyNumberFormat="1" applyFont="1" applyBorder="1" applyAlignment="1">
      <alignment horizontal="right" vertical="center"/>
    </xf>
    <xf numFmtId="9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3" fontId="1" fillId="0" borderId="0" xfId="0" applyNumberFormat="1" applyFont="1" applyBorder="1" applyAlignment="1">
      <alignment horizontal="left" vertical="center"/>
    </xf>
    <xf numFmtId="172" fontId="1" fillId="0" borderId="0" xfId="0" applyNumberFormat="1" applyFont="1" applyBorder="1" applyAlignment="1">
      <alignment horizontal="left" vertical="center"/>
    </xf>
    <xf numFmtId="173" fontId="1" fillId="0" borderId="9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distributed" vertical="center" wrapText="1"/>
    </xf>
    <xf numFmtId="172" fontId="1" fillId="0" borderId="7" xfId="17" applyNumberFormat="1" applyFont="1" applyBorder="1" applyAlignment="1">
      <alignment horizontal="right" vertical="center"/>
    </xf>
    <xf numFmtId="172" fontId="1" fillId="0" borderId="3" xfId="17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172" fontId="1" fillId="0" borderId="12" xfId="0" applyNumberFormat="1" applyFont="1" applyBorder="1" applyAlignment="1">
      <alignment horizontal="right" vertical="center"/>
    </xf>
    <xf numFmtId="9" fontId="1" fillId="0" borderId="0" xfId="0" applyNumberFormat="1" applyFont="1" applyBorder="1" applyAlignment="1">
      <alignment horizontal="right" vertical="center"/>
    </xf>
    <xf numFmtId="9" fontId="1" fillId="0" borderId="9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174" fontId="1" fillId="0" borderId="0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172" fontId="1" fillId="0" borderId="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9" fontId="1" fillId="0" borderId="0" xfId="0" applyNumberFormat="1" applyFont="1" applyAlignment="1">
      <alignment/>
    </xf>
    <xf numFmtId="175" fontId="1" fillId="0" borderId="11" xfId="0" applyNumberFormat="1" applyFont="1" applyBorder="1" applyAlignment="1">
      <alignment horizontal="right" vertical="center"/>
    </xf>
    <xf numFmtId="175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176" fontId="1" fillId="0" borderId="0" xfId="0" applyNumberFormat="1" applyFont="1" applyBorder="1" applyAlignment="1">
      <alignment horizontal="right"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" fillId="0" borderId="9" xfId="0" applyNumberFormat="1" applyFont="1" applyFill="1" applyBorder="1" applyAlignment="1">
      <alignment horizontal="right" vertical="center"/>
    </xf>
    <xf numFmtId="172" fontId="1" fillId="0" borderId="0" xfId="17" applyNumberFormat="1" applyFont="1" applyBorder="1" applyAlignment="1">
      <alignment horizontal="right" vertical="center"/>
    </xf>
    <xf numFmtId="172" fontId="1" fillId="0" borderId="9" xfId="17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177" fontId="1" fillId="0" borderId="0" xfId="17" applyNumberFormat="1" applyFont="1" applyBorder="1" applyAlignment="1">
      <alignment horizontal="right" vertical="center"/>
    </xf>
    <xf numFmtId="9" fontId="1" fillId="0" borderId="0" xfId="17" applyNumberFormat="1" applyFont="1" applyBorder="1" applyAlignment="1">
      <alignment horizontal="right" vertical="center"/>
    </xf>
    <xf numFmtId="9" fontId="1" fillId="0" borderId="9" xfId="17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right" vertical="center"/>
    </xf>
    <xf numFmtId="172" fontId="6" fillId="0" borderId="10" xfId="0" applyNumberFormat="1" applyFont="1" applyBorder="1" applyAlignment="1">
      <alignment horizontal="right" vertical="center"/>
    </xf>
    <xf numFmtId="9" fontId="6" fillId="0" borderId="16" xfId="0" applyNumberFormat="1" applyFont="1" applyBorder="1" applyAlignment="1">
      <alignment horizontal="right" vertical="center"/>
    </xf>
    <xf numFmtId="172" fontId="1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/>
    </xf>
    <xf numFmtId="172" fontId="1" fillId="0" borderId="9" xfId="0" applyNumberFormat="1" applyFont="1" applyBorder="1" applyAlignment="1">
      <alignment/>
    </xf>
    <xf numFmtId="9" fontId="6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/>
    </xf>
    <xf numFmtId="173" fontId="1" fillId="0" borderId="9" xfId="0" applyNumberFormat="1" applyFont="1" applyBorder="1" applyAlignment="1">
      <alignment/>
    </xf>
    <xf numFmtId="9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/>
    </xf>
    <xf numFmtId="9" fontId="1" fillId="0" borderId="9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vertical="center"/>
    </xf>
    <xf numFmtId="173" fontId="1" fillId="0" borderId="12" xfId="0" applyNumberFormat="1" applyFont="1" applyBorder="1" applyAlignment="1">
      <alignment vertical="center"/>
    </xf>
    <xf numFmtId="173" fontId="1" fillId="0" borderId="0" xfId="0" applyNumberFormat="1" applyFont="1" applyBorder="1" applyAlignment="1">
      <alignment vertical="center"/>
    </xf>
    <xf numFmtId="173" fontId="1" fillId="0" borderId="9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vertical="center"/>
    </xf>
    <xf numFmtId="172" fontId="1" fillId="0" borderId="9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172" fontId="1" fillId="0" borderId="7" xfId="0" applyNumberFormat="1" applyFont="1" applyBorder="1" applyAlignment="1">
      <alignment vertical="center"/>
    </xf>
    <xf numFmtId="172" fontId="1" fillId="0" borderId="3" xfId="0" applyNumberFormat="1" applyFont="1" applyBorder="1" applyAlignment="1">
      <alignment vertical="center"/>
    </xf>
    <xf numFmtId="0" fontId="1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vertical="center" wrapText="1"/>
    </xf>
    <xf numFmtId="177" fontId="6" fillId="0" borderId="13" xfId="0" applyNumberFormat="1" applyFont="1" applyBorder="1" applyAlignment="1">
      <alignment horizontal="right" vertical="center"/>
    </xf>
    <xf numFmtId="10" fontId="6" fillId="0" borderId="13" xfId="0" applyNumberFormat="1" applyFont="1" applyBorder="1" applyAlignment="1">
      <alignment horizontal="right" vertical="center"/>
    </xf>
    <xf numFmtId="10" fontId="6" fillId="0" borderId="14" xfId="0" applyNumberFormat="1" applyFont="1" applyBorder="1" applyAlignment="1">
      <alignment horizontal="right" vertical="center"/>
    </xf>
    <xf numFmtId="0" fontId="0" fillId="0" borderId="10" xfId="0" applyBorder="1" applyAlignment="1">
      <alignment vertical="top"/>
    </xf>
    <xf numFmtId="0" fontId="1" fillId="0" borderId="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9" fontId="6" fillId="0" borderId="15" xfId="0" applyNumberFormat="1" applyFont="1" applyBorder="1" applyAlignment="1">
      <alignment horizontal="right" vertical="center"/>
    </xf>
    <xf numFmtId="172" fontId="6" fillId="0" borderId="15" xfId="0" applyNumberFormat="1" applyFont="1" applyBorder="1" applyAlignment="1">
      <alignment horizontal="right" vertical="center"/>
    </xf>
    <xf numFmtId="9" fontId="6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6"/>
  <sheetViews>
    <sheetView tabSelected="1" workbookViewId="0" topLeftCell="K1">
      <selection activeCell="B2" sqref="B2:B3"/>
    </sheetView>
  </sheetViews>
  <sheetFormatPr defaultColWidth="9.140625" defaultRowHeight="12.75"/>
  <cols>
    <col min="1" max="1" width="1.1484375" style="1" customWidth="1"/>
    <col min="2" max="2" width="14.57421875" style="142" customWidth="1"/>
    <col min="3" max="3" width="16.8515625" style="3" customWidth="1"/>
    <col min="4" max="4" width="10.140625" style="4" customWidth="1"/>
    <col min="5" max="5" width="31.57421875" style="5" customWidth="1"/>
    <col min="6" max="6" width="7.140625" style="6" customWidth="1"/>
    <col min="7" max="7" width="11.7109375" style="7" bestFit="1" customWidth="1"/>
    <col min="8" max="8" width="12.57421875" style="7" customWidth="1"/>
    <col min="9" max="9" width="12.00390625" style="7" customWidth="1"/>
    <col min="10" max="10" width="12.7109375" style="7" customWidth="1"/>
    <col min="11" max="11" width="12.8515625" style="7" customWidth="1"/>
    <col min="12" max="12" width="12.28125" style="7" customWidth="1"/>
    <col min="13" max="14" width="12.140625" style="7" customWidth="1"/>
    <col min="15" max="15" width="11.57421875" style="7" customWidth="1"/>
    <col min="16" max="16" width="11.7109375" style="7" bestFit="1" customWidth="1"/>
    <col min="17" max="16384" width="9.140625" style="1" customWidth="1"/>
  </cols>
  <sheetData>
    <row r="1" ht="13.5" thickBot="1">
      <c r="B1" s="2" t="s">
        <v>295</v>
      </c>
    </row>
    <row r="2" spans="2:16" ht="12.75">
      <c r="B2" s="8" t="s">
        <v>0</v>
      </c>
      <c r="C2" s="9" t="s">
        <v>1</v>
      </c>
      <c r="D2" s="10" t="s">
        <v>2</v>
      </c>
      <c r="E2" s="11"/>
      <c r="F2" s="12" t="s">
        <v>3</v>
      </c>
      <c r="G2" s="13" t="s">
        <v>4</v>
      </c>
      <c r="H2" s="13" t="s">
        <v>5</v>
      </c>
      <c r="I2" s="13" t="s">
        <v>6</v>
      </c>
      <c r="J2" s="14" t="s">
        <v>7</v>
      </c>
      <c r="K2" s="15"/>
      <c r="L2" s="14" t="s">
        <v>8</v>
      </c>
      <c r="M2" s="15"/>
      <c r="N2" s="13" t="s">
        <v>9</v>
      </c>
      <c r="O2" s="13" t="s">
        <v>10</v>
      </c>
      <c r="P2" s="13" t="s">
        <v>11</v>
      </c>
    </row>
    <row r="3" spans="2:16" ht="26.25" thickBot="1">
      <c r="B3" s="16"/>
      <c r="C3" s="17"/>
      <c r="D3" s="18"/>
      <c r="E3" s="19"/>
      <c r="F3" s="20"/>
      <c r="G3" s="21"/>
      <c r="H3" s="21"/>
      <c r="I3" s="21"/>
      <c r="J3" s="22" t="s">
        <v>12</v>
      </c>
      <c r="K3" s="23" t="s">
        <v>13</v>
      </c>
      <c r="L3" s="22" t="s">
        <v>12</v>
      </c>
      <c r="M3" s="24" t="s">
        <v>14</v>
      </c>
      <c r="N3" s="21"/>
      <c r="O3" s="21"/>
      <c r="P3" s="21"/>
    </row>
    <row r="4" spans="2:16" ht="33.75">
      <c r="B4" s="25" t="s">
        <v>15</v>
      </c>
      <c r="C4" s="26" t="s">
        <v>16</v>
      </c>
      <c r="D4" s="27" t="s">
        <v>17</v>
      </c>
      <c r="E4" s="28" t="s">
        <v>18</v>
      </c>
      <c r="F4" s="27" t="s">
        <v>19</v>
      </c>
      <c r="G4" s="29">
        <v>17252</v>
      </c>
      <c r="H4" s="29">
        <v>17419</v>
      </c>
      <c r="I4" s="29">
        <v>17296</v>
      </c>
      <c r="J4" s="29">
        <v>18072</v>
      </c>
      <c r="K4" s="30">
        <v>969613</v>
      </c>
      <c r="L4" s="29">
        <v>19201</v>
      </c>
      <c r="M4" s="30">
        <v>579616</v>
      </c>
      <c r="N4" s="29">
        <v>20201</v>
      </c>
      <c r="O4" s="29">
        <v>20847</v>
      </c>
      <c r="P4" s="31">
        <v>21030</v>
      </c>
    </row>
    <row r="5" spans="2:16" ht="52.5" customHeight="1">
      <c r="B5" s="32"/>
      <c r="C5" s="33"/>
      <c r="D5" s="34" t="s">
        <v>20</v>
      </c>
      <c r="E5" s="35" t="s">
        <v>21</v>
      </c>
      <c r="F5" s="34" t="s">
        <v>22</v>
      </c>
      <c r="G5" s="36" t="s">
        <v>23</v>
      </c>
      <c r="H5" s="36">
        <v>6051</v>
      </c>
      <c r="I5" s="36">
        <v>6714</v>
      </c>
      <c r="J5" s="36">
        <v>8087</v>
      </c>
      <c r="K5" s="37"/>
      <c r="L5" s="36">
        <v>9687</v>
      </c>
      <c r="M5" s="37" t="s">
        <v>24</v>
      </c>
      <c r="N5" s="36">
        <v>10287</v>
      </c>
      <c r="O5" s="36">
        <v>11687</v>
      </c>
      <c r="P5" s="38">
        <v>13087</v>
      </c>
    </row>
    <row r="6" spans="2:16" s="39" customFormat="1" ht="13.5">
      <c r="B6" s="32"/>
      <c r="C6" s="40"/>
      <c r="D6" s="41"/>
      <c r="E6" s="42" t="s">
        <v>25</v>
      </c>
      <c r="F6" s="43"/>
      <c r="G6" s="44" t="s">
        <v>26</v>
      </c>
      <c r="H6" s="44">
        <f>H5/H4</f>
        <v>0.347379298467191</v>
      </c>
      <c r="I6" s="44">
        <f aca="true" t="shared" si="0" ref="I6:P6">I5/I4</f>
        <v>0.3881822386679001</v>
      </c>
      <c r="J6" s="44">
        <f t="shared" si="0"/>
        <v>0.4474878264718902</v>
      </c>
      <c r="K6" s="45"/>
      <c r="L6" s="44">
        <f t="shared" si="0"/>
        <v>0.5045049736992865</v>
      </c>
      <c r="M6" s="45"/>
      <c r="N6" s="44">
        <f t="shared" si="0"/>
        <v>0.5092322162269195</v>
      </c>
      <c r="O6" s="44">
        <f t="shared" si="0"/>
        <v>0.560608240993908</v>
      </c>
      <c r="P6" s="46">
        <f t="shared" si="0"/>
        <v>0.622301474084641</v>
      </c>
    </row>
    <row r="7" spans="2:16" ht="36.75" customHeight="1">
      <c r="B7" s="32"/>
      <c r="C7" s="47" t="s">
        <v>27</v>
      </c>
      <c r="D7" s="48" t="s">
        <v>17</v>
      </c>
      <c r="E7" s="49" t="s">
        <v>28</v>
      </c>
      <c r="F7" s="48" t="s">
        <v>19</v>
      </c>
      <c r="G7" s="50">
        <v>42350</v>
      </c>
      <c r="H7" s="50">
        <v>40185</v>
      </c>
      <c r="I7" s="50">
        <v>37467</v>
      </c>
      <c r="J7" s="50">
        <v>34540</v>
      </c>
      <c r="K7" s="51">
        <v>1832044</v>
      </c>
      <c r="L7" s="50">
        <v>32985</v>
      </c>
      <c r="M7" s="51">
        <v>1319973</v>
      </c>
      <c r="N7" s="50">
        <v>32900</v>
      </c>
      <c r="O7" s="50">
        <v>32800</v>
      </c>
      <c r="P7" s="52">
        <v>32900</v>
      </c>
    </row>
    <row r="8" spans="2:16" ht="38.25">
      <c r="B8" s="32"/>
      <c r="C8" s="33"/>
      <c r="D8" s="34" t="s">
        <v>20</v>
      </c>
      <c r="E8" s="53" t="s">
        <v>29</v>
      </c>
      <c r="F8" s="34" t="s">
        <v>19</v>
      </c>
      <c r="G8" s="36">
        <v>15173</v>
      </c>
      <c r="H8" s="36">
        <v>13276</v>
      </c>
      <c r="I8" s="36">
        <v>11400</v>
      </c>
      <c r="J8" s="36">
        <v>8759</v>
      </c>
      <c r="K8" s="37"/>
      <c r="L8" s="36">
        <v>8299</v>
      </c>
      <c r="M8" s="37"/>
      <c r="N8" s="36">
        <v>8200</v>
      </c>
      <c r="O8" s="36">
        <v>8100</v>
      </c>
      <c r="P8" s="38">
        <v>8200</v>
      </c>
    </row>
    <row r="9" spans="2:16" s="39" customFormat="1" ht="13.5">
      <c r="B9" s="32"/>
      <c r="C9" s="33"/>
      <c r="D9" s="54"/>
      <c r="E9" s="55" t="s">
        <v>25</v>
      </c>
      <c r="F9" s="54"/>
      <c r="G9" s="56">
        <f aca="true" t="shared" si="1" ref="G9:P9">G8/G7</f>
        <v>0.3582762691853601</v>
      </c>
      <c r="H9" s="56">
        <f t="shared" si="1"/>
        <v>0.33037202936419063</v>
      </c>
      <c r="I9" s="56">
        <f t="shared" si="1"/>
        <v>0.30426775562494995</v>
      </c>
      <c r="J9" s="56">
        <f t="shared" si="1"/>
        <v>0.25359004053271567</v>
      </c>
      <c r="K9" s="57"/>
      <c r="L9" s="56">
        <f t="shared" si="1"/>
        <v>0.25159921176292255</v>
      </c>
      <c r="M9" s="57"/>
      <c r="N9" s="56">
        <f t="shared" si="1"/>
        <v>0.24924012158054712</v>
      </c>
      <c r="O9" s="56">
        <f t="shared" si="1"/>
        <v>0.24695121951219512</v>
      </c>
      <c r="P9" s="58">
        <f t="shared" si="1"/>
        <v>0.24924012158054712</v>
      </c>
    </row>
    <row r="10" spans="2:16" ht="33.75">
      <c r="B10" s="32"/>
      <c r="C10" s="33"/>
      <c r="D10" s="34" t="s">
        <v>17</v>
      </c>
      <c r="E10" s="53" t="s">
        <v>30</v>
      </c>
      <c r="F10" s="34" t="s">
        <v>19</v>
      </c>
      <c r="G10" s="36" t="s">
        <v>23</v>
      </c>
      <c r="H10" s="36">
        <v>2860</v>
      </c>
      <c r="I10" s="36">
        <v>2912</v>
      </c>
      <c r="J10" s="36">
        <v>3374</v>
      </c>
      <c r="K10" s="37"/>
      <c r="L10" s="36">
        <v>3958</v>
      </c>
      <c r="M10" s="37"/>
      <c r="N10" s="36">
        <v>4511</v>
      </c>
      <c r="O10" s="36">
        <v>4713</v>
      </c>
      <c r="P10" s="38">
        <v>4230</v>
      </c>
    </row>
    <row r="11" spans="2:16" ht="44.25" customHeight="1">
      <c r="B11" s="32"/>
      <c r="C11" s="33"/>
      <c r="D11" s="34" t="s">
        <v>20</v>
      </c>
      <c r="E11" s="53" t="s">
        <v>31</v>
      </c>
      <c r="F11" s="34" t="s">
        <v>32</v>
      </c>
      <c r="G11" s="37" t="s">
        <v>23</v>
      </c>
      <c r="H11" s="37" t="s">
        <v>23</v>
      </c>
      <c r="I11" s="37">
        <v>0.525</v>
      </c>
      <c r="J11" s="37">
        <v>0.298</v>
      </c>
      <c r="K11" s="37"/>
      <c r="L11" s="37">
        <v>0.217</v>
      </c>
      <c r="M11" s="37"/>
      <c r="N11" s="37">
        <v>0.215</v>
      </c>
      <c r="O11" s="37">
        <v>0.21</v>
      </c>
      <c r="P11" s="59">
        <v>0.205</v>
      </c>
    </row>
    <row r="12" spans="2:16" s="39" customFormat="1" ht="13.5">
      <c r="B12" s="32"/>
      <c r="C12" s="33"/>
      <c r="D12" s="54"/>
      <c r="E12" s="55" t="s">
        <v>25</v>
      </c>
      <c r="F12" s="54"/>
      <c r="G12" s="56" t="s">
        <v>26</v>
      </c>
      <c r="H12" s="56" t="s">
        <v>26</v>
      </c>
      <c r="I12" s="56" t="s">
        <v>33</v>
      </c>
      <c r="J12" s="56" t="s">
        <v>34</v>
      </c>
      <c r="K12" s="57"/>
      <c r="L12" s="56" t="s">
        <v>33</v>
      </c>
      <c r="M12" s="57"/>
      <c r="N12" s="56" t="s">
        <v>33</v>
      </c>
      <c r="O12" s="56" t="s">
        <v>33</v>
      </c>
      <c r="P12" s="58" t="s">
        <v>33</v>
      </c>
    </row>
    <row r="13" spans="2:16" ht="45" customHeight="1">
      <c r="B13" s="32"/>
      <c r="C13" s="33"/>
      <c r="D13" s="34" t="s">
        <v>17</v>
      </c>
      <c r="E13" s="53" t="s">
        <v>35</v>
      </c>
      <c r="F13" s="34" t="s">
        <v>19</v>
      </c>
      <c r="G13" s="36">
        <v>13427</v>
      </c>
      <c r="H13" s="36">
        <v>14942</v>
      </c>
      <c r="I13" s="36">
        <v>16645</v>
      </c>
      <c r="J13" s="36">
        <v>17063</v>
      </c>
      <c r="K13" s="37"/>
      <c r="L13" s="36">
        <v>16123</v>
      </c>
      <c r="M13" s="37"/>
      <c r="N13" s="36">
        <v>16500</v>
      </c>
      <c r="O13" s="36">
        <v>16800</v>
      </c>
      <c r="P13" s="38">
        <v>17000</v>
      </c>
    </row>
    <row r="14" spans="2:16" ht="45.75" customHeight="1">
      <c r="B14" s="32"/>
      <c r="C14" s="33"/>
      <c r="D14" s="34" t="s">
        <v>20</v>
      </c>
      <c r="E14" s="53" t="s">
        <v>36</v>
      </c>
      <c r="F14" s="34" t="s">
        <v>22</v>
      </c>
      <c r="G14" s="37">
        <v>0</v>
      </c>
      <c r="H14" s="37">
        <v>0</v>
      </c>
      <c r="I14" s="37">
        <v>0</v>
      </c>
      <c r="J14" s="37">
        <v>0</v>
      </c>
      <c r="K14" s="37"/>
      <c r="L14" s="37">
        <v>0</v>
      </c>
      <c r="M14" s="37"/>
      <c r="N14" s="37">
        <v>0</v>
      </c>
      <c r="O14" s="37">
        <v>0</v>
      </c>
      <c r="P14" s="59">
        <v>0</v>
      </c>
    </row>
    <row r="15" spans="2:16" s="39" customFormat="1" ht="13.5">
      <c r="B15" s="32"/>
      <c r="C15" s="40"/>
      <c r="D15" s="41"/>
      <c r="E15" s="42" t="s">
        <v>25</v>
      </c>
      <c r="F15" s="41"/>
      <c r="G15" s="44" t="s">
        <v>33</v>
      </c>
      <c r="H15" s="44" t="s">
        <v>33</v>
      </c>
      <c r="I15" s="44" t="s">
        <v>33</v>
      </c>
      <c r="J15" s="44" t="s">
        <v>33</v>
      </c>
      <c r="K15" s="45"/>
      <c r="L15" s="44" t="s">
        <v>33</v>
      </c>
      <c r="M15" s="45"/>
      <c r="N15" s="44" t="s">
        <v>33</v>
      </c>
      <c r="O15" s="44" t="s">
        <v>33</v>
      </c>
      <c r="P15" s="46" t="s">
        <v>33</v>
      </c>
    </row>
    <row r="16" spans="2:16" ht="51" customHeight="1">
      <c r="B16" s="32"/>
      <c r="C16" s="47" t="s">
        <v>37</v>
      </c>
      <c r="D16" s="48" t="s">
        <v>17</v>
      </c>
      <c r="E16" s="49" t="s">
        <v>38</v>
      </c>
      <c r="F16" s="48" t="s">
        <v>19</v>
      </c>
      <c r="G16" s="50">
        <v>11694</v>
      </c>
      <c r="H16" s="50">
        <v>11418</v>
      </c>
      <c r="I16" s="50">
        <v>11390</v>
      </c>
      <c r="J16" s="50">
        <v>11613</v>
      </c>
      <c r="K16" s="51">
        <v>134613</v>
      </c>
      <c r="L16" s="50">
        <v>10841</v>
      </c>
      <c r="M16" s="51">
        <v>104522</v>
      </c>
      <c r="N16" s="50">
        <v>10900</v>
      </c>
      <c r="O16" s="50">
        <v>10960</v>
      </c>
      <c r="P16" s="52">
        <v>11000</v>
      </c>
    </row>
    <row r="17" spans="2:16" ht="58.5" customHeight="1">
      <c r="B17" s="32"/>
      <c r="C17" s="33"/>
      <c r="D17" s="34" t="s">
        <v>20</v>
      </c>
      <c r="E17" s="53" t="s">
        <v>39</v>
      </c>
      <c r="F17" s="34" t="s">
        <v>19</v>
      </c>
      <c r="G17" s="37">
        <v>0</v>
      </c>
      <c r="H17" s="37">
        <v>0</v>
      </c>
      <c r="I17" s="37">
        <v>0</v>
      </c>
      <c r="J17" s="37">
        <v>0</v>
      </c>
      <c r="K17" s="37"/>
      <c r="L17" s="37">
        <v>0</v>
      </c>
      <c r="M17" s="37"/>
      <c r="N17" s="37">
        <v>0</v>
      </c>
      <c r="O17" s="37">
        <v>0</v>
      </c>
      <c r="P17" s="59">
        <v>0</v>
      </c>
    </row>
    <row r="18" spans="2:16" s="39" customFormat="1" ht="13.5">
      <c r="B18" s="32"/>
      <c r="C18" s="40"/>
      <c r="D18" s="41"/>
      <c r="E18" s="42" t="s">
        <v>25</v>
      </c>
      <c r="F18" s="41"/>
      <c r="G18" s="44" t="s">
        <v>33</v>
      </c>
      <c r="H18" s="44" t="s">
        <v>40</v>
      </c>
      <c r="I18" s="44" t="s">
        <v>33</v>
      </c>
      <c r="J18" s="44" t="s">
        <v>33</v>
      </c>
      <c r="K18" s="45"/>
      <c r="L18" s="44" t="s">
        <v>33</v>
      </c>
      <c r="M18" s="45"/>
      <c r="N18" s="44" t="s">
        <v>33</v>
      </c>
      <c r="O18" s="44" t="s">
        <v>33</v>
      </c>
      <c r="P18" s="46" t="s">
        <v>33</v>
      </c>
    </row>
    <row r="19" spans="2:16" ht="51">
      <c r="B19" s="32"/>
      <c r="C19" s="47" t="s">
        <v>41</v>
      </c>
      <c r="D19" s="48" t="s">
        <v>17</v>
      </c>
      <c r="E19" s="49" t="s">
        <v>42</v>
      </c>
      <c r="F19" s="48" t="s">
        <v>19</v>
      </c>
      <c r="G19" s="50">
        <v>4457</v>
      </c>
      <c r="H19" s="50">
        <v>5617</v>
      </c>
      <c r="I19" s="50">
        <v>5640</v>
      </c>
      <c r="J19" s="50">
        <v>5539</v>
      </c>
      <c r="K19" s="51">
        <v>11388</v>
      </c>
      <c r="L19" s="50">
        <v>5100</v>
      </c>
      <c r="M19" s="51">
        <v>9302</v>
      </c>
      <c r="N19" s="50">
        <v>5300</v>
      </c>
      <c r="O19" s="50">
        <v>5400</v>
      </c>
      <c r="P19" s="52">
        <v>5550</v>
      </c>
    </row>
    <row r="20" spans="2:16" ht="40.5" customHeight="1">
      <c r="B20" s="32"/>
      <c r="C20" s="33"/>
      <c r="D20" s="34" t="s">
        <v>20</v>
      </c>
      <c r="E20" s="35" t="s">
        <v>43</v>
      </c>
      <c r="F20" s="34" t="s">
        <v>22</v>
      </c>
      <c r="G20" s="37">
        <v>0</v>
      </c>
      <c r="H20" s="37">
        <v>0</v>
      </c>
      <c r="I20" s="37">
        <v>0</v>
      </c>
      <c r="J20" s="37">
        <v>0</v>
      </c>
      <c r="K20" s="37"/>
      <c r="L20" s="37">
        <v>0</v>
      </c>
      <c r="M20" s="37"/>
      <c r="N20" s="37">
        <v>0</v>
      </c>
      <c r="O20" s="37">
        <v>0</v>
      </c>
      <c r="P20" s="59">
        <v>0</v>
      </c>
    </row>
    <row r="21" spans="2:18" s="39" customFormat="1" ht="13.5">
      <c r="B21" s="32"/>
      <c r="C21" s="33"/>
      <c r="D21" s="54"/>
      <c r="E21" s="55" t="s">
        <v>25</v>
      </c>
      <c r="F21" s="54"/>
      <c r="G21" s="56" t="s">
        <v>33</v>
      </c>
      <c r="H21" s="56" t="s">
        <v>33</v>
      </c>
      <c r="I21" s="56" t="s">
        <v>33</v>
      </c>
      <c r="J21" s="56" t="s">
        <v>40</v>
      </c>
      <c r="K21" s="57"/>
      <c r="L21" s="56" t="s">
        <v>33</v>
      </c>
      <c r="M21" s="57"/>
      <c r="N21" s="56" t="s">
        <v>33</v>
      </c>
      <c r="O21" s="56" t="s">
        <v>33</v>
      </c>
      <c r="P21" s="58" t="s">
        <v>33</v>
      </c>
      <c r="R21" s="60"/>
    </row>
    <row r="22" spans="2:16" ht="33.75">
      <c r="B22" s="32"/>
      <c r="C22" s="33"/>
      <c r="D22" s="34" t="s">
        <v>17</v>
      </c>
      <c r="E22" s="53" t="s">
        <v>28</v>
      </c>
      <c r="F22" s="34" t="s">
        <v>19</v>
      </c>
      <c r="G22" s="36">
        <v>42350</v>
      </c>
      <c r="H22" s="36">
        <v>40185</v>
      </c>
      <c r="I22" s="36">
        <v>37467</v>
      </c>
      <c r="J22" s="36">
        <v>34540</v>
      </c>
      <c r="K22" s="37"/>
      <c r="L22" s="36">
        <v>32985</v>
      </c>
      <c r="M22" s="37"/>
      <c r="N22" s="36">
        <v>32900</v>
      </c>
      <c r="O22" s="36">
        <v>32800</v>
      </c>
      <c r="P22" s="38">
        <v>32900</v>
      </c>
    </row>
    <row r="23" spans="2:16" ht="44.25" customHeight="1">
      <c r="B23" s="32"/>
      <c r="C23" s="33"/>
      <c r="D23" s="34" t="s">
        <v>20</v>
      </c>
      <c r="E23" s="53" t="s">
        <v>44</v>
      </c>
      <c r="F23" s="34" t="s">
        <v>19</v>
      </c>
      <c r="G23" s="36">
        <v>38357</v>
      </c>
      <c r="H23" s="36">
        <v>38394</v>
      </c>
      <c r="I23" s="36">
        <v>35740</v>
      </c>
      <c r="J23" s="36">
        <v>33837</v>
      </c>
      <c r="K23" s="37"/>
      <c r="L23" s="36">
        <v>32453</v>
      </c>
      <c r="M23" s="37"/>
      <c r="N23" s="36">
        <v>32740</v>
      </c>
      <c r="O23" s="36">
        <v>32460</v>
      </c>
      <c r="P23" s="38">
        <v>32670</v>
      </c>
    </row>
    <row r="24" spans="2:16" s="39" customFormat="1" ht="13.5">
      <c r="B24" s="32"/>
      <c r="C24" s="33"/>
      <c r="D24" s="54"/>
      <c r="E24" s="55" t="s">
        <v>25</v>
      </c>
      <c r="F24" s="54"/>
      <c r="G24" s="56">
        <f aca="true" t="shared" si="2" ref="G24:P24">G23/G22</f>
        <v>0.9057142857142857</v>
      </c>
      <c r="H24" s="56">
        <f t="shared" si="2"/>
        <v>0.955431131019037</v>
      </c>
      <c r="I24" s="56">
        <f t="shared" si="2"/>
        <v>0.9539061040382203</v>
      </c>
      <c r="J24" s="56">
        <f t="shared" si="2"/>
        <v>0.9796467863346844</v>
      </c>
      <c r="K24" s="57"/>
      <c r="L24" s="56">
        <f t="shared" si="2"/>
        <v>0.9838714567227528</v>
      </c>
      <c r="M24" s="57"/>
      <c r="N24" s="56">
        <f t="shared" si="2"/>
        <v>0.9951367781155015</v>
      </c>
      <c r="O24" s="56">
        <f t="shared" si="2"/>
        <v>0.9896341463414634</v>
      </c>
      <c r="P24" s="58">
        <f t="shared" si="2"/>
        <v>0.9930091185410335</v>
      </c>
    </row>
    <row r="25" spans="2:16" s="61" customFormat="1" ht="46.5" customHeight="1">
      <c r="B25" s="32"/>
      <c r="C25" s="33"/>
      <c r="D25" s="34" t="s">
        <v>17</v>
      </c>
      <c r="E25" s="35" t="s">
        <v>45</v>
      </c>
      <c r="F25" s="34" t="s">
        <v>19</v>
      </c>
      <c r="G25" s="62">
        <v>420</v>
      </c>
      <c r="H25" s="62">
        <v>534</v>
      </c>
      <c r="I25" s="62">
        <v>543</v>
      </c>
      <c r="J25" s="62">
        <v>682</v>
      </c>
      <c r="K25" s="63"/>
      <c r="L25" s="62">
        <v>702</v>
      </c>
      <c r="M25" s="63"/>
      <c r="N25" s="62">
        <v>725</v>
      </c>
      <c r="O25" s="62">
        <v>743</v>
      </c>
      <c r="P25" s="64">
        <v>765</v>
      </c>
    </row>
    <row r="26" spans="2:16" ht="58.5" customHeight="1">
      <c r="B26" s="32"/>
      <c r="C26" s="33"/>
      <c r="D26" s="34" t="s">
        <v>20</v>
      </c>
      <c r="E26" s="53" t="s">
        <v>46</v>
      </c>
      <c r="F26" s="34" t="s">
        <v>19</v>
      </c>
      <c r="G26" s="36">
        <v>115</v>
      </c>
      <c r="H26" s="36">
        <v>120</v>
      </c>
      <c r="I26" s="36">
        <v>198</v>
      </c>
      <c r="J26" s="36">
        <v>468</v>
      </c>
      <c r="K26" s="37"/>
      <c r="L26" s="36">
        <v>507</v>
      </c>
      <c r="M26" s="37"/>
      <c r="N26" s="36">
        <v>565</v>
      </c>
      <c r="O26" s="36">
        <v>573</v>
      </c>
      <c r="P26" s="38">
        <v>595</v>
      </c>
    </row>
    <row r="27" spans="2:16" s="39" customFormat="1" ht="14.25" thickBot="1">
      <c r="B27" s="65"/>
      <c r="C27" s="66"/>
      <c r="D27" s="41"/>
      <c r="E27" s="42" t="s">
        <v>25</v>
      </c>
      <c r="F27" s="41"/>
      <c r="G27" s="44">
        <f aca="true" t="shared" si="3" ref="G27:P27">G26/G25</f>
        <v>0.27380952380952384</v>
      </c>
      <c r="H27" s="44">
        <f t="shared" si="3"/>
        <v>0.2247191011235955</v>
      </c>
      <c r="I27" s="44">
        <f t="shared" si="3"/>
        <v>0.36464088397790057</v>
      </c>
      <c r="J27" s="44">
        <f t="shared" si="3"/>
        <v>0.6862170087976539</v>
      </c>
      <c r="K27" s="45"/>
      <c r="L27" s="44">
        <f t="shared" si="3"/>
        <v>0.7222222222222222</v>
      </c>
      <c r="M27" s="45"/>
      <c r="N27" s="44">
        <f t="shared" si="3"/>
        <v>0.7793103448275862</v>
      </c>
      <c r="O27" s="44">
        <f t="shared" si="3"/>
        <v>0.7711978465679677</v>
      </c>
      <c r="P27" s="46">
        <f t="shared" si="3"/>
        <v>0.7777777777777778</v>
      </c>
    </row>
    <row r="28" spans="2:16" ht="29.25" customHeight="1">
      <c r="B28" s="25" t="s">
        <v>47</v>
      </c>
      <c r="C28" s="26" t="s">
        <v>48</v>
      </c>
      <c r="D28" s="27" t="s">
        <v>17</v>
      </c>
      <c r="E28" s="28" t="s">
        <v>49</v>
      </c>
      <c r="F28" s="27" t="s">
        <v>50</v>
      </c>
      <c r="G28" s="29">
        <v>89771</v>
      </c>
      <c r="H28" s="29">
        <v>91271</v>
      </c>
      <c r="I28" s="29">
        <v>104034</v>
      </c>
      <c r="J28" s="29">
        <v>95380</v>
      </c>
      <c r="K28" s="30">
        <v>163916</v>
      </c>
      <c r="L28" s="29">
        <v>93577</v>
      </c>
      <c r="M28" s="30">
        <v>100099</v>
      </c>
      <c r="N28" s="29">
        <v>93831</v>
      </c>
      <c r="O28" s="29">
        <v>94330</v>
      </c>
      <c r="P28" s="31">
        <v>95022</v>
      </c>
    </row>
    <row r="29" spans="2:16" ht="32.25" customHeight="1">
      <c r="B29" s="32"/>
      <c r="C29" s="33"/>
      <c r="D29" s="34" t="s">
        <v>20</v>
      </c>
      <c r="E29" s="53" t="s">
        <v>51</v>
      </c>
      <c r="F29" s="34" t="s">
        <v>50</v>
      </c>
      <c r="G29" s="36">
        <v>25367</v>
      </c>
      <c r="H29" s="36">
        <v>24052</v>
      </c>
      <c r="I29" s="36">
        <v>24176</v>
      </c>
      <c r="J29" s="36">
        <v>7550</v>
      </c>
      <c r="K29" s="37"/>
      <c r="L29" s="36">
        <v>7400</v>
      </c>
      <c r="M29" s="37"/>
      <c r="N29" s="36">
        <v>7400</v>
      </c>
      <c r="O29" s="36">
        <v>7400</v>
      </c>
      <c r="P29" s="38">
        <v>7400</v>
      </c>
    </row>
    <row r="30" spans="2:16" s="39" customFormat="1" ht="13.5">
      <c r="B30" s="32"/>
      <c r="C30" s="40"/>
      <c r="D30" s="41"/>
      <c r="E30" s="42" t="s">
        <v>25</v>
      </c>
      <c r="F30" s="41"/>
      <c r="G30" s="44">
        <f aca="true" t="shared" si="4" ref="G30:P30">G29/G28</f>
        <v>0.28257455080148375</v>
      </c>
      <c r="H30" s="44">
        <f t="shared" si="4"/>
        <v>0.26352291527429306</v>
      </c>
      <c r="I30" s="44">
        <f t="shared" si="4"/>
        <v>0.23238556625718515</v>
      </c>
      <c r="J30" s="44">
        <f t="shared" si="4"/>
        <v>0.07915705598658</v>
      </c>
      <c r="K30" s="45"/>
      <c r="L30" s="44">
        <f t="shared" si="4"/>
        <v>0.0790792609295019</v>
      </c>
      <c r="M30" s="45"/>
      <c r="N30" s="44">
        <f t="shared" si="4"/>
        <v>0.07886519380588505</v>
      </c>
      <c r="O30" s="44">
        <f t="shared" si="4"/>
        <v>0.07844800169617301</v>
      </c>
      <c r="P30" s="46">
        <f t="shared" si="4"/>
        <v>0.07787670223737661</v>
      </c>
    </row>
    <row r="31" spans="2:16" ht="43.5" customHeight="1">
      <c r="B31" s="32"/>
      <c r="C31" s="47" t="s">
        <v>52</v>
      </c>
      <c r="D31" s="48" t="s">
        <v>17</v>
      </c>
      <c r="E31" s="49" t="s">
        <v>53</v>
      </c>
      <c r="F31" s="48" t="s">
        <v>54</v>
      </c>
      <c r="G31" s="50">
        <v>2958280</v>
      </c>
      <c r="H31" s="50">
        <v>2980320</v>
      </c>
      <c r="I31" s="50">
        <v>3234702</v>
      </c>
      <c r="J31" s="50">
        <v>2680204</v>
      </c>
      <c r="K31" s="51">
        <v>920043</v>
      </c>
      <c r="L31" s="50">
        <v>2673748</v>
      </c>
      <c r="M31" s="51">
        <v>593913</v>
      </c>
      <c r="N31" s="50">
        <v>2687582</v>
      </c>
      <c r="O31" s="50">
        <v>2701878</v>
      </c>
      <c r="P31" s="52">
        <v>2721707</v>
      </c>
    </row>
    <row r="32" spans="2:16" ht="28.5" customHeight="1">
      <c r="B32" s="32"/>
      <c r="C32" s="33"/>
      <c r="D32" s="34" t="s">
        <v>20</v>
      </c>
      <c r="E32" s="53" t="s">
        <v>55</v>
      </c>
      <c r="F32" s="34" t="s">
        <v>54</v>
      </c>
      <c r="G32" s="36">
        <v>497617</v>
      </c>
      <c r="H32" s="36">
        <v>316123</v>
      </c>
      <c r="I32" s="36">
        <v>658961</v>
      </c>
      <c r="J32" s="36">
        <v>290076</v>
      </c>
      <c r="K32" s="37"/>
      <c r="L32" s="36">
        <v>145647</v>
      </c>
      <c r="M32" s="37"/>
      <c r="N32" s="36">
        <v>173162</v>
      </c>
      <c r="O32" s="36">
        <v>187458</v>
      </c>
      <c r="P32" s="38">
        <v>207287</v>
      </c>
    </row>
    <row r="33" spans="2:16" s="39" customFormat="1" ht="13.5">
      <c r="B33" s="32"/>
      <c r="C33" s="33"/>
      <c r="D33" s="54"/>
      <c r="E33" s="55" t="s">
        <v>25</v>
      </c>
      <c r="F33" s="54"/>
      <c r="G33" s="56">
        <f aca="true" t="shared" si="5" ref="G33:P33">G32/G31</f>
        <v>0.1682115959273632</v>
      </c>
      <c r="H33" s="56">
        <f t="shared" si="5"/>
        <v>0.1060701535405594</v>
      </c>
      <c r="I33" s="56">
        <f t="shared" si="5"/>
        <v>0.20371613830269372</v>
      </c>
      <c r="J33" s="56">
        <f t="shared" si="5"/>
        <v>0.10822907510025356</v>
      </c>
      <c r="K33" s="57"/>
      <c r="L33" s="56">
        <f t="shared" si="5"/>
        <v>0.05447297202279347</v>
      </c>
      <c r="M33" s="57"/>
      <c r="N33" s="56">
        <f t="shared" si="5"/>
        <v>0.06443040621644289</v>
      </c>
      <c r="O33" s="56">
        <f t="shared" si="5"/>
        <v>0.06938063080568405</v>
      </c>
      <c r="P33" s="58">
        <f t="shared" si="5"/>
        <v>0.07616065946848798</v>
      </c>
    </row>
    <row r="34" spans="2:16" ht="51">
      <c r="B34" s="32"/>
      <c r="C34" s="33"/>
      <c r="D34" s="34" t="s">
        <v>17</v>
      </c>
      <c r="E34" s="53" t="s">
        <v>56</v>
      </c>
      <c r="F34" s="34" t="s">
        <v>57</v>
      </c>
      <c r="G34" s="36">
        <v>113780</v>
      </c>
      <c r="H34" s="36">
        <v>104638</v>
      </c>
      <c r="I34" s="36">
        <v>152283</v>
      </c>
      <c r="J34" s="36">
        <v>151693</v>
      </c>
      <c r="K34" s="37"/>
      <c r="L34" s="36">
        <v>151328</v>
      </c>
      <c r="M34" s="37"/>
      <c r="N34" s="36">
        <v>152111</v>
      </c>
      <c r="O34" s="36">
        <v>152920</v>
      </c>
      <c r="P34" s="38">
        <v>154042</v>
      </c>
    </row>
    <row r="35" spans="2:16" ht="33.75">
      <c r="B35" s="32"/>
      <c r="C35" s="33"/>
      <c r="D35" s="34" t="s">
        <v>20</v>
      </c>
      <c r="E35" s="35" t="s">
        <v>58</v>
      </c>
      <c r="F35" s="34" t="s">
        <v>57</v>
      </c>
      <c r="G35" s="36">
        <v>40440</v>
      </c>
      <c r="H35" s="36">
        <v>13873</v>
      </c>
      <c r="I35" s="36">
        <v>60024</v>
      </c>
      <c r="J35" s="36">
        <v>66106</v>
      </c>
      <c r="K35" s="37"/>
      <c r="L35" s="36">
        <v>59528</v>
      </c>
      <c r="M35" s="37"/>
      <c r="N35" s="36">
        <v>60311</v>
      </c>
      <c r="O35" s="36">
        <v>61120</v>
      </c>
      <c r="P35" s="38">
        <v>62242</v>
      </c>
    </row>
    <row r="36" spans="2:16" s="39" customFormat="1" ht="13.5">
      <c r="B36" s="32"/>
      <c r="C36" s="40"/>
      <c r="D36" s="41"/>
      <c r="E36" s="42" t="s">
        <v>25</v>
      </c>
      <c r="F36" s="41"/>
      <c r="G36" s="44">
        <f aca="true" t="shared" si="6" ref="G36:P36">G35/G34</f>
        <v>0.35542274564949905</v>
      </c>
      <c r="H36" s="44">
        <f t="shared" si="6"/>
        <v>0.13258089795294253</v>
      </c>
      <c r="I36" s="44">
        <f t="shared" si="6"/>
        <v>0.39416087153523377</v>
      </c>
      <c r="J36" s="44">
        <f t="shared" si="6"/>
        <v>0.435788071961132</v>
      </c>
      <c r="K36" s="45"/>
      <c r="L36" s="44">
        <f t="shared" si="6"/>
        <v>0.39337069147811377</v>
      </c>
      <c r="M36" s="45"/>
      <c r="N36" s="44">
        <f t="shared" si="6"/>
        <v>0.3964933502508037</v>
      </c>
      <c r="O36" s="44">
        <f t="shared" si="6"/>
        <v>0.3996861103845148</v>
      </c>
      <c r="P36" s="46">
        <f t="shared" si="6"/>
        <v>0.4040586333597331</v>
      </c>
    </row>
    <row r="37" spans="2:16" ht="51">
      <c r="B37" s="32"/>
      <c r="C37" s="47" t="s">
        <v>59</v>
      </c>
      <c r="D37" s="48" t="s">
        <v>17</v>
      </c>
      <c r="E37" s="49" t="s">
        <v>60</v>
      </c>
      <c r="F37" s="48" t="s">
        <v>61</v>
      </c>
      <c r="G37" s="50">
        <v>805847</v>
      </c>
      <c r="H37" s="50">
        <v>831342</v>
      </c>
      <c r="I37" s="50">
        <v>794235</v>
      </c>
      <c r="J37" s="50">
        <v>605785</v>
      </c>
      <c r="K37" s="51">
        <v>719050</v>
      </c>
      <c r="L37" s="50">
        <v>604326</v>
      </c>
      <c r="M37" s="51">
        <v>479658</v>
      </c>
      <c r="N37" s="50">
        <v>607452</v>
      </c>
      <c r="O37" s="50">
        <v>610684</v>
      </c>
      <c r="P37" s="52">
        <v>615165</v>
      </c>
    </row>
    <row r="38" spans="2:16" ht="33.75">
      <c r="B38" s="32"/>
      <c r="C38" s="33"/>
      <c r="D38" s="34" t="s">
        <v>20</v>
      </c>
      <c r="E38" s="53" t="s">
        <v>62</v>
      </c>
      <c r="F38" s="34" t="s">
        <v>61</v>
      </c>
      <c r="G38" s="36">
        <v>350732</v>
      </c>
      <c r="H38" s="36">
        <v>369065</v>
      </c>
      <c r="I38" s="36">
        <v>455643</v>
      </c>
      <c r="J38" s="36">
        <v>403672</v>
      </c>
      <c r="K38" s="37"/>
      <c r="L38" s="36">
        <v>391044</v>
      </c>
      <c r="M38" s="37"/>
      <c r="N38" s="36">
        <v>394170</v>
      </c>
      <c r="O38" s="36">
        <v>397402</v>
      </c>
      <c r="P38" s="38">
        <v>401883</v>
      </c>
    </row>
    <row r="39" spans="2:16" s="39" customFormat="1" ht="13.5">
      <c r="B39" s="32"/>
      <c r="C39" s="40"/>
      <c r="D39" s="41"/>
      <c r="E39" s="42" t="s">
        <v>25</v>
      </c>
      <c r="F39" s="41"/>
      <c r="G39" s="44">
        <f aca="true" t="shared" si="7" ref="G39:P39">G38/G37</f>
        <v>0.4352339836222012</v>
      </c>
      <c r="H39" s="44">
        <f t="shared" si="7"/>
        <v>0.4439388362430865</v>
      </c>
      <c r="I39" s="44">
        <f t="shared" si="7"/>
        <v>0.573687888345389</v>
      </c>
      <c r="J39" s="44">
        <f t="shared" si="7"/>
        <v>0.6663618280413017</v>
      </c>
      <c r="K39" s="45"/>
      <c r="L39" s="44">
        <f t="shared" si="7"/>
        <v>0.6470745921903078</v>
      </c>
      <c r="M39" s="45"/>
      <c r="N39" s="44">
        <f t="shared" si="7"/>
        <v>0.6488907765551846</v>
      </c>
      <c r="O39" s="44">
        <f t="shared" si="7"/>
        <v>0.6507489962075312</v>
      </c>
      <c r="P39" s="46">
        <f t="shared" si="7"/>
        <v>0.6532930189461365</v>
      </c>
    </row>
    <row r="40" spans="2:16" ht="33.75">
      <c r="B40" s="32"/>
      <c r="C40" s="47" t="s">
        <v>63</v>
      </c>
      <c r="D40" s="48" t="s">
        <v>17</v>
      </c>
      <c r="E40" s="49" t="s">
        <v>64</v>
      </c>
      <c r="F40" s="48" t="s">
        <v>19</v>
      </c>
      <c r="G40" s="50">
        <v>6655</v>
      </c>
      <c r="H40" s="50">
        <v>4109</v>
      </c>
      <c r="I40" s="50">
        <v>7966</v>
      </c>
      <c r="J40" s="50">
        <v>4136</v>
      </c>
      <c r="K40" s="51">
        <v>53671</v>
      </c>
      <c r="L40" s="50">
        <v>4947</v>
      </c>
      <c r="M40" s="51">
        <v>22943</v>
      </c>
      <c r="N40" s="50">
        <v>4947</v>
      </c>
      <c r="O40" s="50">
        <v>4947</v>
      </c>
      <c r="P40" s="52">
        <v>4947</v>
      </c>
    </row>
    <row r="41" spans="2:16" ht="38.25">
      <c r="B41" s="32"/>
      <c r="C41" s="33"/>
      <c r="D41" s="34" t="s">
        <v>20</v>
      </c>
      <c r="E41" s="35" t="s">
        <v>65</v>
      </c>
      <c r="F41" s="34" t="s">
        <v>19</v>
      </c>
      <c r="G41" s="37">
        <v>0</v>
      </c>
      <c r="H41" s="37">
        <v>0</v>
      </c>
      <c r="I41" s="37">
        <v>0</v>
      </c>
      <c r="J41" s="37">
        <v>0</v>
      </c>
      <c r="K41" s="37"/>
      <c r="L41" s="37">
        <v>0</v>
      </c>
      <c r="M41" s="37"/>
      <c r="N41" s="37">
        <v>0</v>
      </c>
      <c r="O41" s="37">
        <v>0</v>
      </c>
      <c r="P41" s="59">
        <v>0</v>
      </c>
    </row>
    <row r="42" spans="2:16" s="39" customFormat="1" ht="13.5">
      <c r="B42" s="32"/>
      <c r="C42" s="40"/>
      <c r="D42" s="41"/>
      <c r="E42" s="42" t="s">
        <v>25</v>
      </c>
      <c r="F42" s="41"/>
      <c r="G42" s="44" t="s">
        <v>33</v>
      </c>
      <c r="H42" s="44" t="s">
        <v>33</v>
      </c>
      <c r="I42" s="44" t="s">
        <v>33</v>
      </c>
      <c r="J42" s="44" t="s">
        <v>33</v>
      </c>
      <c r="K42" s="45"/>
      <c r="L42" s="44" t="s">
        <v>33</v>
      </c>
      <c r="M42" s="45"/>
      <c r="N42" s="44" t="s">
        <v>33</v>
      </c>
      <c r="O42" s="44" t="s">
        <v>33</v>
      </c>
      <c r="P42" s="46" t="s">
        <v>33</v>
      </c>
    </row>
    <row r="43" spans="2:16" ht="51">
      <c r="B43" s="32"/>
      <c r="C43" s="47" t="s">
        <v>66</v>
      </c>
      <c r="D43" s="48" t="s">
        <v>17</v>
      </c>
      <c r="E43" s="49" t="s">
        <v>67</v>
      </c>
      <c r="F43" s="48" t="s">
        <v>19</v>
      </c>
      <c r="G43" s="50">
        <v>3314</v>
      </c>
      <c r="H43" s="50">
        <v>945</v>
      </c>
      <c r="I43" s="50">
        <v>4265</v>
      </c>
      <c r="J43" s="50">
        <v>3000</v>
      </c>
      <c r="K43" s="51">
        <v>16592</v>
      </c>
      <c r="L43" s="50">
        <v>2976</v>
      </c>
      <c r="M43" s="51">
        <v>12704</v>
      </c>
      <c r="N43" s="50">
        <v>3012</v>
      </c>
      <c r="O43" s="50">
        <v>3048</v>
      </c>
      <c r="P43" s="52">
        <v>3085</v>
      </c>
    </row>
    <row r="44" spans="2:16" ht="38.25">
      <c r="B44" s="32"/>
      <c r="C44" s="33"/>
      <c r="D44" s="34" t="s">
        <v>20</v>
      </c>
      <c r="E44" s="35" t="s">
        <v>68</v>
      </c>
      <c r="F44" s="34" t="s">
        <v>69</v>
      </c>
      <c r="G44" s="37">
        <v>0</v>
      </c>
      <c r="H44" s="37">
        <v>0</v>
      </c>
      <c r="I44" s="37">
        <v>0</v>
      </c>
      <c r="J44" s="37">
        <v>0</v>
      </c>
      <c r="K44" s="37"/>
      <c r="L44" s="37">
        <v>0</v>
      </c>
      <c r="M44" s="37"/>
      <c r="N44" s="37">
        <v>0</v>
      </c>
      <c r="O44" s="37">
        <v>0</v>
      </c>
      <c r="P44" s="59">
        <v>0</v>
      </c>
    </row>
    <row r="45" spans="2:16" s="39" customFormat="1" ht="13.5">
      <c r="B45" s="32"/>
      <c r="C45" s="40"/>
      <c r="D45" s="41"/>
      <c r="E45" s="42" t="s">
        <v>25</v>
      </c>
      <c r="F45" s="41"/>
      <c r="G45" s="44" t="s">
        <v>33</v>
      </c>
      <c r="H45" s="44" t="s">
        <v>33</v>
      </c>
      <c r="I45" s="44" t="s">
        <v>33</v>
      </c>
      <c r="J45" s="44" t="s">
        <v>33</v>
      </c>
      <c r="K45" s="45"/>
      <c r="L45" s="44" t="s">
        <v>33</v>
      </c>
      <c r="M45" s="45"/>
      <c r="N45" s="44" t="s">
        <v>33</v>
      </c>
      <c r="O45" s="44" t="s">
        <v>33</v>
      </c>
      <c r="P45" s="46" t="s">
        <v>33</v>
      </c>
    </row>
    <row r="46" spans="2:16" ht="51">
      <c r="B46" s="32"/>
      <c r="C46" s="47" t="s">
        <v>70</v>
      </c>
      <c r="D46" s="48" t="s">
        <v>17</v>
      </c>
      <c r="E46" s="49" t="s">
        <v>71</v>
      </c>
      <c r="F46" s="48" t="s">
        <v>19</v>
      </c>
      <c r="G46" s="50">
        <v>16723</v>
      </c>
      <c r="H46" s="50">
        <v>15535</v>
      </c>
      <c r="I46" s="50">
        <v>15582</v>
      </c>
      <c r="J46" s="50">
        <v>15364</v>
      </c>
      <c r="K46" s="51">
        <v>4368</v>
      </c>
      <c r="L46" s="50">
        <v>15364</v>
      </c>
      <c r="M46" s="51">
        <v>2750</v>
      </c>
      <c r="N46" s="50">
        <v>15364</v>
      </c>
      <c r="O46" s="50">
        <v>15364</v>
      </c>
      <c r="P46" s="52">
        <v>15364</v>
      </c>
    </row>
    <row r="47" spans="2:16" ht="38.25">
      <c r="B47" s="32"/>
      <c r="C47" s="33"/>
      <c r="D47" s="34" t="s">
        <v>20</v>
      </c>
      <c r="E47" s="35" t="s">
        <v>72</v>
      </c>
      <c r="F47" s="34" t="s">
        <v>19</v>
      </c>
      <c r="G47" s="36">
        <v>121</v>
      </c>
      <c r="H47" s="36">
        <v>231</v>
      </c>
      <c r="I47" s="36">
        <v>173</v>
      </c>
      <c r="J47" s="36">
        <v>142</v>
      </c>
      <c r="K47" s="37"/>
      <c r="L47" s="36">
        <v>127</v>
      </c>
      <c r="M47" s="37"/>
      <c r="N47" s="36">
        <v>127</v>
      </c>
      <c r="O47" s="36">
        <v>127</v>
      </c>
      <c r="P47" s="38">
        <v>127</v>
      </c>
    </row>
    <row r="48" spans="2:16" s="39" customFormat="1" ht="30" customHeight="1" thickBot="1">
      <c r="B48" s="65"/>
      <c r="C48" s="66"/>
      <c r="D48" s="41"/>
      <c r="E48" s="42" t="s">
        <v>25</v>
      </c>
      <c r="F48" s="41"/>
      <c r="G48" s="44">
        <f aca="true" t="shared" si="8" ref="G48:P48">G47/G46</f>
        <v>0.007235543861747294</v>
      </c>
      <c r="H48" s="44">
        <f t="shared" si="8"/>
        <v>0.014869649179272611</v>
      </c>
      <c r="I48" s="44">
        <f t="shared" si="8"/>
        <v>0.011102554229238865</v>
      </c>
      <c r="J48" s="44">
        <f t="shared" si="8"/>
        <v>0.009242384795626139</v>
      </c>
      <c r="K48" s="45"/>
      <c r="L48" s="44">
        <f t="shared" si="8"/>
        <v>0.00826607654256704</v>
      </c>
      <c r="M48" s="45"/>
      <c r="N48" s="44">
        <f t="shared" si="8"/>
        <v>0.00826607654256704</v>
      </c>
      <c r="O48" s="44">
        <f t="shared" si="8"/>
        <v>0.00826607654256704</v>
      </c>
      <c r="P48" s="46">
        <f t="shared" si="8"/>
        <v>0.00826607654256704</v>
      </c>
    </row>
    <row r="49" spans="2:16" ht="39" customHeight="1">
      <c r="B49" s="25" t="s">
        <v>73</v>
      </c>
      <c r="C49" s="26" t="s">
        <v>74</v>
      </c>
      <c r="D49" s="27" t="s">
        <v>20</v>
      </c>
      <c r="E49" s="67" t="s">
        <v>75</v>
      </c>
      <c r="F49" s="27" t="s">
        <v>32</v>
      </c>
      <c r="G49" s="30" t="s">
        <v>23</v>
      </c>
      <c r="H49" s="30" t="s">
        <v>23</v>
      </c>
      <c r="I49" s="68">
        <v>0</v>
      </c>
      <c r="J49" s="68">
        <v>0</v>
      </c>
      <c r="K49" s="68">
        <v>51802</v>
      </c>
      <c r="L49" s="68">
        <v>0</v>
      </c>
      <c r="M49" s="68">
        <v>32146</v>
      </c>
      <c r="N49" s="68">
        <v>0</v>
      </c>
      <c r="O49" s="68">
        <v>0</v>
      </c>
      <c r="P49" s="69">
        <v>0</v>
      </c>
    </row>
    <row r="50" spans="2:16" s="39" customFormat="1" ht="13.5">
      <c r="B50" s="32"/>
      <c r="C50" s="40"/>
      <c r="D50" s="41"/>
      <c r="E50" s="42" t="s">
        <v>25</v>
      </c>
      <c r="F50" s="41"/>
      <c r="G50" s="44" t="s">
        <v>26</v>
      </c>
      <c r="H50" s="44" t="s">
        <v>26</v>
      </c>
      <c r="I50" s="44" t="s">
        <v>33</v>
      </c>
      <c r="J50" s="44" t="s">
        <v>33</v>
      </c>
      <c r="K50" s="45"/>
      <c r="L50" s="44" t="s">
        <v>33</v>
      </c>
      <c r="M50" s="45"/>
      <c r="N50" s="44" t="s">
        <v>33</v>
      </c>
      <c r="O50" s="44" t="s">
        <v>33</v>
      </c>
      <c r="P50" s="46" t="s">
        <v>33</v>
      </c>
    </row>
    <row r="51" spans="2:16" ht="38.25">
      <c r="B51" s="32"/>
      <c r="C51" s="47" t="s">
        <v>76</v>
      </c>
      <c r="D51" s="48" t="s">
        <v>17</v>
      </c>
      <c r="E51" s="70" t="s">
        <v>77</v>
      </c>
      <c r="F51" s="48" t="s">
        <v>78</v>
      </c>
      <c r="G51" s="50">
        <v>5000</v>
      </c>
      <c r="H51" s="50">
        <v>5000</v>
      </c>
      <c r="I51" s="50">
        <v>5000</v>
      </c>
      <c r="J51" s="50">
        <v>5000</v>
      </c>
      <c r="K51" s="51">
        <v>74307</v>
      </c>
      <c r="L51" s="50">
        <v>5000</v>
      </c>
      <c r="M51" s="51">
        <v>43906</v>
      </c>
      <c r="N51" s="50">
        <v>5000</v>
      </c>
      <c r="O51" s="50">
        <v>5000</v>
      </c>
      <c r="P51" s="52">
        <v>5000</v>
      </c>
    </row>
    <row r="52" spans="2:16" ht="51">
      <c r="B52" s="32"/>
      <c r="C52" s="33"/>
      <c r="D52" s="34" t="s">
        <v>20</v>
      </c>
      <c r="E52" s="53" t="s">
        <v>79</v>
      </c>
      <c r="F52" s="34" t="s">
        <v>78</v>
      </c>
      <c r="G52" s="36">
        <v>3698</v>
      </c>
      <c r="H52" s="36">
        <v>3730</v>
      </c>
      <c r="I52" s="36">
        <v>3724</v>
      </c>
      <c r="J52" s="36">
        <v>3666</v>
      </c>
      <c r="K52" s="37"/>
      <c r="L52" s="36">
        <v>3620</v>
      </c>
      <c r="M52" s="37"/>
      <c r="N52" s="36">
        <v>3566</v>
      </c>
      <c r="O52" s="36">
        <v>3522</v>
      </c>
      <c r="P52" s="38">
        <v>3482</v>
      </c>
    </row>
    <row r="53" spans="2:16" s="39" customFormat="1" ht="13.5">
      <c r="B53" s="32"/>
      <c r="C53" s="40"/>
      <c r="D53" s="41"/>
      <c r="E53" s="42" t="s">
        <v>25</v>
      </c>
      <c r="F53" s="41"/>
      <c r="G53" s="44">
        <f aca="true" t="shared" si="9" ref="G53:P53">G52/G51</f>
        <v>0.7396</v>
      </c>
      <c r="H53" s="44">
        <f t="shared" si="9"/>
        <v>0.746</v>
      </c>
      <c r="I53" s="44">
        <f t="shared" si="9"/>
        <v>0.7448</v>
      </c>
      <c r="J53" s="44">
        <f t="shared" si="9"/>
        <v>0.7332</v>
      </c>
      <c r="K53" s="45"/>
      <c r="L53" s="44">
        <f t="shared" si="9"/>
        <v>0.724</v>
      </c>
      <c r="M53" s="45"/>
      <c r="N53" s="44">
        <f t="shared" si="9"/>
        <v>0.7132</v>
      </c>
      <c r="O53" s="44">
        <f t="shared" si="9"/>
        <v>0.7044</v>
      </c>
      <c r="P53" s="46">
        <f t="shared" si="9"/>
        <v>0.6964</v>
      </c>
    </row>
    <row r="54" spans="2:16" ht="33.75">
      <c r="B54" s="32"/>
      <c r="C54" s="47" t="s">
        <v>80</v>
      </c>
      <c r="D54" s="48" t="s">
        <v>17</v>
      </c>
      <c r="E54" s="49" t="s">
        <v>81</v>
      </c>
      <c r="F54" s="48" t="s">
        <v>19</v>
      </c>
      <c r="G54" s="50">
        <v>4127</v>
      </c>
      <c r="H54" s="50">
        <v>2114</v>
      </c>
      <c r="I54" s="50">
        <v>1144</v>
      </c>
      <c r="J54" s="50">
        <v>1403</v>
      </c>
      <c r="K54" s="51">
        <v>169443</v>
      </c>
      <c r="L54" s="50">
        <v>1285</v>
      </c>
      <c r="M54" s="51">
        <v>91846</v>
      </c>
      <c r="N54" s="50">
        <v>1310</v>
      </c>
      <c r="O54" s="50">
        <v>1355</v>
      </c>
      <c r="P54" s="52">
        <v>1370</v>
      </c>
    </row>
    <row r="55" spans="2:16" ht="38.25">
      <c r="B55" s="32"/>
      <c r="C55" s="33"/>
      <c r="D55" s="34" t="s">
        <v>20</v>
      </c>
      <c r="E55" s="53" t="s">
        <v>82</v>
      </c>
      <c r="F55" s="34" t="s">
        <v>19</v>
      </c>
      <c r="G55" s="36">
        <v>825</v>
      </c>
      <c r="H55" s="36">
        <v>423</v>
      </c>
      <c r="I55" s="36">
        <v>400</v>
      </c>
      <c r="J55" s="36">
        <v>491</v>
      </c>
      <c r="K55" s="37"/>
      <c r="L55" s="36">
        <v>450</v>
      </c>
      <c r="M55" s="37"/>
      <c r="N55" s="36">
        <v>459</v>
      </c>
      <c r="O55" s="36">
        <v>136</v>
      </c>
      <c r="P55" s="38">
        <v>137</v>
      </c>
    </row>
    <row r="56" spans="2:16" s="39" customFormat="1" ht="13.5">
      <c r="B56" s="32"/>
      <c r="C56" s="33"/>
      <c r="D56" s="54"/>
      <c r="E56" s="55" t="s">
        <v>25</v>
      </c>
      <c r="F56" s="54"/>
      <c r="G56" s="56">
        <f aca="true" t="shared" si="10" ref="G56:P56">G55/G54</f>
        <v>0.19990307729585655</v>
      </c>
      <c r="H56" s="56">
        <f t="shared" si="10"/>
        <v>0.2000946073793756</v>
      </c>
      <c r="I56" s="56">
        <f t="shared" si="10"/>
        <v>0.34965034965034963</v>
      </c>
      <c r="J56" s="56">
        <f t="shared" si="10"/>
        <v>0.3499643620812545</v>
      </c>
      <c r="K56" s="57"/>
      <c r="L56" s="56">
        <f t="shared" si="10"/>
        <v>0.35019455252918286</v>
      </c>
      <c r="M56" s="57"/>
      <c r="N56" s="56">
        <f t="shared" si="10"/>
        <v>0.35038167938931297</v>
      </c>
      <c r="O56" s="56">
        <f t="shared" si="10"/>
        <v>0.1003690036900369</v>
      </c>
      <c r="P56" s="58">
        <f t="shared" si="10"/>
        <v>0.1</v>
      </c>
    </row>
    <row r="57" spans="2:16" ht="45" customHeight="1">
      <c r="B57" s="32"/>
      <c r="C57" s="33"/>
      <c r="D57" s="34" t="s">
        <v>17</v>
      </c>
      <c r="E57" s="53" t="s">
        <v>83</v>
      </c>
      <c r="F57" s="34" t="s">
        <v>84</v>
      </c>
      <c r="G57" s="36" t="s">
        <v>23</v>
      </c>
      <c r="H57" s="36">
        <v>5816</v>
      </c>
      <c r="I57" s="36">
        <v>5823</v>
      </c>
      <c r="J57" s="36">
        <v>5804</v>
      </c>
      <c r="K57" s="37"/>
      <c r="L57" s="36">
        <v>5804</v>
      </c>
      <c r="M57" s="37"/>
      <c r="N57" s="36">
        <v>5826</v>
      </c>
      <c r="O57" s="36">
        <v>5861</v>
      </c>
      <c r="P57" s="38">
        <v>5901</v>
      </c>
    </row>
    <row r="58" spans="2:16" ht="63.75">
      <c r="B58" s="32"/>
      <c r="C58" s="33"/>
      <c r="D58" s="34" t="s">
        <v>20</v>
      </c>
      <c r="E58" s="53" t="s">
        <v>85</v>
      </c>
      <c r="F58" s="34" t="s">
        <v>84</v>
      </c>
      <c r="G58" s="36" t="s">
        <v>23</v>
      </c>
      <c r="H58" s="36">
        <v>3516</v>
      </c>
      <c r="I58" s="36">
        <v>4673</v>
      </c>
      <c r="J58" s="36">
        <v>4654</v>
      </c>
      <c r="K58" s="37"/>
      <c r="L58" s="36">
        <v>4654</v>
      </c>
      <c r="M58" s="37"/>
      <c r="N58" s="36">
        <v>4676</v>
      </c>
      <c r="O58" s="36">
        <v>3561</v>
      </c>
      <c r="P58" s="38">
        <v>3601</v>
      </c>
    </row>
    <row r="59" spans="2:16" s="39" customFormat="1" ht="13.5">
      <c r="B59" s="32"/>
      <c r="C59" s="40"/>
      <c r="D59" s="41"/>
      <c r="E59" s="42" t="s">
        <v>25</v>
      </c>
      <c r="F59" s="41"/>
      <c r="G59" s="44" t="s">
        <v>26</v>
      </c>
      <c r="H59" s="44">
        <f aca="true" t="shared" si="11" ref="H59:P59">H58/H57</f>
        <v>0.6045392022008254</v>
      </c>
      <c r="I59" s="44">
        <f t="shared" si="11"/>
        <v>0.802507298643311</v>
      </c>
      <c r="J59" s="44">
        <f t="shared" si="11"/>
        <v>0.8018607856650586</v>
      </c>
      <c r="K59" s="45"/>
      <c r="L59" s="44">
        <f t="shared" si="11"/>
        <v>0.8018607856650586</v>
      </c>
      <c r="M59" s="45"/>
      <c r="N59" s="44">
        <f t="shared" si="11"/>
        <v>0.802608994164092</v>
      </c>
      <c r="O59" s="44">
        <f t="shared" si="11"/>
        <v>0.6075754990615936</v>
      </c>
      <c r="P59" s="46">
        <f t="shared" si="11"/>
        <v>0.6102355532960515</v>
      </c>
    </row>
    <row r="60" spans="2:16" ht="33.75">
      <c r="B60" s="32"/>
      <c r="C60" s="47" t="s">
        <v>86</v>
      </c>
      <c r="D60" s="48" t="s">
        <v>17</v>
      </c>
      <c r="E60" s="49" t="s">
        <v>87</v>
      </c>
      <c r="F60" s="48" t="s">
        <v>19</v>
      </c>
      <c r="G60" s="50">
        <v>288150</v>
      </c>
      <c r="H60" s="50">
        <v>290813</v>
      </c>
      <c r="I60" s="50">
        <v>291162</v>
      </c>
      <c r="J60" s="50">
        <v>290230</v>
      </c>
      <c r="K60" s="51">
        <v>26641</v>
      </c>
      <c r="L60" s="50">
        <v>290186</v>
      </c>
      <c r="M60" s="51">
        <v>13378</v>
      </c>
      <c r="N60" s="50">
        <v>291299</v>
      </c>
      <c r="O60" s="50">
        <v>293061</v>
      </c>
      <c r="P60" s="52">
        <v>295074</v>
      </c>
    </row>
    <row r="61" spans="2:16" ht="33.75">
      <c r="B61" s="32"/>
      <c r="C61" s="33"/>
      <c r="D61" s="34" t="s">
        <v>17</v>
      </c>
      <c r="E61" s="35" t="s">
        <v>88</v>
      </c>
      <c r="F61" s="34" t="s">
        <v>22</v>
      </c>
      <c r="G61" s="36">
        <v>25</v>
      </c>
      <c r="H61" s="36">
        <v>26</v>
      </c>
      <c r="I61" s="36">
        <v>25</v>
      </c>
      <c r="J61" s="36">
        <v>26</v>
      </c>
      <c r="K61" s="37"/>
      <c r="L61" s="36">
        <v>25</v>
      </c>
      <c r="M61" s="37"/>
      <c r="N61" s="36">
        <v>26</v>
      </c>
      <c r="O61" s="36">
        <v>25</v>
      </c>
      <c r="P61" s="38">
        <v>26</v>
      </c>
    </row>
    <row r="62" spans="2:16" s="39" customFormat="1" ht="13.5">
      <c r="B62" s="32"/>
      <c r="C62" s="40"/>
      <c r="D62" s="41"/>
      <c r="E62" s="42" t="s">
        <v>25</v>
      </c>
      <c r="F62" s="41"/>
      <c r="G62" s="44" t="s">
        <v>33</v>
      </c>
      <c r="H62" s="44" t="s">
        <v>33</v>
      </c>
      <c r="I62" s="44" t="s">
        <v>33</v>
      </c>
      <c r="J62" s="44" t="s">
        <v>33</v>
      </c>
      <c r="K62" s="45"/>
      <c r="L62" s="44" t="s">
        <v>33</v>
      </c>
      <c r="M62" s="45" t="s">
        <v>24</v>
      </c>
      <c r="N62" s="44" t="s">
        <v>33</v>
      </c>
      <c r="O62" s="44" t="s">
        <v>33</v>
      </c>
      <c r="P62" s="46" t="s">
        <v>33</v>
      </c>
    </row>
    <row r="63" spans="2:16" ht="33.75">
      <c r="B63" s="32"/>
      <c r="C63" s="47" t="s">
        <v>89</v>
      </c>
      <c r="D63" s="48" t="s">
        <v>17</v>
      </c>
      <c r="E63" s="70" t="s">
        <v>90</v>
      </c>
      <c r="F63" s="48" t="s">
        <v>19</v>
      </c>
      <c r="G63" s="50">
        <v>2023</v>
      </c>
      <c r="H63" s="50">
        <v>2159</v>
      </c>
      <c r="I63" s="50">
        <v>1885</v>
      </c>
      <c r="J63" s="50">
        <v>2021</v>
      </c>
      <c r="K63" s="51">
        <v>146125</v>
      </c>
      <c r="L63" s="50">
        <v>2065</v>
      </c>
      <c r="M63" s="51">
        <v>99067</v>
      </c>
      <c r="N63" s="50">
        <v>2112</v>
      </c>
      <c r="O63" s="50">
        <v>2134</v>
      </c>
      <c r="P63" s="52">
        <v>2284</v>
      </c>
    </row>
    <row r="64" spans="2:16" ht="38.25">
      <c r="B64" s="32"/>
      <c r="C64" s="33"/>
      <c r="D64" s="34" t="s">
        <v>17</v>
      </c>
      <c r="E64" s="53" t="s">
        <v>91</v>
      </c>
      <c r="F64" s="34" t="s">
        <v>22</v>
      </c>
      <c r="G64" s="36" t="s">
        <v>23</v>
      </c>
      <c r="H64" s="36">
        <v>705</v>
      </c>
      <c r="I64" s="36">
        <v>470</v>
      </c>
      <c r="J64" s="36">
        <v>485</v>
      </c>
      <c r="K64" s="37"/>
      <c r="L64" s="36">
        <v>485</v>
      </c>
      <c r="M64" s="37"/>
      <c r="N64" s="36">
        <v>485</v>
      </c>
      <c r="O64" s="36">
        <v>485</v>
      </c>
      <c r="P64" s="38">
        <v>485</v>
      </c>
    </row>
    <row r="65" spans="2:16" ht="25.5">
      <c r="B65" s="32"/>
      <c r="C65" s="33"/>
      <c r="D65" s="34" t="s">
        <v>20</v>
      </c>
      <c r="E65" s="53" t="s">
        <v>92</v>
      </c>
      <c r="F65" s="34" t="s">
        <v>22</v>
      </c>
      <c r="G65" s="36" t="s">
        <v>23</v>
      </c>
      <c r="H65" s="36">
        <v>280</v>
      </c>
      <c r="I65" s="36">
        <v>235</v>
      </c>
      <c r="J65" s="36">
        <v>215</v>
      </c>
      <c r="K65" s="37"/>
      <c r="L65" s="36">
        <v>171</v>
      </c>
      <c r="M65" s="37"/>
      <c r="N65" s="36">
        <v>124</v>
      </c>
      <c r="O65" s="36">
        <v>102</v>
      </c>
      <c r="P65" s="38">
        <v>65</v>
      </c>
    </row>
    <row r="66" spans="2:16" s="39" customFormat="1" ht="13.5">
      <c r="B66" s="32"/>
      <c r="C66" s="40"/>
      <c r="D66" s="41"/>
      <c r="E66" s="42" t="s">
        <v>25</v>
      </c>
      <c r="F66" s="41"/>
      <c r="G66" s="44" t="s">
        <v>26</v>
      </c>
      <c r="H66" s="44">
        <f aca="true" t="shared" si="12" ref="H66:P66">H65/H64</f>
        <v>0.3971631205673759</v>
      </c>
      <c r="I66" s="44">
        <f t="shared" si="12"/>
        <v>0.5</v>
      </c>
      <c r="J66" s="44">
        <f t="shared" si="12"/>
        <v>0.44329896907216493</v>
      </c>
      <c r="K66" s="45"/>
      <c r="L66" s="44">
        <f t="shared" si="12"/>
        <v>0.3525773195876289</v>
      </c>
      <c r="M66" s="45"/>
      <c r="N66" s="44">
        <f t="shared" si="12"/>
        <v>0.2556701030927835</v>
      </c>
      <c r="O66" s="44">
        <f t="shared" si="12"/>
        <v>0.21030927835051547</v>
      </c>
      <c r="P66" s="46">
        <f t="shared" si="12"/>
        <v>0.13402061855670103</v>
      </c>
    </row>
    <row r="67" spans="2:16" ht="33.75">
      <c r="B67" s="32"/>
      <c r="C67" s="47" t="s">
        <v>93</v>
      </c>
      <c r="D67" s="48" t="s">
        <v>17</v>
      </c>
      <c r="E67" s="70" t="s">
        <v>94</v>
      </c>
      <c r="F67" s="48" t="s">
        <v>19</v>
      </c>
      <c r="G67" s="50">
        <v>2349</v>
      </c>
      <c r="H67" s="50">
        <v>2452</v>
      </c>
      <c r="I67" s="50">
        <v>2977</v>
      </c>
      <c r="J67" s="50">
        <v>3505</v>
      </c>
      <c r="K67" s="51">
        <v>161376</v>
      </c>
      <c r="L67" s="50">
        <v>3668</v>
      </c>
      <c r="M67" s="51">
        <v>99619</v>
      </c>
      <c r="N67" s="50">
        <v>3767</v>
      </c>
      <c r="O67" s="50">
        <v>3839</v>
      </c>
      <c r="P67" s="52">
        <v>3890</v>
      </c>
    </row>
    <row r="68" spans="2:16" ht="25.5">
      <c r="B68" s="32"/>
      <c r="C68" s="33"/>
      <c r="D68" s="34" t="s">
        <v>20</v>
      </c>
      <c r="E68" s="53" t="s">
        <v>95</v>
      </c>
      <c r="F68" s="34" t="s">
        <v>19</v>
      </c>
      <c r="G68" s="37">
        <v>0</v>
      </c>
      <c r="H68" s="37">
        <v>0</v>
      </c>
      <c r="I68" s="37">
        <v>0</v>
      </c>
      <c r="J68" s="37">
        <v>0</v>
      </c>
      <c r="K68" s="37"/>
      <c r="L68" s="37">
        <v>0</v>
      </c>
      <c r="M68" s="37"/>
      <c r="N68" s="37">
        <v>0</v>
      </c>
      <c r="O68" s="37">
        <v>0</v>
      </c>
      <c r="P68" s="59">
        <v>0</v>
      </c>
    </row>
    <row r="69" spans="2:16" s="39" customFormat="1" ht="13.5">
      <c r="B69" s="32"/>
      <c r="C69" s="40"/>
      <c r="D69" s="41"/>
      <c r="E69" s="42" t="s">
        <v>25</v>
      </c>
      <c r="F69" s="41"/>
      <c r="G69" s="44" t="s">
        <v>33</v>
      </c>
      <c r="H69" s="44" t="s">
        <v>33</v>
      </c>
      <c r="I69" s="44" t="s">
        <v>33</v>
      </c>
      <c r="J69" s="44" t="s">
        <v>24</v>
      </c>
      <c r="K69" s="45"/>
      <c r="L69" s="44">
        <f>L68/L67</f>
        <v>0</v>
      </c>
      <c r="M69" s="45"/>
      <c r="N69" s="44">
        <f>N68/N67</f>
        <v>0</v>
      </c>
      <c r="O69" s="44">
        <f>O68/O67</f>
        <v>0</v>
      </c>
      <c r="P69" s="46">
        <f>P68/P67</f>
        <v>0</v>
      </c>
    </row>
    <row r="70" spans="2:16" s="39" customFormat="1" ht="33.75">
      <c r="B70" s="32"/>
      <c r="C70" s="47" t="s">
        <v>96</v>
      </c>
      <c r="D70" s="48" t="s">
        <v>17</v>
      </c>
      <c r="E70" s="70" t="s">
        <v>97</v>
      </c>
      <c r="F70" s="48" t="s">
        <v>19</v>
      </c>
      <c r="G70" s="50">
        <v>2242</v>
      </c>
      <c r="H70" s="50">
        <v>5237</v>
      </c>
      <c r="I70" s="50">
        <v>5737</v>
      </c>
      <c r="J70" s="50">
        <v>6371</v>
      </c>
      <c r="K70" s="51">
        <v>57391</v>
      </c>
      <c r="L70" s="50">
        <v>6801</v>
      </c>
      <c r="M70" s="51">
        <v>39023</v>
      </c>
      <c r="N70" s="50">
        <v>6997</v>
      </c>
      <c r="O70" s="50">
        <v>7587</v>
      </c>
      <c r="P70" s="52">
        <v>7590</v>
      </c>
    </row>
    <row r="71" spans="2:16" ht="63.75">
      <c r="B71" s="32"/>
      <c r="C71" s="33"/>
      <c r="D71" s="34" t="s">
        <v>20</v>
      </c>
      <c r="E71" s="53" t="s">
        <v>98</v>
      </c>
      <c r="F71" s="34" t="s">
        <v>19</v>
      </c>
      <c r="G71" s="36">
        <v>349</v>
      </c>
      <c r="H71" s="36">
        <v>351</v>
      </c>
      <c r="I71" s="36">
        <v>290</v>
      </c>
      <c r="J71" s="36">
        <v>223</v>
      </c>
      <c r="K71" s="37"/>
      <c r="L71" s="36">
        <v>290</v>
      </c>
      <c r="M71" s="37"/>
      <c r="N71" s="36">
        <v>302</v>
      </c>
      <c r="O71" s="36">
        <v>314</v>
      </c>
      <c r="P71" s="38">
        <v>326</v>
      </c>
    </row>
    <row r="72" spans="2:16" ht="51">
      <c r="B72" s="32"/>
      <c r="C72" s="33"/>
      <c r="D72" s="34" t="s">
        <v>20</v>
      </c>
      <c r="E72" s="53" t="s">
        <v>99</v>
      </c>
      <c r="F72" s="34" t="s">
        <v>100</v>
      </c>
      <c r="G72" s="37">
        <v>435.14</v>
      </c>
      <c r="H72" s="37">
        <v>437.731</v>
      </c>
      <c r="I72" s="37">
        <v>432.811</v>
      </c>
      <c r="J72" s="37">
        <v>447.904</v>
      </c>
      <c r="K72" s="37"/>
      <c r="L72" s="37">
        <v>431.97</v>
      </c>
      <c r="M72" s="37"/>
      <c r="N72" s="37">
        <v>434.14</v>
      </c>
      <c r="O72" s="37">
        <v>423.175</v>
      </c>
      <c r="P72" s="59">
        <v>427.099</v>
      </c>
    </row>
    <row r="73" spans="2:16" ht="13.5">
      <c r="B73" s="32"/>
      <c r="C73" s="40"/>
      <c r="D73" s="41"/>
      <c r="E73" s="42" t="s">
        <v>25</v>
      </c>
      <c r="F73" s="41"/>
      <c r="G73" s="44">
        <f>G71/G70</f>
        <v>0.15566458519179305</v>
      </c>
      <c r="H73" s="44">
        <f>H71/H70</f>
        <v>0.06702310483101012</v>
      </c>
      <c r="I73" s="44">
        <f>I71/I70</f>
        <v>0.050549067456858984</v>
      </c>
      <c r="J73" s="44">
        <f>J71/J70</f>
        <v>0.03500235441845864</v>
      </c>
      <c r="K73" s="45"/>
      <c r="L73" s="44">
        <f>L71/L70</f>
        <v>0.04264078811939421</v>
      </c>
      <c r="M73" s="45"/>
      <c r="N73" s="44">
        <f>N71/N70</f>
        <v>0.0431613548663713</v>
      </c>
      <c r="O73" s="44">
        <f>O71/O70</f>
        <v>0.04138658231184922</v>
      </c>
      <c r="P73" s="44">
        <f>P71/P70</f>
        <v>0.04295125164690382</v>
      </c>
    </row>
    <row r="74" spans="2:16" ht="38.25">
      <c r="B74" s="32"/>
      <c r="C74" s="47" t="s">
        <v>101</v>
      </c>
      <c r="D74" s="48" t="s">
        <v>17</v>
      </c>
      <c r="E74" s="70" t="s">
        <v>102</v>
      </c>
      <c r="F74" s="48" t="s">
        <v>103</v>
      </c>
      <c r="G74" s="51">
        <v>2490</v>
      </c>
      <c r="H74" s="51">
        <v>3206.6</v>
      </c>
      <c r="I74" s="51">
        <v>3579.5</v>
      </c>
      <c r="J74" s="51">
        <v>3505</v>
      </c>
      <c r="K74" s="51">
        <v>143789</v>
      </c>
      <c r="L74" s="51">
        <v>3505</v>
      </c>
      <c r="M74" s="51">
        <v>87645</v>
      </c>
      <c r="N74" s="51">
        <v>3505</v>
      </c>
      <c r="O74" s="51">
        <v>3505</v>
      </c>
      <c r="P74" s="71">
        <v>3505</v>
      </c>
    </row>
    <row r="75" spans="2:16" ht="51">
      <c r="B75" s="32"/>
      <c r="C75" s="33"/>
      <c r="D75" s="34" t="s">
        <v>20</v>
      </c>
      <c r="E75" s="35" t="s">
        <v>104</v>
      </c>
      <c r="F75" s="34" t="s">
        <v>103</v>
      </c>
      <c r="G75" s="37">
        <v>2324.3</v>
      </c>
      <c r="H75" s="37">
        <v>2384</v>
      </c>
      <c r="I75" s="37">
        <v>2757</v>
      </c>
      <c r="J75" s="37">
        <v>2682</v>
      </c>
      <c r="K75" s="37"/>
      <c r="L75" s="37">
        <v>2682</v>
      </c>
      <c r="M75" s="37"/>
      <c r="N75" s="37">
        <v>2682</v>
      </c>
      <c r="O75" s="37">
        <v>2682</v>
      </c>
      <c r="P75" s="59">
        <v>2682</v>
      </c>
    </row>
    <row r="76" spans="2:16" s="39" customFormat="1" ht="13.5">
      <c r="B76" s="32"/>
      <c r="C76" s="33"/>
      <c r="D76" s="54"/>
      <c r="E76" s="55" t="s">
        <v>25</v>
      </c>
      <c r="F76" s="54"/>
      <c r="G76" s="56">
        <f aca="true" t="shared" si="13" ref="G76:P76">G75/G74</f>
        <v>0.9334538152610442</v>
      </c>
      <c r="H76" s="56">
        <f t="shared" si="13"/>
        <v>0.743466600137217</v>
      </c>
      <c r="I76" s="56">
        <f t="shared" si="13"/>
        <v>0.770219304372119</v>
      </c>
      <c r="J76" s="56">
        <f t="shared" si="13"/>
        <v>0.7651925820256776</v>
      </c>
      <c r="K76" s="57"/>
      <c r="L76" s="56">
        <f t="shared" si="13"/>
        <v>0.7651925820256776</v>
      </c>
      <c r="M76" s="57"/>
      <c r="N76" s="56">
        <f t="shared" si="13"/>
        <v>0.7651925820256776</v>
      </c>
      <c r="O76" s="56">
        <f t="shared" si="13"/>
        <v>0.7651925820256776</v>
      </c>
      <c r="P76" s="58">
        <f t="shared" si="13"/>
        <v>0.7651925820256776</v>
      </c>
    </row>
    <row r="77" spans="2:16" ht="51">
      <c r="B77" s="32"/>
      <c r="C77" s="33"/>
      <c r="D77" s="34" t="s">
        <v>17</v>
      </c>
      <c r="E77" s="53" t="s">
        <v>105</v>
      </c>
      <c r="F77" s="34" t="s">
        <v>19</v>
      </c>
      <c r="G77" s="36">
        <v>5744</v>
      </c>
      <c r="H77" s="36">
        <v>4580</v>
      </c>
      <c r="I77" s="36">
        <v>4103</v>
      </c>
      <c r="J77" s="36">
        <v>4017</v>
      </c>
      <c r="K77" s="37"/>
      <c r="L77" s="36">
        <v>3000</v>
      </c>
      <c r="M77" s="37"/>
      <c r="N77" s="36">
        <v>3000</v>
      </c>
      <c r="O77" s="36">
        <v>3000</v>
      </c>
      <c r="P77" s="38">
        <v>3000</v>
      </c>
    </row>
    <row r="78" spans="2:16" ht="51">
      <c r="B78" s="32"/>
      <c r="C78" s="33"/>
      <c r="D78" s="34" t="s">
        <v>20</v>
      </c>
      <c r="E78" s="35" t="s">
        <v>106</v>
      </c>
      <c r="F78" s="34" t="s">
        <v>22</v>
      </c>
      <c r="G78" s="37" t="s">
        <v>23</v>
      </c>
      <c r="H78" s="37" t="s">
        <v>23</v>
      </c>
      <c r="I78" s="37" t="s">
        <v>23</v>
      </c>
      <c r="J78" s="37">
        <v>85</v>
      </c>
      <c r="K78" s="37"/>
      <c r="L78" s="37">
        <v>85</v>
      </c>
      <c r="M78" s="37"/>
      <c r="N78" s="37">
        <v>85</v>
      </c>
      <c r="O78" s="37">
        <v>85</v>
      </c>
      <c r="P78" s="59">
        <v>85</v>
      </c>
    </row>
    <row r="79" spans="2:16" s="39" customFormat="1" ht="13.5">
      <c r="B79" s="32"/>
      <c r="C79" s="33"/>
      <c r="D79" s="54"/>
      <c r="E79" s="55" t="s">
        <v>25</v>
      </c>
      <c r="F79" s="54"/>
      <c r="G79" s="56" t="s">
        <v>26</v>
      </c>
      <c r="H79" s="56" t="s">
        <v>26</v>
      </c>
      <c r="I79" s="56" t="s">
        <v>26</v>
      </c>
      <c r="J79" s="56">
        <f>J78/J77</f>
        <v>0.021160069703759023</v>
      </c>
      <c r="K79" s="57"/>
      <c r="L79" s="56">
        <f>L78/L77</f>
        <v>0.028333333333333332</v>
      </c>
      <c r="M79" s="57"/>
      <c r="N79" s="56">
        <f>N78/N77</f>
        <v>0.028333333333333332</v>
      </c>
      <c r="O79" s="56">
        <f>O78/O77</f>
        <v>0.028333333333333332</v>
      </c>
      <c r="P79" s="58">
        <f>P78/P77</f>
        <v>0.028333333333333332</v>
      </c>
    </row>
    <row r="80" spans="2:16" ht="51">
      <c r="B80" s="32"/>
      <c r="C80" s="33"/>
      <c r="D80" s="34" t="s">
        <v>17</v>
      </c>
      <c r="E80" s="35" t="s">
        <v>107</v>
      </c>
      <c r="F80" s="34" t="s">
        <v>19</v>
      </c>
      <c r="G80" s="36">
        <v>834</v>
      </c>
      <c r="H80" s="36">
        <v>789</v>
      </c>
      <c r="I80" s="36">
        <v>831</v>
      </c>
      <c r="J80" s="36">
        <v>757</v>
      </c>
      <c r="K80" s="37"/>
      <c r="L80" s="36">
        <v>757</v>
      </c>
      <c r="M80" s="37"/>
      <c r="N80" s="36">
        <v>757</v>
      </c>
      <c r="O80" s="36">
        <v>742</v>
      </c>
      <c r="P80" s="38">
        <v>722</v>
      </c>
    </row>
    <row r="81" spans="2:16" ht="38.25">
      <c r="B81" s="32"/>
      <c r="C81" s="33"/>
      <c r="D81" s="34" t="s">
        <v>20</v>
      </c>
      <c r="E81" s="35" t="s">
        <v>108</v>
      </c>
      <c r="F81" s="34" t="s">
        <v>19</v>
      </c>
      <c r="G81" s="36">
        <v>806</v>
      </c>
      <c r="H81" s="36">
        <v>775</v>
      </c>
      <c r="I81" s="36">
        <v>829</v>
      </c>
      <c r="J81" s="36">
        <v>756</v>
      </c>
      <c r="K81" s="37"/>
      <c r="L81" s="36">
        <v>757</v>
      </c>
      <c r="M81" s="37"/>
      <c r="N81" s="36">
        <v>742</v>
      </c>
      <c r="O81" s="36">
        <v>722</v>
      </c>
      <c r="P81" s="38">
        <v>697</v>
      </c>
    </row>
    <row r="82" spans="2:16" s="39" customFormat="1" ht="13.5">
      <c r="B82" s="32"/>
      <c r="C82" s="40"/>
      <c r="D82" s="41"/>
      <c r="E82" s="42" t="s">
        <v>25</v>
      </c>
      <c r="F82" s="41"/>
      <c r="G82" s="44">
        <f aca="true" t="shared" si="14" ref="G82:P82">G81/G80</f>
        <v>0.9664268585131894</v>
      </c>
      <c r="H82" s="44">
        <f t="shared" si="14"/>
        <v>0.982256020278834</v>
      </c>
      <c r="I82" s="44">
        <f t="shared" si="14"/>
        <v>0.9975932611311673</v>
      </c>
      <c r="J82" s="44">
        <f t="shared" si="14"/>
        <v>0.9986789960369881</v>
      </c>
      <c r="K82" s="45"/>
      <c r="L82" s="44">
        <f t="shared" si="14"/>
        <v>1</v>
      </c>
      <c r="M82" s="45"/>
      <c r="N82" s="44">
        <f t="shared" si="14"/>
        <v>0.9801849405548216</v>
      </c>
      <c r="O82" s="44">
        <f t="shared" si="14"/>
        <v>0.9730458221024259</v>
      </c>
      <c r="P82" s="46">
        <f t="shared" si="14"/>
        <v>0.9653739612188366</v>
      </c>
    </row>
    <row r="83" spans="2:16" ht="38.25">
      <c r="B83" s="32"/>
      <c r="C83" s="47" t="s">
        <v>109</v>
      </c>
      <c r="D83" s="48" t="s">
        <v>17</v>
      </c>
      <c r="E83" s="70" t="s">
        <v>110</v>
      </c>
      <c r="F83" s="48" t="s">
        <v>19</v>
      </c>
      <c r="G83" s="50">
        <v>200</v>
      </c>
      <c r="H83" s="50">
        <v>230</v>
      </c>
      <c r="I83" s="50">
        <v>250</v>
      </c>
      <c r="J83" s="50">
        <v>250</v>
      </c>
      <c r="K83" s="51">
        <v>12698</v>
      </c>
      <c r="L83" s="50">
        <v>250</v>
      </c>
      <c r="M83" s="51">
        <v>8787</v>
      </c>
      <c r="N83" s="50">
        <v>250</v>
      </c>
      <c r="O83" s="50">
        <v>250</v>
      </c>
      <c r="P83" s="52">
        <v>250</v>
      </c>
    </row>
    <row r="84" spans="2:16" ht="51">
      <c r="B84" s="32"/>
      <c r="C84" s="33"/>
      <c r="D84" s="34" t="s">
        <v>20</v>
      </c>
      <c r="E84" s="35" t="s">
        <v>111</v>
      </c>
      <c r="F84" s="34" t="s">
        <v>19</v>
      </c>
      <c r="G84" s="36">
        <v>77</v>
      </c>
      <c r="H84" s="36">
        <v>77</v>
      </c>
      <c r="I84" s="36">
        <v>70</v>
      </c>
      <c r="J84" s="36">
        <v>44</v>
      </c>
      <c r="K84" s="37"/>
      <c r="L84" s="36">
        <v>0</v>
      </c>
      <c r="M84" s="37"/>
      <c r="N84" s="36">
        <v>0</v>
      </c>
      <c r="O84" s="36">
        <v>0</v>
      </c>
      <c r="P84" s="38">
        <v>0</v>
      </c>
    </row>
    <row r="85" spans="2:16" s="39" customFormat="1" ht="14.25" thickBot="1">
      <c r="B85" s="65"/>
      <c r="C85" s="66"/>
      <c r="D85" s="41"/>
      <c r="E85" s="42" t="s">
        <v>25</v>
      </c>
      <c r="F85" s="41"/>
      <c r="G85" s="44">
        <f>G84/G83</f>
        <v>0.385</v>
      </c>
      <c r="H85" s="44">
        <f>H84/H83</f>
        <v>0.3347826086956522</v>
      </c>
      <c r="I85" s="44">
        <f>I84/I83</f>
        <v>0.28</v>
      </c>
      <c r="J85" s="44">
        <f>J84/J83</f>
        <v>0.176</v>
      </c>
      <c r="K85" s="45"/>
      <c r="L85" s="44" t="s">
        <v>33</v>
      </c>
      <c r="M85" s="45"/>
      <c r="N85" s="44" t="s">
        <v>33</v>
      </c>
      <c r="O85" s="44" t="s">
        <v>33</v>
      </c>
      <c r="P85" s="46" t="s">
        <v>33</v>
      </c>
    </row>
    <row r="86" spans="2:16" ht="33.75">
      <c r="B86" s="25" t="s">
        <v>112</v>
      </c>
      <c r="C86" s="26" t="s">
        <v>113</v>
      </c>
      <c r="D86" s="27" t="s">
        <v>17</v>
      </c>
      <c r="E86" s="67" t="s">
        <v>87</v>
      </c>
      <c r="F86" s="27" t="s">
        <v>19</v>
      </c>
      <c r="G86" s="29">
        <v>288150</v>
      </c>
      <c r="H86" s="29">
        <v>290813</v>
      </c>
      <c r="I86" s="29">
        <v>291162</v>
      </c>
      <c r="J86" s="29">
        <v>290230</v>
      </c>
      <c r="K86" s="30">
        <v>1260</v>
      </c>
      <c r="L86" s="29">
        <v>290186</v>
      </c>
      <c r="M86" s="30">
        <v>575</v>
      </c>
      <c r="N86" s="29">
        <v>291299</v>
      </c>
      <c r="O86" s="29">
        <v>293061</v>
      </c>
      <c r="P86" s="31">
        <v>295074</v>
      </c>
    </row>
    <row r="87" spans="2:16" ht="25.5">
      <c r="B87" s="32"/>
      <c r="C87" s="33"/>
      <c r="D87" s="34" t="s">
        <v>20</v>
      </c>
      <c r="E87" s="35" t="s">
        <v>114</v>
      </c>
      <c r="F87" s="34" t="s">
        <v>115</v>
      </c>
      <c r="G87" s="37">
        <v>0</v>
      </c>
      <c r="H87" s="36">
        <v>2899</v>
      </c>
      <c r="I87" s="36">
        <v>5835</v>
      </c>
      <c r="J87" s="36">
        <v>5805</v>
      </c>
      <c r="K87" s="37"/>
      <c r="L87" s="36">
        <v>5804</v>
      </c>
      <c r="M87" s="37"/>
      <c r="N87" s="36">
        <v>5800</v>
      </c>
      <c r="O87" s="36">
        <v>5800</v>
      </c>
      <c r="P87" s="38">
        <v>5800</v>
      </c>
    </row>
    <row r="88" spans="2:16" ht="25.5">
      <c r="B88" s="32"/>
      <c r="C88" s="33"/>
      <c r="D88" s="34" t="s">
        <v>20</v>
      </c>
      <c r="E88" s="35" t="s">
        <v>116</v>
      </c>
      <c r="F88" s="34" t="s">
        <v>117</v>
      </c>
      <c r="G88" s="72">
        <v>0.22</v>
      </c>
      <c r="H88" s="72">
        <v>0.29</v>
      </c>
      <c r="I88" s="72">
        <v>0.36</v>
      </c>
      <c r="J88" s="72">
        <v>0.43</v>
      </c>
      <c r="K88" s="37"/>
      <c r="L88" s="72">
        <v>0.5</v>
      </c>
      <c r="M88" s="37"/>
      <c r="N88" s="72">
        <v>0.57</v>
      </c>
      <c r="O88" s="72">
        <v>0.64</v>
      </c>
      <c r="P88" s="73">
        <v>0.71</v>
      </c>
    </row>
    <row r="89" spans="2:16" s="39" customFormat="1" ht="25.5" customHeight="1">
      <c r="B89" s="32"/>
      <c r="C89" s="40"/>
      <c r="D89" s="41"/>
      <c r="E89" s="42" t="s">
        <v>25</v>
      </c>
      <c r="F89" s="41"/>
      <c r="G89" s="44" t="s">
        <v>26</v>
      </c>
      <c r="H89" s="44" t="s">
        <v>26</v>
      </c>
      <c r="I89" s="44" t="s">
        <v>26</v>
      </c>
      <c r="J89" s="44"/>
      <c r="K89" s="45"/>
      <c r="L89" s="44"/>
      <c r="M89" s="45"/>
      <c r="N89" s="44" t="s">
        <v>33</v>
      </c>
      <c r="O89" s="44" t="s">
        <v>33</v>
      </c>
      <c r="P89" s="46" t="s">
        <v>33</v>
      </c>
    </row>
    <row r="90" spans="2:16" ht="38.25">
      <c r="B90" s="32"/>
      <c r="C90" s="47" t="s">
        <v>118</v>
      </c>
      <c r="D90" s="48" t="s">
        <v>17</v>
      </c>
      <c r="E90" s="70" t="s">
        <v>119</v>
      </c>
      <c r="F90" s="48" t="s">
        <v>120</v>
      </c>
      <c r="G90" s="50">
        <v>1542</v>
      </c>
      <c r="H90" s="50">
        <v>1706</v>
      </c>
      <c r="I90" s="50">
        <v>1511</v>
      </c>
      <c r="J90" s="50">
        <v>1543</v>
      </c>
      <c r="K90" s="51">
        <v>119</v>
      </c>
      <c r="L90" s="50">
        <v>1268</v>
      </c>
      <c r="M90" s="51">
        <v>21</v>
      </c>
      <c r="N90" s="50">
        <v>1300</v>
      </c>
      <c r="O90" s="50">
        <v>1300</v>
      </c>
      <c r="P90" s="52">
        <v>1300</v>
      </c>
    </row>
    <row r="91" spans="2:16" ht="25.5">
      <c r="B91" s="32"/>
      <c r="C91" s="33"/>
      <c r="D91" s="34" t="s">
        <v>20</v>
      </c>
      <c r="E91" s="35" t="s">
        <v>121</v>
      </c>
      <c r="F91" s="34" t="s">
        <v>120</v>
      </c>
      <c r="G91" s="37">
        <v>0</v>
      </c>
      <c r="H91" s="37">
        <v>0</v>
      </c>
      <c r="I91" s="37">
        <v>0</v>
      </c>
      <c r="J91" s="37">
        <v>0</v>
      </c>
      <c r="K91" s="37"/>
      <c r="L91" s="37">
        <v>0</v>
      </c>
      <c r="M91" s="37"/>
      <c r="N91" s="37">
        <v>0</v>
      </c>
      <c r="O91" s="37">
        <v>0</v>
      </c>
      <c r="P91" s="59">
        <v>0</v>
      </c>
    </row>
    <row r="92" spans="2:16" ht="38.25">
      <c r="B92" s="32"/>
      <c r="C92" s="33"/>
      <c r="D92" s="34" t="s">
        <v>20</v>
      </c>
      <c r="E92" s="35" t="s">
        <v>122</v>
      </c>
      <c r="F92" s="34" t="s">
        <v>117</v>
      </c>
      <c r="G92" s="72">
        <v>0.57</v>
      </c>
      <c r="H92" s="72">
        <v>0.68</v>
      </c>
      <c r="I92" s="72">
        <v>0.8</v>
      </c>
      <c r="J92" s="72">
        <v>0.85</v>
      </c>
      <c r="K92" s="37"/>
      <c r="L92" s="72">
        <v>0.85</v>
      </c>
      <c r="M92" s="37"/>
      <c r="N92" s="72">
        <v>0.87</v>
      </c>
      <c r="O92" s="72">
        <v>0.89</v>
      </c>
      <c r="P92" s="73">
        <v>0.9</v>
      </c>
    </row>
    <row r="93" spans="2:17" s="39" customFormat="1" ht="13.5">
      <c r="B93" s="32"/>
      <c r="C93" s="40"/>
      <c r="D93" s="41"/>
      <c r="E93" s="42" t="s">
        <v>25</v>
      </c>
      <c r="F93" s="41"/>
      <c r="G93" s="44" t="s">
        <v>33</v>
      </c>
      <c r="H93" s="44" t="s">
        <v>33</v>
      </c>
      <c r="I93" s="44" t="s">
        <v>33</v>
      </c>
      <c r="J93" s="44" t="s">
        <v>33</v>
      </c>
      <c r="K93" s="45"/>
      <c r="L93" s="44" t="s">
        <v>33</v>
      </c>
      <c r="M93" s="45"/>
      <c r="N93" s="44" t="s">
        <v>26</v>
      </c>
      <c r="O93" s="44" t="s">
        <v>26</v>
      </c>
      <c r="P93" s="46" t="s">
        <v>26</v>
      </c>
      <c r="Q93" s="60"/>
    </row>
    <row r="94" spans="2:16" ht="25.5">
      <c r="B94" s="32"/>
      <c r="C94" s="47" t="s">
        <v>123</v>
      </c>
      <c r="D94" s="48" t="s">
        <v>20</v>
      </c>
      <c r="E94" s="70" t="s">
        <v>124</v>
      </c>
      <c r="F94" s="48" t="s">
        <v>117</v>
      </c>
      <c r="G94" s="74">
        <v>100</v>
      </c>
      <c r="H94" s="74">
        <v>100</v>
      </c>
      <c r="I94" s="74">
        <v>100</v>
      </c>
      <c r="J94" s="74">
        <v>100</v>
      </c>
      <c r="K94" s="51"/>
      <c r="L94" s="74">
        <v>100</v>
      </c>
      <c r="M94" s="51"/>
      <c r="N94" s="74">
        <v>100</v>
      </c>
      <c r="O94" s="74">
        <v>100</v>
      </c>
      <c r="P94" s="75">
        <v>100</v>
      </c>
    </row>
    <row r="95" spans="2:16" ht="25.5">
      <c r="B95" s="32"/>
      <c r="C95" s="33"/>
      <c r="D95" s="34" t="s">
        <v>20</v>
      </c>
      <c r="E95" s="35" t="s">
        <v>125</v>
      </c>
      <c r="F95" s="34" t="s">
        <v>117</v>
      </c>
      <c r="G95" s="76">
        <v>83</v>
      </c>
      <c r="H95" s="76">
        <v>76</v>
      </c>
      <c r="I95" s="77">
        <v>63.5</v>
      </c>
      <c r="J95" s="76">
        <v>65</v>
      </c>
      <c r="K95" s="37"/>
      <c r="L95" s="76">
        <v>72</v>
      </c>
      <c r="M95" s="37">
        <v>552</v>
      </c>
      <c r="N95" s="76">
        <v>74</v>
      </c>
      <c r="O95" s="76">
        <v>77</v>
      </c>
      <c r="P95" s="78">
        <v>80</v>
      </c>
    </row>
    <row r="96" spans="2:16" ht="25.5">
      <c r="B96" s="32"/>
      <c r="C96" s="33"/>
      <c r="D96" s="34" t="s">
        <v>20</v>
      </c>
      <c r="E96" s="35" t="s">
        <v>126</v>
      </c>
      <c r="F96" s="34" t="s">
        <v>117</v>
      </c>
      <c r="G96" s="76">
        <v>31</v>
      </c>
      <c r="H96" s="76">
        <v>52</v>
      </c>
      <c r="I96" s="76">
        <v>53</v>
      </c>
      <c r="J96" s="76">
        <v>70</v>
      </c>
      <c r="K96" s="37"/>
      <c r="L96" s="76">
        <v>70</v>
      </c>
      <c r="M96" s="37"/>
      <c r="N96" s="76">
        <v>72</v>
      </c>
      <c r="O96" s="76">
        <v>74</v>
      </c>
      <c r="P96" s="78">
        <v>76</v>
      </c>
    </row>
    <row r="97" spans="2:16" ht="25.5">
      <c r="B97" s="32"/>
      <c r="C97" s="33"/>
      <c r="D97" s="34" t="s">
        <v>20</v>
      </c>
      <c r="E97" s="35" t="s">
        <v>127</v>
      </c>
      <c r="F97" s="34" t="s">
        <v>117</v>
      </c>
      <c r="G97" s="77">
        <v>2.4</v>
      </c>
      <c r="H97" s="76">
        <v>19</v>
      </c>
      <c r="I97" s="76">
        <v>50</v>
      </c>
      <c r="J97" s="76">
        <v>68</v>
      </c>
      <c r="K97" s="37"/>
      <c r="L97" s="76">
        <v>70</v>
      </c>
      <c r="M97" s="37"/>
      <c r="N97" s="76">
        <v>73</v>
      </c>
      <c r="O97" s="76">
        <v>76</v>
      </c>
      <c r="P97" s="78">
        <v>80</v>
      </c>
    </row>
    <row r="98" spans="2:16" ht="38.25">
      <c r="B98" s="32"/>
      <c r="C98" s="33"/>
      <c r="D98" s="34" t="s">
        <v>20</v>
      </c>
      <c r="E98" s="35" t="s">
        <v>128</v>
      </c>
      <c r="F98" s="34" t="s">
        <v>117</v>
      </c>
      <c r="G98" s="76">
        <v>61.4</v>
      </c>
      <c r="H98" s="76">
        <v>61</v>
      </c>
      <c r="I98" s="76">
        <v>63</v>
      </c>
      <c r="J98" s="76">
        <v>63</v>
      </c>
      <c r="K98" s="37"/>
      <c r="L98" s="76">
        <v>62</v>
      </c>
      <c r="M98" s="37"/>
      <c r="N98" s="76">
        <v>65</v>
      </c>
      <c r="O98" s="76">
        <v>68</v>
      </c>
      <c r="P98" s="78">
        <v>70</v>
      </c>
    </row>
    <row r="99" spans="2:16" s="39" customFormat="1" ht="21" customHeight="1">
      <c r="B99" s="32"/>
      <c r="C99" s="40"/>
      <c r="D99" s="41"/>
      <c r="E99" s="42" t="s">
        <v>25</v>
      </c>
      <c r="F99" s="41"/>
      <c r="G99" s="44">
        <f>(G94+G95+G96+G97+G98)/5/100</f>
        <v>0.5556</v>
      </c>
      <c r="H99" s="44">
        <f>(H94+H95+H96+H97+H98)/5/100</f>
        <v>0.616</v>
      </c>
      <c r="I99" s="44">
        <f>(I94+I95+I96+I97+I98)/5/100</f>
        <v>0.659</v>
      </c>
      <c r="J99" s="44">
        <f>(J94+J95+J96+J97+J98)/5/100</f>
        <v>0.732</v>
      </c>
      <c r="K99" s="45"/>
      <c r="L99" s="44">
        <f>(L94+L95+L96+L97+L98)/5/100</f>
        <v>0.748</v>
      </c>
      <c r="M99" s="45"/>
      <c r="N99" s="44">
        <f>(N94+N95+N96+N97+N98)/5/100</f>
        <v>0.768</v>
      </c>
      <c r="O99" s="44">
        <f>(O94+O95+O96+O97+O98)/5/100</f>
        <v>0.79</v>
      </c>
      <c r="P99" s="44">
        <f>(P94+P95+P96+P97+P98)/5/100</f>
        <v>0.812</v>
      </c>
    </row>
    <row r="100" spans="2:16" ht="33.75">
      <c r="B100" s="32"/>
      <c r="C100" s="47" t="s">
        <v>129</v>
      </c>
      <c r="D100" s="48" t="s">
        <v>17</v>
      </c>
      <c r="E100" s="70" t="s">
        <v>130</v>
      </c>
      <c r="F100" s="48" t="s">
        <v>50</v>
      </c>
      <c r="G100" s="50">
        <v>175</v>
      </c>
      <c r="H100" s="50">
        <v>183</v>
      </c>
      <c r="I100" s="50">
        <v>170</v>
      </c>
      <c r="J100" s="50">
        <v>166</v>
      </c>
      <c r="K100" s="51">
        <v>15027</v>
      </c>
      <c r="L100" s="50">
        <v>160</v>
      </c>
      <c r="M100" s="51">
        <v>9953</v>
      </c>
      <c r="N100" s="50">
        <v>155</v>
      </c>
      <c r="O100" s="50">
        <v>155</v>
      </c>
      <c r="P100" s="52">
        <v>155</v>
      </c>
    </row>
    <row r="101" spans="2:16" ht="51">
      <c r="B101" s="32"/>
      <c r="C101" s="33"/>
      <c r="D101" s="34" t="s">
        <v>17</v>
      </c>
      <c r="E101" s="35" t="s">
        <v>131</v>
      </c>
      <c r="F101" s="34" t="s">
        <v>132</v>
      </c>
      <c r="G101" s="37">
        <v>55</v>
      </c>
      <c r="H101" s="37">
        <v>55</v>
      </c>
      <c r="I101" s="37">
        <v>50</v>
      </c>
      <c r="J101" s="37">
        <v>45</v>
      </c>
      <c r="K101" s="37"/>
      <c r="L101" s="37">
        <v>45</v>
      </c>
      <c r="M101" s="37"/>
      <c r="N101" s="37">
        <v>45</v>
      </c>
      <c r="O101" s="37">
        <v>45</v>
      </c>
      <c r="P101" s="59">
        <v>45</v>
      </c>
    </row>
    <row r="102" spans="2:16" s="39" customFormat="1" ht="13.5">
      <c r="B102" s="32"/>
      <c r="C102" s="40"/>
      <c r="D102" s="41"/>
      <c r="E102" s="42" t="s">
        <v>25</v>
      </c>
      <c r="F102" s="41"/>
      <c r="G102" s="44">
        <f>(G101-20)/G101</f>
        <v>0.6363636363636364</v>
      </c>
      <c r="H102" s="44">
        <f aca="true" t="shared" si="15" ref="H102:P102">(H101-20)/H101</f>
        <v>0.6363636363636364</v>
      </c>
      <c r="I102" s="44">
        <f t="shared" si="15"/>
        <v>0.6</v>
      </c>
      <c r="J102" s="44">
        <f t="shared" si="15"/>
        <v>0.5555555555555556</v>
      </c>
      <c r="K102" s="45"/>
      <c r="L102" s="44">
        <f t="shared" si="15"/>
        <v>0.5555555555555556</v>
      </c>
      <c r="M102" s="45"/>
      <c r="N102" s="44">
        <f t="shared" si="15"/>
        <v>0.5555555555555556</v>
      </c>
      <c r="O102" s="44">
        <f t="shared" si="15"/>
        <v>0.5555555555555556</v>
      </c>
      <c r="P102" s="46">
        <f t="shared" si="15"/>
        <v>0.5555555555555556</v>
      </c>
    </row>
    <row r="103" spans="2:16" ht="63.75" customHeight="1">
      <c r="B103" s="32"/>
      <c r="C103" s="47" t="s">
        <v>133</v>
      </c>
      <c r="D103" s="48" t="s">
        <v>17</v>
      </c>
      <c r="E103" s="70" t="s">
        <v>134</v>
      </c>
      <c r="F103" s="48" t="s">
        <v>135</v>
      </c>
      <c r="G103" s="50">
        <v>1716</v>
      </c>
      <c r="H103" s="50">
        <v>1957</v>
      </c>
      <c r="I103" s="50">
        <v>1943</v>
      </c>
      <c r="J103" s="50">
        <v>1856</v>
      </c>
      <c r="K103" s="51">
        <v>1638</v>
      </c>
      <c r="L103" s="50">
        <v>2025</v>
      </c>
      <c r="M103" s="51">
        <v>9797</v>
      </c>
      <c r="N103" s="50">
        <v>2025</v>
      </c>
      <c r="O103" s="50">
        <v>2025</v>
      </c>
      <c r="P103" s="52">
        <v>2025</v>
      </c>
    </row>
    <row r="104" spans="2:16" ht="33.75">
      <c r="B104" s="32"/>
      <c r="C104" s="33"/>
      <c r="D104" s="34" t="s">
        <v>17</v>
      </c>
      <c r="E104" s="35" t="s">
        <v>136</v>
      </c>
      <c r="F104" s="34" t="s">
        <v>132</v>
      </c>
      <c r="G104" s="37">
        <v>60</v>
      </c>
      <c r="H104" s="37">
        <v>60</v>
      </c>
      <c r="I104" s="37">
        <v>60</v>
      </c>
      <c r="J104" s="37">
        <v>60</v>
      </c>
      <c r="K104" s="37"/>
      <c r="L104" s="37">
        <v>60</v>
      </c>
      <c r="M104" s="37"/>
      <c r="N104" s="37">
        <v>55</v>
      </c>
      <c r="O104" s="37">
        <v>50</v>
      </c>
      <c r="P104" s="59">
        <v>48</v>
      </c>
    </row>
    <row r="105" spans="2:16" s="39" customFormat="1" ht="13.5">
      <c r="B105" s="32"/>
      <c r="C105" s="40"/>
      <c r="D105" s="41"/>
      <c r="E105" s="42" t="s">
        <v>25</v>
      </c>
      <c r="F105" s="41"/>
      <c r="G105" s="44">
        <f aca="true" t="shared" si="16" ref="G105:P105">(G104-20)/G104</f>
        <v>0.6666666666666666</v>
      </c>
      <c r="H105" s="44">
        <f t="shared" si="16"/>
        <v>0.6666666666666666</v>
      </c>
      <c r="I105" s="44">
        <f t="shared" si="16"/>
        <v>0.6666666666666666</v>
      </c>
      <c r="J105" s="44">
        <f t="shared" si="16"/>
        <v>0.6666666666666666</v>
      </c>
      <c r="K105" s="45"/>
      <c r="L105" s="44">
        <f t="shared" si="16"/>
        <v>0.6666666666666666</v>
      </c>
      <c r="M105" s="45"/>
      <c r="N105" s="44">
        <f t="shared" si="16"/>
        <v>0.6363636363636364</v>
      </c>
      <c r="O105" s="44">
        <f t="shared" si="16"/>
        <v>0.6</v>
      </c>
      <c r="P105" s="46">
        <f t="shared" si="16"/>
        <v>0.5833333333333334</v>
      </c>
    </row>
    <row r="106" spans="2:16" ht="33.75">
      <c r="B106" s="32"/>
      <c r="C106" s="47" t="s">
        <v>137</v>
      </c>
      <c r="D106" s="48" t="s">
        <v>17</v>
      </c>
      <c r="E106" s="70" t="s">
        <v>134</v>
      </c>
      <c r="F106" s="48" t="s">
        <v>135</v>
      </c>
      <c r="G106" s="50">
        <v>33</v>
      </c>
      <c r="H106" s="50">
        <v>59</v>
      </c>
      <c r="I106" s="50">
        <v>46</v>
      </c>
      <c r="J106" s="50">
        <v>29</v>
      </c>
      <c r="K106" s="51">
        <v>255</v>
      </c>
      <c r="L106" s="50">
        <v>40</v>
      </c>
      <c r="M106" s="51">
        <v>194</v>
      </c>
      <c r="N106" s="50">
        <v>40</v>
      </c>
      <c r="O106" s="50">
        <v>40</v>
      </c>
      <c r="P106" s="52">
        <v>40</v>
      </c>
    </row>
    <row r="107" spans="2:16" ht="33.75">
      <c r="B107" s="32"/>
      <c r="C107" s="33"/>
      <c r="D107" s="34" t="s">
        <v>17</v>
      </c>
      <c r="E107" s="35" t="s">
        <v>138</v>
      </c>
      <c r="F107" s="34" t="s">
        <v>132</v>
      </c>
      <c r="G107" s="37">
        <v>120</v>
      </c>
      <c r="H107" s="37">
        <v>120</v>
      </c>
      <c r="I107" s="37">
        <v>120</v>
      </c>
      <c r="J107" s="37">
        <v>120</v>
      </c>
      <c r="K107" s="37"/>
      <c r="L107" s="37">
        <v>120</v>
      </c>
      <c r="M107" s="37"/>
      <c r="N107" s="37">
        <v>100</v>
      </c>
      <c r="O107" s="37">
        <v>90</v>
      </c>
      <c r="P107" s="59">
        <v>70</v>
      </c>
    </row>
    <row r="108" spans="2:16" s="39" customFormat="1" ht="13.5">
      <c r="B108" s="32"/>
      <c r="C108" s="40"/>
      <c r="D108" s="41"/>
      <c r="E108" s="42" t="s">
        <v>25</v>
      </c>
      <c r="F108" s="41"/>
      <c r="G108" s="44">
        <f aca="true" t="shared" si="17" ref="G108:P108">(G107-20)/G107</f>
        <v>0.8333333333333334</v>
      </c>
      <c r="H108" s="44">
        <f t="shared" si="17"/>
        <v>0.8333333333333334</v>
      </c>
      <c r="I108" s="44">
        <f t="shared" si="17"/>
        <v>0.8333333333333334</v>
      </c>
      <c r="J108" s="44">
        <f t="shared" si="17"/>
        <v>0.8333333333333334</v>
      </c>
      <c r="K108" s="45"/>
      <c r="L108" s="44">
        <f t="shared" si="17"/>
        <v>0.8333333333333334</v>
      </c>
      <c r="M108" s="45"/>
      <c r="N108" s="44">
        <f t="shared" si="17"/>
        <v>0.8</v>
      </c>
      <c r="O108" s="44">
        <f t="shared" si="17"/>
        <v>0.7777777777777778</v>
      </c>
      <c r="P108" s="46">
        <f t="shared" si="17"/>
        <v>0.7142857142857143</v>
      </c>
    </row>
    <row r="109" spans="2:16" ht="33.75">
      <c r="B109" s="32"/>
      <c r="C109" s="47" t="s">
        <v>139</v>
      </c>
      <c r="D109" s="48" t="s">
        <v>17</v>
      </c>
      <c r="E109" s="70" t="s">
        <v>140</v>
      </c>
      <c r="F109" s="48" t="s">
        <v>135</v>
      </c>
      <c r="G109" s="50">
        <v>188</v>
      </c>
      <c r="H109" s="50">
        <v>199</v>
      </c>
      <c r="I109" s="50">
        <v>110</v>
      </c>
      <c r="J109" s="50">
        <v>34</v>
      </c>
      <c r="K109" s="51">
        <v>300</v>
      </c>
      <c r="L109" s="50">
        <v>34</v>
      </c>
      <c r="M109" s="51">
        <v>164</v>
      </c>
      <c r="N109" s="50">
        <v>34</v>
      </c>
      <c r="O109" s="50">
        <v>34</v>
      </c>
      <c r="P109" s="52">
        <v>34</v>
      </c>
    </row>
    <row r="110" spans="2:16" ht="33.75">
      <c r="B110" s="32"/>
      <c r="C110" s="33"/>
      <c r="D110" s="34" t="s">
        <v>17</v>
      </c>
      <c r="E110" s="35" t="s">
        <v>136</v>
      </c>
      <c r="F110" s="34" t="s">
        <v>132</v>
      </c>
      <c r="G110" s="37">
        <v>120</v>
      </c>
      <c r="H110" s="37">
        <v>120</v>
      </c>
      <c r="I110" s="37">
        <v>120</v>
      </c>
      <c r="J110" s="37">
        <v>120</v>
      </c>
      <c r="K110" s="37"/>
      <c r="L110" s="37">
        <v>120</v>
      </c>
      <c r="M110" s="37"/>
      <c r="N110" s="37">
        <v>110</v>
      </c>
      <c r="O110" s="37">
        <v>110</v>
      </c>
      <c r="P110" s="59">
        <v>110</v>
      </c>
    </row>
    <row r="111" spans="2:16" s="39" customFormat="1" ht="14.25" thickBot="1">
      <c r="B111" s="65"/>
      <c r="C111" s="66"/>
      <c r="D111" s="41"/>
      <c r="E111" s="42" t="s">
        <v>25</v>
      </c>
      <c r="F111" s="41"/>
      <c r="G111" s="44">
        <f aca="true" t="shared" si="18" ref="G111:P111">(G110-20)/G110</f>
        <v>0.8333333333333334</v>
      </c>
      <c r="H111" s="44">
        <f t="shared" si="18"/>
        <v>0.8333333333333334</v>
      </c>
      <c r="I111" s="44">
        <f t="shared" si="18"/>
        <v>0.8333333333333334</v>
      </c>
      <c r="J111" s="44">
        <f t="shared" si="18"/>
        <v>0.8333333333333334</v>
      </c>
      <c r="K111" s="45"/>
      <c r="L111" s="44">
        <f t="shared" si="18"/>
        <v>0.8333333333333334</v>
      </c>
      <c r="M111" s="45"/>
      <c r="N111" s="44">
        <f t="shared" si="18"/>
        <v>0.8181818181818182</v>
      </c>
      <c r="O111" s="44">
        <f t="shared" si="18"/>
        <v>0.8181818181818182</v>
      </c>
      <c r="P111" s="46">
        <f t="shared" si="18"/>
        <v>0.8181818181818182</v>
      </c>
    </row>
    <row r="112" spans="2:16" ht="33.75">
      <c r="B112" s="25" t="s">
        <v>141</v>
      </c>
      <c r="C112" s="26" t="s">
        <v>142</v>
      </c>
      <c r="D112" s="27" t="s">
        <v>17</v>
      </c>
      <c r="E112" s="28" t="s">
        <v>143</v>
      </c>
      <c r="F112" s="27" t="s">
        <v>100</v>
      </c>
      <c r="G112" s="30" t="s">
        <v>23</v>
      </c>
      <c r="H112" s="30" t="s">
        <v>23</v>
      </c>
      <c r="I112" s="30" t="s">
        <v>23</v>
      </c>
      <c r="J112" s="30">
        <v>2704.04</v>
      </c>
      <c r="K112" s="30">
        <v>233762</v>
      </c>
      <c r="L112" s="30">
        <v>3145.26</v>
      </c>
      <c r="M112" s="30">
        <v>148549</v>
      </c>
      <c r="N112" s="30">
        <v>3437.2</v>
      </c>
      <c r="O112" s="30">
        <v>3501.33</v>
      </c>
      <c r="P112" s="79">
        <v>3578.31</v>
      </c>
    </row>
    <row r="113" spans="2:16" ht="33.75">
      <c r="B113" s="32"/>
      <c r="C113" s="33"/>
      <c r="D113" s="34" t="s">
        <v>17</v>
      </c>
      <c r="E113" s="35" t="s">
        <v>144</v>
      </c>
      <c r="F113" s="34" t="s">
        <v>100</v>
      </c>
      <c r="G113" s="37">
        <v>1572.78</v>
      </c>
      <c r="H113" s="37">
        <v>1977.43</v>
      </c>
      <c r="I113" s="37">
        <v>1993.11</v>
      </c>
      <c r="J113" s="37">
        <v>2114.55</v>
      </c>
      <c r="K113" s="37"/>
      <c r="L113" s="37">
        <v>2543.34</v>
      </c>
      <c r="M113" s="37"/>
      <c r="N113" s="37">
        <v>2626.04</v>
      </c>
      <c r="O113" s="37">
        <v>2679.94</v>
      </c>
      <c r="P113" s="59">
        <v>2757.04</v>
      </c>
    </row>
    <row r="114" spans="2:16" ht="33.75">
      <c r="B114" s="32"/>
      <c r="C114" s="33"/>
      <c r="D114" s="34" t="s">
        <v>17</v>
      </c>
      <c r="E114" s="35" t="s">
        <v>145</v>
      </c>
      <c r="F114" s="34" t="s">
        <v>100</v>
      </c>
      <c r="G114" s="37">
        <v>327.52</v>
      </c>
      <c r="H114" s="37">
        <v>249.53</v>
      </c>
      <c r="I114" s="37">
        <v>249.53</v>
      </c>
      <c r="J114" s="37">
        <v>255.61</v>
      </c>
      <c r="K114" s="37"/>
      <c r="L114" s="37">
        <v>259.33</v>
      </c>
      <c r="M114" s="37"/>
      <c r="N114" s="37">
        <v>259.33</v>
      </c>
      <c r="O114" s="37">
        <v>259.33</v>
      </c>
      <c r="P114" s="59">
        <v>259.33</v>
      </c>
    </row>
    <row r="115" spans="2:16" ht="33.75">
      <c r="B115" s="32"/>
      <c r="C115" s="33"/>
      <c r="D115" s="34" t="s">
        <v>17</v>
      </c>
      <c r="E115" s="35" t="s">
        <v>146</v>
      </c>
      <c r="F115" s="34" t="s">
        <v>100</v>
      </c>
      <c r="G115" s="37">
        <v>294.24</v>
      </c>
      <c r="H115" s="37">
        <v>273.5</v>
      </c>
      <c r="I115" s="37">
        <v>273.5</v>
      </c>
      <c r="J115" s="37">
        <v>284.7</v>
      </c>
      <c r="K115" s="37"/>
      <c r="L115" s="37">
        <v>284.7</v>
      </c>
      <c r="M115" s="37"/>
      <c r="N115" s="37">
        <v>284.7</v>
      </c>
      <c r="O115" s="37">
        <v>284.7</v>
      </c>
      <c r="P115" s="59">
        <v>284.7</v>
      </c>
    </row>
    <row r="116" spans="2:16" ht="33.75">
      <c r="B116" s="32"/>
      <c r="C116" s="33"/>
      <c r="D116" s="34" t="s">
        <v>17</v>
      </c>
      <c r="E116" s="35" t="s">
        <v>147</v>
      </c>
      <c r="F116" s="34" t="s">
        <v>100</v>
      </c>
      <c r="G116" s="37" t="s">
        <v>23</v>
      </c>
      <c r="H116" s="37" t="s">
        <v>23</v>
      </c>
      <c r="I116" s="37" t="s">
        <v>23</v>
      </c>
      <c r="J116" s="37">
        <v>49.1</v>
      </c>
      <c r="K116" s="37"/>
      <c r="L116" s="37">
        <v>57.89</v>
      </c>
      <c r="M116" s="37"/>
      <c r="N116" s="37">
        <v>81.09</v>
      </c>
      <c r="O116" s="37">
        <v>104.3</v>
      </c>
      <c r="P116" s="59">
        <v>127.5</v>
      </c>
    </row>
    <row r="117" spans="2:16" ht="38.25">
      <c r="B117" s="32"/>
      <c r="C117" s="33"/>
      <c r="D117" s="34" t="s">
        <v>20</v>
      </c>
      <c r="E117" s="35" t="s">
        <v>148</v>
      </c>
      <c r="F117" s="34" t="s">
        <v>100</v>
      </c>
      <c r="G117" s="37">
        <v>0</v>
      </c>
      <c r="H117" s="37">
        <v>0</v>
      </c>
      <c r="I117" s="37">
        <v>0</v>
      </c>
      <c r="J117" s="37">
        <v>0</v>
      </c>
      <c r="K117" s="37"/>
      <c r="L117" s="37">
        <v>0</v>
      </c>
      <c r="M117" s="37"/>
      <c r="N117" s="37">
        <v>0</v>
      </c>
      <c r="O117" s="37">
        <v>0</v>
      </c>
      <c r="P117" s="59">
        <v>0</v>
      </c>
    </row>
    <row r="118" spans="2:16" s="39" customFormat="1" ht="13.5">
      <c r="B118" s="32"/>
      <c r="C118" s="33"/>
      <c r="D118" s="54"/>
      <c r="E118" s="55" t="s">
        <v>25</v>
      </c>
      <c r="F118" s="54"/>
      <c r="G118" s="56" t="s">
        <v>33</v>
      </c>
      <c r="H118" s="56" t="s">
        <v>33</v>
      </c>
      <c r="I118" s="56" t="s">
        <v>33</v>
      </c>
      <c r="J118" s="56" t="s">
        <v>33</v>
      </c>
      <c r="K118" s="57"/>
      <c r="L118" s="56" t="s">
        <v>33</v>
      </c>
      <c r="M118" s="57"/>
      <c r="N118" s="56" t="s">
        <v>33</v>
      </c>
      <c r="O118" s="56" t="s">
        <v>33</v>
      </c>
      <c r="P118" s="58" t="s">
        <v>33</v>
      </c>
    </row>
    <row r="119" spans="2:16" ht="33.75">
      <c r="B119" s="32"/>
      <c r="C119" s="33"/>
      <c r="D119" s="34" t="s">
        <v>17</v>
      </c>
      <c r="E119" s="35" t="s">
        <v>149</v>
      </c>
      <c r="F119" s="34" t="s">
        <v>100</v>
      </c>
      <c r="G119" s="37">
        <v>1590.9</v>
      </c>
      <c r="H119" s="37">
        <v>1460.56</v>
      </c>
      <c r="I119" s="37">
        <v>1476.24</v>
      </c>
      <c r="J119" s="37">
        <v>0</v>
      </c>
      <c r="K119" s="37"/>
      <c r="L119" s="37">
        <v>337.76</v>
      </c>
      <c r="M119" s="37"/>
      <c r="N119" s="37">
        <v>2420.46</v>
      </c>
      <c r="O119" s="37">
        <v>2474.36</v>
      </c>
      <c r="P119" s="59">
        <v>2551.46</v>
      </c>
    </row>
    <row r="120" spans="2:16" ht="33.75">
      <c r="B120" s="32"/>
      <c r="C120" s="33"/>
      <c r="D120" s="34" t="s">
        <v>17</v>
      </c>
      <c r="E120" s="35" t="s">
        <v>150</v>
      </c>
      <c r="F120" s="34" t="s">
        <v>100</v>
      </c>
      <c r="G120" s="37">
        <v>248.56</v>
      </c>
      <c r="H120" s="37">
        <v>578.76</v>
      </c>
      <c r="I120" s="37">
        <v>578.76</v>
      </c>
      <c r="J120" s="37">
        <v>2181.83</v>
      </c>
      <c r="K120" s="37"/>
      <c r="L120" s="37">
        <v>2244.4</v>
      </c>
      <c r="M120" s="37"/>
      <c r="N120" s="37">
        <v>244.4</v>
      </c>
      <c r="O120" s="37">
        <v>244.4</v>
      </c>
      <c r="P120" s="59">
        <v>244.4</v>
      </c>
    </row>
    <row r="121" spans="2:16" ht="33.75">
      <c r="B121" s="32"/>
      <c r="C121" s="33"/>
      <c r="D121" s="34" t="s">
        <v>17</v>
      </c>
      <c r="E121" s="35" t="s">
        <v>151</v>
      </c>
      <c r="F121" s="34" t="s">
        <v>100</v>
      </c>
      <c r="G121" s="37">
        <v>0</v>
      </c>
      <c r="H121" s="37">
        <v>0</v>
      </c>
      <c r="I121" s="37">
        <v>0</v>
      </c>
      <c r="J121" s="37">
        <v>0</v>
      </c>
      <c r="K121" s="37"/>
      <c r="L121" s="37">
        <v>0</v>
      </c>
      <c r="M121" s="37"/>
      <c r="N121" s="37">
        <v>0</v>
      </c>
      <c r="O121" s="37">
        <v>0</v>
      </c>
      <c r="P121" s="59">
        <v>0</v>
      </c>
    </row>
    <row r="122" spans="2:16" ht="33.75">
      <c r="B122" s="32"/>
      <c r="C122" s="33"/>
      <c r="D122" s="34" t="s">
        <v>17</v>
      </c>
      <c r="E122" s="35" t="s">
        <v>152</v>
      </c>
      <c r="F122" s="34" t="s">
        <v>100</v>
      </c>
      <c r="G122" s="37" t="s">
        <v>23</v>
      </c>
      <c r="H122" s="37" t="s">
        <v>23</v>
      </c>
      <c r="I122" s="37" t="s">
        <v>23</v>
      </c>
      <c r="J122" s="37">
        <v>40.22</v>
      </c>
      <c r="K122" s="37"/>
      <c r="L122" s="37">
        <v>46.24</v>
      </c>
      <c r="M122" s="37"/>
      <c r="N122" s="37">
        <v>69.44</v>
      </c>
      <c r="O122" s="37">
        <v>92.65</v>
      </c>
      <c r="P122" s="59">
        <v>115.85</v>
      </c>
    </row>
    <row r="123" spans="2:16" ht="38.25">
      <c r="B123" s="32"/>
      <c r="C123" s="33"/>
      <c r="D123" s="34" t="s">
        <v>20</v>
      </c>
      <c r="E123" s="35" t="s">
        <v>153</v>
      </c>
      <c r="F123" s="34" t="s">
        <v>100</v>
      </c>
      <c r="G123" s="37">
        <v>0</v>
      </c>
      <c r="H123" s="37">
        <v>379.7456</v>
      </c>
      <c r="I123" s="37">
        <v>369.06</v>
      </c>
      <c r="J123" s="37">
        <v>7.32004</v>
      </c>
      <c r="K123" s="37"/>
      <c r="L123" s="37">
        <v>15.644128</v>
      </c>
      <c r="M123" s="37"/>
      <c r="N123" s="37">
        <v>198.72580000000002</v>
      </c>
      <c r="O123" s="37">
        <v>198.39110000000002</v>
      </c>
      <c r="P123" s="59">
        <v>199.35039</v>
      </c>
    </row>
    <row r="124" spans="2:16" ht="13.5">
      <c r="B124" s="32"/>
      <c r="C124" s="40"/>
      <c r="D124" s="34"/>
      <c r="E124" s="42" t="s">
        <v>25</v>
      </c>
      <c r="F124" s="34"/>
      <c r="G124" s="44">
        <v>0</v>
      </c>
      <c r="H124" s="44">
        <v>0.18621187454641744</v>
      </c>
      <c r="I124" s="44">
        <v>0.1795912408759124</v>
      </c>
      <c r="J124" s="44">
        <v>0.003294273306181229</v>
      </c>
      <c r="K124" s="45"/>
      <c r="L124" s="44">
        <v>0.005951958605996044</v>
      </c>
      <c r="M124" s="45"/>
      <c r="N124" s="44">
        <v>0.07267885747723365</v>
      </c>
      <c r="O124" s="44">
        <v>0.07056640618052863</v>
      </c>
      <c r="P124" s="46">
        <v>0.06846505661621521</v>
      </c>
    </row>
    <row r="125" spans="2:16" ht="33.75">
      <c r="B125" s="32"/>
      <c r="C125" s="47" t="s">
        <v>154</v>
      </c>
      <c r="D125" s="48" t="s">
        <v>17</v>
      </c>
      <c r="E125" s="70" t="s">
        <v>155</v>
      </c>
      <c r="F125" s="48" t="s">
        <v>100</v>
      </c>
      <c r="G125" s="51">
        <v>2194.54</v>
      </c>
      <c r="H125" s="51">
        <v>2500.46</v>
      </c>
      <c r="I125" s="51">
        <v>2516.14</v>
      </c>
      <c r="J125" s="51">
        <v>2704.04</v>
      </c>
      <c r="K125" s="51">
        <v>151211</v>
      </c>
      <c r="L125" s="51">
        <v>3145.26</v>
      </c>
      <c r="M125" s="51">
        <v>61984</v>
      </c>
      <c r="N125" s="51">
        <v>3437.2</v>
      </c>
      <c r="O125" s="51">
        <v>3501.33</v>
      </c>
      <c r="P125" s="71">
        <v>3578.31</v>
      </c>
    </row>
    <row r="126" spans="2:16" ht="33.75">
      <c r="B126" s="32"/>
      <c r="C126" s="33"/>
      <c r="D126" s="34" t="s">
        <v>17</v>
      </c>
      <c r="E126" s="35" t="s">
        <v>156</v>
      </c>
      <c r="F126" s="34" t="s">
        <v>100</v>
      </c>
      <c r="G126" s="37">
        <v>17.65</v>
      </c>
      <c r="H126" s="37">
        <v>14</v>
      </c>
      <c r="I126" s="37">
        <v>47.76</v>
      </c>
      <c r="J126" s="37">
        <v>37.99</v>
      </c>
      <c r="K126" s="37"/>
      <c r="L126" s="37">
        <v>56.02</v>
      </c>
      <c r="M126" s="37"/>
      <c r="N126" s="37">
        <v>66.02</v>
      </c>
      <c r="O126" s="37">
        <v>66.02</v>
      </c>
      <c r="P126" s="59">
        <v>66.02</v>
      </c>
    </row>
    <row r="127" spans="2:16" ht="33.75">
      <c r="B127" s="32"/>
      <c r="C127" s="33"/>
      <c r="D127" s="34" t="s">
        <v>17</v>
      </c>
      <c r="E127" s="35" t="s">
        <v>157</v>
      </c>
      <c r="F127" s="34" t="s">
        <v>100</v>
      </c>
      <c r="G127" s="37">
        <v>501.84</v>
      </c>
      <c r="H127" s="37">
        <v>531.82</v>
      </c>
      <c r="I127" s="37">
        <v>521.45</v>
      </c>
      <c r="J127" s="37">
        <v>356.04</v>
      </c>
      <c r="K127" s="37"/>
      <c r="L127" s="37">
        <v>391.64</v>
      </c>
      <c r="M127" s="37"/>
      <c r="N127" s="37">
        <v>430.8</v>
      </c>
      <c r="O127" s="37">
        <v>473.88</v>
      </c>
      <c r="P127" s="59">
        <v>521.26</v>
      </c>
    </row>
    <row r="128" spans="2:16" ht="33.75">
      <c r="B128" s="32"/>
      <c r="C128" s="33"/>
      <c r="D128" s="34" t="s">
        <v>17</v>
      </c>
      <c r="E128" s="35" t="s">
        <v>158</v>
      </c>
      <c r="F128" s="34" t="s">
        <v>100</v>
      </c>
      <c r="G128" s="37">
        <v>8.857</v>
      </c>
      <c r="H128" s="37" t="s">
        <v>23</v>
      </c>
      <c r="I128" s="37">
        <v>0.79</v>
      </c>
      <c r="J128" s="37">
        <v>16.57</v>
      </c>
      <c r="K128" s="37"/>
      <c r="L128" s="37" t="s">
        <v>23</v>
      </c>
      <c r="M128" s="37"/>
      <c r="N128" s="37">
        <v>19.05</v>
      </c>
      <c r="O128" s="37">
        <v>21.9</v>
      </c>
      <c r="P128" s="59">
        <v>25.18</v>
      </c>
    </row>
    <row r="129" spans="2:16" ht="25.5">
      <c r="B129" s="32"/>
      <c r="C129" s="33"/>
      <c r="D129" s="34" t="s">
        <v>20</v>
      </c>
      <c r="E129" s="35" t="s">
        <v>159</v>
      </c>
      <c r="F129" s="34" t="s">
        <v>100</v>
      </c>
      <c r="G129" s="37">
        <v>0</v>
      </c>
      <c r="H129" s="37">
        <v>0</v>
      </c>
      <c r="I129" s="37">
        <v>0</v>
      </c>
      <c r="J129" s="37">
        <v>0</v>
      </c>
      <c r="K129" s="37"/>
      <c r="L129" s="37">
        <v>0</v>
      </c>
      <c r="M129" s="37"/>
      <c r="N129" s="37">
        <v>0</v>
      </c>
      <c r="O129" s="37">
        <v>0</v>
      </c>
      <c r="P129" s="59">
        <v>0</v>
      </c>
    </row>
    <row r="130" spans="2:16" ht="13.5">
      <c r="B130" s="32"/>
      <c r="C130" s="40"/>
      <c r="D130" s="34"/>
      <c r="E130" s="42" t="s">
        <v>25</v>
      </c>
      <c r="F130" s="34"/>
      <c r="G130" s="44">
        <f>SUM(G126:G129)/G125</f>
        <v>0.24075523799976303</v>
      </c>
      <c r="H130" s="44">
        <f aca="true" t="shared" si="19" ref="H130:P130">SUM(H126:H129)/H125</f>
        <v>0.21828783503835297</v>
      </c>
      <c r="I130" s="44">
        <f t="shared" si="19"/>
        <v>0.22653747406742075</v>
      </c>
      <c r="J130" s="44">
        <f t="shared" si="19"/>
        <v>0.1518468661706188</v>
      </c>
      <c r="K130" s="45"/>
      <c r="L130" s="44">
        <f t="shared" si="19"/>
        <v>0.1423284561530684</v>
      </c>
      <c r="M130" s="45"/>
      <c r="N130" s="44">
        <f t="shared" si="19"/>
        <v>0.15008437099965088</v>
      </c>
      <c r="O130" s="44">
        <f t="shared" si="19"/>
        <v>0.16045331345517275</v>
      </c>
      <c r="P130" s="46">
        <f t="shared" si="19"/>
        <v>0.17115901081795595</v>
      </c>
    </row>
    <row r="131" spans="2:16" ht="33.75">
      <c r="B131" s="32"/>
      <c r="C131" s="47" t="s">
        <v>160</v>
      </c>
      <c r="D131" s="48" t="s">
        <v>17</v>
      </c>
      <c r="E131" s="49" t="s">
        <v>161</v>
      </c>
      <c r="F131" s="48" t="s">
        <v>22</v>
      </c>
      <c r="G131" s="50">
        <v>97</v>
      </c>
      <c r="H131" s="50">
        <v>102</v>
      </c>
      <c r="I131" s="50">
        <v>106</v>
      </c>
      <c r="J131" s="50">
        <v>106</v>
      </c>
      <c r="K131" s="51"/>
      <c r="L131" s="50">
        <v>116</v>
      </c>
      <c r="M131" s="51"/>
      <c r="N131" s="50">
        <v>117</v>
      </c>
      <c r="O131" s="50">
        <v>121</v>
      </c>
      <c r="P131" s="52">
        <v>124</v>
      </c>
    </row>
    <row r="132" spans="2:16" ht="25.5">
      <c r="B132" s="32"/>
      <c r="C132" s="33"/>
      <c r="D132" s="34" t="s">
        <v>20</v>
      </c>
      <c r="E132" s="53" t="s">
        <v>162</v>
      </c>
      <c r="F132" s="34" t="s">
        <v>22</v>
      </c>
      <c r="G132" s="36">
        <v>5</v>
      </c>
      <c r="H132" s="36">
        <v>5</v>
      </c>
      <c r="I132" s="36">
        <v>5</v>
      </c>
      <c r="J132" s="36">
        <v>5</v>
      </c>
      <c r="K132" s="37"/>
      <c r="L132" s="36">
        <v>5</v>
      </c>
      <c r="M132" s="37"/>
      <c r="N132" s="36">
        <v>5</v>
      </c>
      <c r="O132" s="36">
        <v>5</v>
      </c>
      <c r="P132" s="38">
        <v>5</v>
      </c>
    </row>
    <row r="133" spans="2:16" ht="13.5">
      <c r="B133" s="32"/>
      <c r="C133" s="33"/>
      <c r="D133" s="80"/>
      <c r="E133" s="55" t="s">
        <v>25</v>
      </c>
      <c r="F133" s="80"/>
      <c r="G133" s="56">
        <v>0.05</v>
      </c>
      <c r="H133" s="56">
        <v>0.05</v>
      </c>
      <c r="I133" s="56">
        <v>0.05</v>
      </c>
      <c r="J133" s="56">
        <v>0.05</v>
      </c>
      <c r="K133" s="57"/>
      <c r="L133" s="56">
        <v>0.05</v>
      </c>
      <c r="M133" s="57"/>
      <c r="N133" s="56">
        <v>0.05</v>
      </c>
      <c r="O133" s="56">
        <v>0.05</v>
      </c>
      <c r="P133" s="58">
        <v>0.05</v>
      </c>
    </row>
    <row r="134" spans="2:21" ht="33.75">
      <c r="B134" s="32"/>
      <c r="C134" s="33"/>
      <c r="D134" s="34" t="s">
        <v>17</v>
      </c>
      <c r="E134" s="53" t="s">
        <v>163</v>
      </c>
      <c r="F134" s="34" t="s">
        <v>22</v>
      </c>
      <c r="G134" s="36">
        <v>6716</v>
      </c>
      <c r="H134" s="36">
        <v>6754</v>
      </c>
      <c r="I134" s="36">
        <v>6903</v>
      </c>
      <c r="J134" s="36">
        <v>6919</v>
      </c>
      <c r="K134" s="37">
        <v>54762</v>
      </c>
      <c r="L134" s="36">
        <v>8029</v>
      </c>
      <c r="M134" s="37">
        <v>28291</v>
      </c>
      <c r="N134" s="36">
        <v>8635</v>
      </c>
      <c r="O134" s="36">
        <v>8675</v>
      </c>
      <c r="P134" s="38">
        <v>8875</v>
      </c>
      <c r="U134" s="81"/>
    </row>
    <row r="135" spans="2:16" ht="25.5">
      <c r="B135" s="32"/>
      <c r="C135" s="33"/>
      <c r="D135" s="34" t="s">
        <v>20</v>
      </c>
      <c r="E135" s="35" t="s">
        <v>164</v>
      </c>
      <c r="F135" s="34" t="s">
        <v>22</v>
      </c>
      <c r="G135" s="36">
        <v>1120</v>
      </c>
      <c r="H135" s="36">
        <v>1250</v>
      </c>
      <c r="I135" s="36">
        <v>1300</v>
      </c>
      <c r="J135" s="36">
        <v>1361</v>
      </c>
      <c r="K135" s="37"/>
      <c r="L135" s="36">
        <v>2141</v>
      </c>
      <c r="M135" s="37"/>
      <c r="N135" s="36">
        <v>2200</v>
      </c>
      <c r="O135" s="36">
        <v>2205</v>
      </c>
      <c r="P135" s="38">
        <v>2220</v>
      </c>
    </row>
    <row r="136" spans="2:16" ht="13.5">
      <c r="B136" s="32"/>
      <c r="C136" s="40"/>
      <c r="D136" s="34"/>
      <c r="E136" s="42" t="s">
        <v>25</v>
      </c>
      <c r="F136" s="34"/>
      <c r="G136" s="44">
        <f>G135/G134</f>
        <v>0.16676593210244192</v>
      </c>
      <c r="H136" s="44">
        <f>H135/H134</f>
        <v>0.18507551080840984</v>
      </c>
      <c r="I136" s="44">
        <f>I135/I134</f>
        <v>0.18832391713747645</v>
      </c>
      <c r="J136" s="44">
        <f>J135/J134</f>
        <v>0.1967047261164908</v>
      </c>
      <c r="K136" s="45"/>
      <c r="L136" s="44">
        <f>L135/L134</f>
        <v>0.266658363432557</v>
      </c>
      <c r="M136" s="45"/>
      <c r="N136" s="44">
        <f>N135/N134</f>
        <v>0.25477707006369427</v>
      </c>
      <c r="O136" s="44">
        <f>O135/O134</f>
        <v>0.25417867435158503</v>
      </c>
      <c r="P136" s="44">
        <f>P135/P134</f>
        <v>0.25014084507042256</v>
      </c>
    </row>
    <row r="137" spans="2:16" ht="33.75">
      <c r="B137" s="32"/>
      <c r="C137" s="47" t="s">
        <v>165</v>
      </c>
      <c r="D137" s="48" t="s">
        <v>17</v>
      </c>
      <c r="E137" s="70" t="s">
        <v>166</v>
      </c>
      <c r="F137" s="48" t="s">
        <v>167</v>
      </c>
      <c r="G137" s="51">
        <v>775.2</v>
      </c>
      <c r="H137" s="51">
        <v>786.4</v>
      </c>
      <c r="I137" s="51">
        <v>792</v>
      </c>
      <c r="J137" s="51">
        <v>749.2</v>
      </c>
      <c r="K137" s="51">
        <v>326126</v>
      </c>
      <c r="L137" s="51">
        <v>813.2</v>
      </c>
      <c r="M137" s="51">
        <v>132064</v>
      </c>
      <c r="N137" s="51">
        <v>838.9</v>
      </c>
      <c r="O137" s="51">
        <v>881.9</v>
      </c>
      <c r="P137" s="71">
        <v>896.9</v>
      </c>
    </row>
    <row r="138" spans="2:16" ht="38.25">
      <c r="B138" s="32"/>
      <c r="C138" s="33"/>
      <c r="D138" s="34" t="s">
        <v>20</v>
      </c>
      <c r="E138" s="35" t="s">
        <v>168</v>
      </c>
      <c r="F138" s="34" t="s">
        <v>19</v>
      </c>
      <c r="G138" s="37">
        <v>0</v>
      </c>
      <c r="H138" s="37">
        <v>0</v>
      </c>
      <c r="I138" s="37">
        <v>0</v>
      </c>
      <c r="J138" s="36">
        <v>400</v>
      </c>
      <c r="K138" s="37"/>
      <c r="L138" s="36">
        <v>400</v>
      </c>
      <c r="M138" s="37"/>
      <c r="N138" s="36">
        <v>1000</v>
      </c>
      <c r="O138" s="36">
        <v>3300</v>
      </c>
      <c r="P138" s="38">
        <v>12000</v>
      </c>
    </row>
    <row r="139" spans="2:16" ht="33.75">
      <c r="B139" s="32"/>
      <c r="C139" s="33"/>
      <c r="D139" s="34" t="s">
        <v>17</v>
      </c>
      <c r="E139" s="35" t="s">
        <v>169</v>
      </c>
      <c r="F139" s="34" t="s">
        <v>170</v>
      </c>
      <c r="G139" s="37">
        <v>20.6</v>
      </c>
      <c r="H139" s="37">
        <v>20.5</v>
      </c>
      <c r="I139" s="37">
        <v>20.9</v>
      </c>
      <c r="J139" s="37">
        <v>21</v>
      </c>
      <c r="K139" s="37"/>
      <c r="L139" s="37">
        <v>22</v>
      </c>
      <c r="M139" s="37"/>
      <c r="N139" s="37">
        <v>22</v>
      </c>
      <c r="O139" s="37">
        <v>22</v>
      </c>
      <c r="P139" s="59">
        <v>22</v>
      </c>
    </row>
    <row r="140" spans="2:16" ht="13.5">
      <c r="B140" s="32"/>
      <c r="C140" s="40"/>
      <c r="D140" s="34"/>
      <c r="E140" s="42" t="s">
        <v>25</v>
      </c>
      <c r="F140" s="34"/>
      <c r="G140" s="44" t="s">
        <v>26</v>
      </c>
      <c r="H140" s="44" t="s">
        <v>26</v>
      </c>
      <c r="I140" s="44" t="s">
        <v>26</v>
      </c>
      <c r="J140" s="44" t="s">
        <v>26</v>
      </c>
      <c r="K140" s="45"/>
      <c r="L140" s="44" t="s">
        <v>26</v>
      </c>
      <c r="M140" s="45"/>
      <c r="N140" s="44" t="s">
        <v>26</v>
      </c>
      <c r="O140" s="44" t="s">
        <v>26</v>
      </c>
      <c r="P140" s="46" t="s">
        <v>26</v>
      </c>
    </row>
    <row r="141" spans="2:16" ht="33.75">
      <c r="B141" s="32"/>
      <c r="C141" s="47" t="s">
        <v>171</v>
      </c>
      <c r="D141" s="48" t="s">
        <v>17</v>
      </c>
      <c r="E141" s="70" t="s">
        <v>172</v>
      </c>
      <c r="F141" s="48" t="s">
        <v>100</v>
      </c>
      <c r="G141" s="51">
        <v>394.97</v>
      </c>
      <c r="H141" s="51">
        <v>423.75</v>
      </c>
      <c r="I141" s="51">
        <v>439.61</v>
      </c>
      <c r="J141" s="51">
        <v>455.38</v>
      </c>
      <c r="K141" s="51">
        <v>43795</v>
      </c>
      <c r="L141" s="51">
        <v>526.42</v>
      </c>
      <c r="M141" s="51">
        <v>28265</v>
      </c>
      <c r="N141" s="82">
        <v>550.97</v>
      </c>
      <c r="O141" s="82">
        <v>556.17</v>
      </c>
      <c r="P141" s="83">
        <v>585.11</v>
      </c>
    </row>
    <row r="142" spans="2:16" ht="33.75">
      <c r="B142" s="32"/>
      <c r="C142" s="33"/>
      <c r="D142" s="34" t="s">
        <v>17</v>
      </c>
      <c r="E142" s="35" t="s">
        <v>173</v>
      </c>
      <c r="F142" s="34" t="s">
        <v>22</v>
      </c>
      <c r="G142" s="37">
        <v>10</v>
      </c>
      <c r="H142" s="36">
        <v>10</v>
      </c>
      <c r="I142" s="36">
        <v>12</v>
      </c>
      <c r="J142" s="36">
        <v>12</v>
      </c>
      <c r="K142" s="37"/>
      <c r="L142" s="36">
        <v>17</v>
      </c>
      <c r="M142" s="37"/>
      <c r="N142" s="36">
        <v>18</v>
      </c>
      <c r="O142" s="36">
        <v>18</v>
      </c>
      <c r="P142" s="38">
        <v>18</v>
      </c>
    </row>
    <row r="143" spans="2:16" ht="33.75">
      <c r="B143" s="32"/>
      <c r="C143" s="33"/>
      <c r="D143" s="34" t="s">
        <v>17</v>
      </c>
      <c r="E143" s="84" t="s">
        <v>174</v>
      </c>
      <c r="F143" s="34" t="s">
        <v>22</v>
      </c>
      <c r="G143" s="37">
        <v>86</v>
      </c>
      <c r="H143" s="36">
        <v>85</v>
      </c>
      <c r="I143" s="36">
        <v>74</v>
      </c>
      <c r="J143" s="36">
        <v>77</v>
      </c>
      <c r="K143" s="37"/>
      <c r="L143" s="36">
        <v>77</v>
      </c>
      <c r="M143" s="37"/>
      <c r="N143" s="36">
        <v>75</v>
      </c>
      <c r="O143" s="36">
        <v>74</v>
      </c>
      <c r="P143" s="38">
        <v>73</v>
      </c>
    </row>
    <row r="144" spans="2:16" s="39" customFormat="1" ht="13.5">
      <c r="B144" s="32"/>
      <c r="C144" s="40"/>
      <c r="D144" s="41"/>
      <c r="E144" s="42" t="s">
        <v>25</v>
      </c>
      <c r="F144" s="41"/>
      <c r="G144" s="44" t="s">
        <v>33</v>
      </c>
      <c r="H144" s="44" t="s">
        <v>33</v>
      </c>
      <c r="I144" s="44" t="s">
        <v>40</v>
      </c>
      <c r="J144" s="44" t="s">
        <v>33</v>
      </c>
      <c r="K144" s="45"/>
      <c r="L144" s="44" t="s">
        <v>33</v>
      </c>
      <c r="M144" s="45"/>
      <c r="N144" s="44" t="s">
        <v>33</v>
      </c>
      <c r="O144" s="44" t="s">
        <v>33</v>
      </c>
      <c r="P144" s="46" t="s">
        <v>33</v>
      </c>
    </row>
    <row r="145" spans="2:16" ht="38.25">
      <c r="B145" s="32"/>
      <c r="C145" s="47" t="s">
        <v>175</v>
      </c>
      <c r="D145" s="48" t="s">
        <v>17</v>
      </c>
      <c r="E145" s="70" t="s">
        <v>176</v>
      </c>
      <c r="F145" s="48" t="s">
        <v>167</v>
      </c>
      <c r="G145" s="51">
        <v>178.9</v>
      </c>
      <c r="H145" s="51">
        <v>178.9</v>
      </c>
      <c r="I145" s="51">
        <v>191.16</v>
      </c>
      <c r="J145" s="51">
        <v>161.7</v>
      </c>
      <c r="K145" s="51">
        <v>52926</v>
      </c>
      <c r="L145" s="51">
        <v>167.2</v>
      </c>
      <c r="M145" s="51">
        <v>28727</v>
      </c>
      <c r="N145" s="51">
        <v>218.225</v>
      </c>
      <c r="O145" s="51">
        <v>220.76</v>
      </c>
      <c r="P145" s="71">
        <v>225.5</v>
      </c>
    </row>
    <row r="146" spans="2:16" ht="51">
      <c r="B146" s="32"/>
      <c r="C146" s="33"/>
      <c r="D146" s="34" t="s">
        <v>20</v>
      </c>
      <c r="E146" s="35" t="s">
        <v>177</v>
      </c>
      <c r="F146" s="34" t="s">
        <v>167</v>
      </c>
      <c r="G146" s="37">
        <v>17.5</v>
      </c>
      <c r="H146" s="37">
        <v>12.03</v>
      </c>
      <c r="I146" s="37">
        <v>8.9</v>
      </c>
      <c r="J146" s="85">
        <v>36.724</v>
      </c>
      <c r="K146" s="37"/>
      <c r="L146" s="37">
        <v>36.5</v>
      </c>
      <c r="M146" s="37"/>
      <c r="N146" s="37">
        <v>56.5</v>
      </c>
      <c r="O146" s="86">
        <v>50.5</v>
      </c>
      <c r="P146" s="87">
        <v>45</v>
      </c>
    </row>
    <row r="147" spans="2:16" ht="25.5">
      <c r="B147" s="32"/>
      <c r="C147" s="33"/>
      <c r="D147" s="34" t="s">
        <v>20</v>
      </c>
      <c r="E147" s="35" t="s">
        <v>178</v>
      </c>
      <c r="F147" s="34" t="s">
        <v>167</v>
      </c>
      <c r="G147" s="37">
        <v>30.8</v>
      </c>
      <c r="H147" s="37">
        <v>23.3</v>
      </c>
      <c r="I147" s="37">
        <v>20.5</v>
      </c>
      <c r="J147" s="37">
        <v>11.9</v>
      </c>
      <c r="K147" s="37"/>
      <c r="L147" s="37">
        <v>20.6</v>
      </c>
      <c r="M147" s="37"/>
      <c r="N147" s="37">
        <v>22.3</v>
      </c>
      <c r="O147" s="37">
        <v>22.8</v>
      </c>
      <c r="P147" s="59">
        <v>23.2</v>
      </c>
    </row>
    <row r="148" spans="2:16" s="39" customFormat="1" ht="14.25" thickBot="1">
      <c r="B148" s="65"/>
      <c r="C148" s="66"/>
      <c r="D148" s="41"/>
      <c r="E148" s="42" t="s">
        <v>25</v>
      </c>
      <c r="F148" s="41"/>
      <c r="G148" s="44">
        <f>(G146+G147)/G145</f>
        <v>0.26998323085522635</v>
      </c>
      <c r="H148" s="44">
        <f aca="true" t="shared" si="20" ref="H148:P148">(H146+H147)/H145</f>
        <v>0.1974846282839575</v>
      </c>
      <c r="I148" s="44">
        <f t="shared" si="20"/>
        <v>0.15379786566227244</v>
      </c>
      <c r="J148" s="44">
        <f t="shared" si="20"/>
        <v>0.30070500927643784</v>
      </c>
      <c r="K148" s="45"/>
      <c r="L148" s="44">
        <f t="shared" si="20"/>
        <v>0.34150717703349287</v>
      </c>
      <c r="M148" s="45"/>
      <c r="N148" s="44">
        <f t="shared" si="20"/>
        <v>0.3610951999083515</v>
      </c>
      <c r="O148" s="44">
        <f t="shared" si="20"/>
        <v>0.3320347889110346</v>
      </c>
      <c r="P148" s="46">
        <f t="shared" si="20"/>
        <v>0.3024390243902439</v>
      </c>
    </row>
    <row r="149" spans="2:16" ht="33.75">
      <c r="B149" s="25" t="s">
        <v>179</v>
      </c>
      <c r="C149" s="26" t="s">
        <v>180</v>
      </c>
      <c r="D149" s="27" t="s">
        <v>17</v>
      </c>
      <c r="E149" s="28" t="s">
        <v>181</v>
      </c>
      <c r="F149" s="27" t="s">
        <v>182</v>
      </c>
      <c r="G149" s="30">
        <v>1144</v>
      </c>
      <c r="H149" s="30">
        <v>1144</v>
      </c>
      <c r="I149" s="30">
        <v>1144</v>
      </c>
      <c r="J149" s="30">
        <v>1144</v>
      </c>
      <c r="K149" s="30">
        <v>24000</v>
      </c>
      <c r="L149" s="30">
        <v>1144</v>
      </c>
      <c r="M149" s="30">
        <v>0</v>
      </c>
      <c r="N149" s="30">
        <v>2720</v>
      </c>
      <c r="O149" s="30">
        <v>2720</v>
      </c>
      <c r="P149" s="79">
        <v>2720</v>
      </c>
    </row>
    <row r="150" spans="2:16" ht="22.5">
      <c r="B150" s="32"/>
      <c r="C150" s="33"/>
      <c r="D150" s="34" t="s">
        <v>20</v>
      </c>
      <c r="E150" s="35" t="s">
        <v>183</v>
      </c>
      <c r="F150" s="34" t="s">
        <v>182</v>
      </c>
      <c r="G150" s="37">
        <v>800.8</v>
      </c>
      <c r="H150" s="37">
        <v>869.44</v>
      </c>
      <c r="I150" s="37">
        <v>960.96</v>
      </c>
      <c r="J150" s="37">
        <v>1052.48</v>
      </c>
      <c r="K150" s="37"/>
      <c r="L150" s="37">
        <v>1144</v>
      </c>
      <c r="M150" s="37"/>
      <c r="N150" s="37">
        <v>1270.08</v>
      </c>
      <c r="O150" s="37">
        <v>1396.16</v>
      </c>
      <c r="P150" s="59">
        <v>1522.24</v>
      </c>
    </row>
    <row r="151" spans="2:16" s="39" customFormat="1" ht="13.5">
      <c r="B151" s="32"/>
      <c r="C151" s="40"/>
      <c r="D151" s="41"/>
      <c r="E151" s="42" t="s">
        <v>25</v>
      </c>
      <c r="F151" s="41"/>
      <c r="G151" s="44">
        <f>G150/G149</f>
        <v>0.7</v>
      </c>
      <c r="H151" s="44">
        <f aca="true" t="shared" si="21" ref="H151:P151">H150/H149</f>
        <v>0.76</v>
      </c>
      <c r="I151" s="44">
        <f t="shared" si="21"/>
        <v>0.8400000000000001</v>
      </c>
      <c r="J151" s="44">
        <f t="shared" si="21"/>
        <v>0.92</v>
      </c>
      <c r="K151" s="45"/>
      <c r="L151" s="44">
        <f t="shared" si="21"/>
        <v>1</v>
      </c>
      <c r="M151" s="45"/>
      <c r="N151" s="44">
        <f t="shared" si="21"/>
        <v>0.4669411764705882</v>
      </c>
      <c r="O151" s="44">
        <f t="shared" si="21"/>
        <v>0.5132941176470589</v>
      </c>
      <c r="P151" s="46">
        <f t="shared" si="21"/>
        <v>0.5596470588235294</v>
      </c>
    </row>
    <row r="152" spans="2:16" ht="33.75">
      <c r="B152" s="32"/>
      <c r="C152" s="47" t="s">
        <v>184</v>
      </c>
      <c r="D152" s="48" t="s">
        <v>17</v>
      </c>
      <c r="E152" s="70" t="s">
        <v>185</v>
      </c>
      <c r="F152" s="48" t="s">
        <v>182</v>
      </c>
      <c r="G152" s="51" t="s">
        <v>23</v>
      </c>
      <c r="H152" s="51" t="s">
        <v>23</v>
      </c>
      <c r="I152" s="51" t="s">
        <v>23</v>
      </c>
      <c r="J152" s="51" t="s">
        <v>23</v>
      </c>
      <c r="K152" s="51">
        <v>24646</v>
      </c>
      <c r="L152" s="51" t="s">
        <v>23</v>
      </c>
      <c r="M152" s="51">
        <v>11457</v>
      </c>
      <c r="N152" s="51" t="s">
        <v>23</v>
      </c>
      <c r="O152" s="51" t="s">
        <v>23</v>
      </c>
      <c r="P152" s="71" t="s">
        <v>23</v>
      </c>
    </row>
    <row r="153" spans="2:16" ht="22.5">
      <c r="B153" s="32"/>
      <c r="C153" s="33"/>
      <c r="D153" s="34" t="s">
        <v>20</v>
      </c>
      <c r="E153" s="35" t="s">
        <v>186</v>
      </c>
      <c r="F153" s="34" t="s">
        <v>32</v>
      </c>
      <c r="G153" s="37" t="s">
        <v>23</v>
      </c>
      <c r="H153" s="37" t="s">
        <v>23</v>
      </c>
      <c r="I153" s="37" t="s">
        <v>23</v>
      </c>
      <c r="J153" s="37" t="s">
        <v>23</v>
      </c>
      <c r="K153" s="37"/>
      <c r="L153" s="37" t="s">
        <v>23</v>
      </c>
      <c r="M153" s="37"/>
      <c r="N153" s="37" t="s">
        <v>23</v>
      </c>
      <c r="O153" s="37" t="s">
        <v>23</v>
      </c>
      <c r="P153" s="59" t="s">
        <v>23</v>
      </c>
    </row>
    <row r="154" spans="2:16" s="39" customFormat="1" ht="13.5">
      <c r="B154" s="32"/>
      <c r="C154" s="40"/>
      <c r="D154" s="41"/>
      <c r="E154" s="42" t="s">
        <v>25</v>
      </c>
      <c r="F154" s="41"/>
      <c r="G154" s="44" t="s">
        <v>26</v>
      </c>
      <c r="H154" s="44" t="s">
        <v>26</v>
      </c>
      <c r="I154" s="44" t="s">
        <v>26</v>
      </c>
      <c r="J154" s="44" t="s">
        <v>26</v>
      </c>
      <c r="K154" s="45"/>
      <c r="L154" s="44" t="s">
        <v>26</v>
      </c>
      <c r="M154" s="45"/>
      <c r="N154" s="44" t="s">
        <v>26</v>
      </c>
      <c r="O154" s="44" t="s">
        <v>26</v>
      </c>
      <c r="P154" s="46" t="s">
        <v>26</v>
      </c>
    </row>
    <row r="155" spans="2:16" ht="51">
      <c r="B155" s="32"/>
      <c r="C155" s="47" t="s">
        <v>187</v>
      </c>
      <c r="D155" s="48" t="s">
        <v>17</v>
      </c>
      <c r="E155" s="70" t="s">
        <v>188</v>
      </c>
      <c r="F155" s="48" t="s">
        <v>22</v>
      </c>
      <c r="G155" s="50">
        <v>5</v>
      </c>
      <c r="H155" s="50">
        <v>4</v>
      </c>
      <c r="I155" s="50">
        <v>4</v>
      </c>
      <c r="J155" s="50">
        <v>3</v>
      </c>
      <c r="K155" s="51">
        <v>0</v>
      </c>
      <c r="L155" s="50">
        <v>3</v>
      </c>
      <c r="M155" s="51">
        <v>0</v>
      </c>
      <c r="N155" s="50">
        <v>2</v>
      </c>
      <c r="O155" s="50">
        <v>2</v>
      </c>
      <c r="P155" s="52">
        <v>0</v>
      </c>
    </row>
    <row r="156" spans="2:16" ht="25.5">
      <c r="B156" s="32"/>
      <c r="C156" s="33"/>
      <c r="D156" s="34" t="s">
        <v>20</v>
      </c>
      <c r="E156" s="35" t="s">
        <v>189</v>
      </c>
      <c r="F156" s="34" t="s">
        <v>22</v>
      </c>
      <c r="G156" s="36">
        <v>1</v>
      </c>
      <c r="H156" s="36">
        <v>0</v>
      </c>
      <c r="I156" s="36">
        <v>0</v>
      </c>
      <c r="J156" s="36">
        <v>1</v>
      </c>
      <c r="K156" s="37"/>
      <c r="L156" s="36">
        <v>0</v>
      </c>
      <c r="M156" s="37"/>
      <c r="N156" s="36">
        <v>1</v>
      </c>
      <c r="O156" s="36">
        <v>0</v>
      </c>
      <c r="P156" s="38">
        <v>2</v>
      </c>
    </row>
    <row r="157" spans="2:16" ht="33.75">
      <c r="B157" s="32"/>
      <c r="C157" s="33"/>
      <c r="D157" s="34" t="s">
        <v>17</v>
      </c>
      <c r="E157" s="35" t="s">
        <v>190</v>
      </c>
      <c r="F157" s="34" t="s">
        <v>191</v>
      </c>
      <c r="G157" s="88" t="s">
        <v>192</v>
      </c>
      <c r="H157" s="88" t="s">
        <v>192</v>
      </c>
      <c r="I157" s="88" t="s">
        <v>192</v>
      </c>
      <c r="J157" s="88" t="s">
        <v>192</v>
      </c>
      <c r="K157" s="88"/>
      <c r="L157" s="88" t="s">
        <v>192</v>
      </c>
      <c r="M157" s="88"/>
      <c r="N157" s="88" t="s">
        <v>192</v>
      </c>
      <c r="O157" s="88" t="s">
        <v>192</v>
      </c>
      <c r="P157" s="89" t="s">
        <v>192</v>
      </c>
    </row>
    <row r="158" spans="2:16" s="39" customFormat="1" ht="13.5">
      <c r="B158" s="32"/>
      <c r="C158" s="40"/>
      <c r="D158" s="41"/>
      <c r="E158" s="42" t="s">
        <v>25</v>
      </c>
      <c r="F158" s="41"/>
      <c r="G158" s="44" t="s">
        <v>33</v>
      </c>
      <c r="H158" s="44" t="s">
        <v>33</v>
      </c>
      <c r="I158" s="44" t="s">
        <v>33</v>
      </c>
      <c r="J158" s="44" t="s">
        <v>33</v>
      </c>
      <c r="K158" s="45"/>
      <c r="L158" s="44" t="s">
        <v>33</v>
      </c>
      <c r="M158" s="45"/>
      <c r="N158" s="44" t="s">
        <v>33</v>
      </c>
      <c r="O158" s="44" t="s">
        <v>33</v>
      </c>
      <c r="P158" s="46" t="s">
        <v>33</v>
      </c>
    </row>
    <row r="159" spans="2:16" ht="33.75">
      <c r="B159" s="32"/>
      <c r="C159" s="47" t="s">
        <v>193</v>
      </c>
      <c r="D159" s="48" t="s">
        <v>17</v>
      </c>
      <c r="E159" s="70" t="s">
        <v>194</v>
      </c>
      <c r="F159" s="48" t="s">
        <v>195</v>
      </c>
      <c r="G159" s="51">
        <v>34</v>
      </c>
      <c r="H159" s="51">
        <v>29</v>
      </c>
      <c r="I159" s="51">
        <v>29</v>
      </c>
      <c r="J159" s="51">
        <v>25</v>
      </c>
      <c r="K159" s="51">
        <v>4511</v>
      </c>
      <c r="L159" s="51">
        <v>27</v>
      </c>
      <c r="M159" s="51">
        <v>1937</v>
      </c>
      <c r="N159" s="51">
        <v>27</v>
      </c>
      <c r="O159" s="51">
        <v>29</v>
      </c>
      <c r="P159" s="71">
        <v>30</v>
      </c>
    </row>
    <row r="160" spans="2:16" ht="38.25">
      <c r="B160" s="32"/>
      <c r="C160" s="33"/>
      <c r="D160" s="34" t="s">
        <v>20</v>
      </c>
      <c r="E160" s="35" t="s">
        <v>196</v>
      </c>
      <c r="F160" s="34" t="s">
        <v>195</v>
      </c>
      <c r="G160" s="37">
        <v>14</v>
      </c>
      <c r="H160" s="37">
        <v>12</v>
      </c>
      <c r="I160" s="37">
        <v>12</v>
      </c>
      <c r="J160" s="37">
        <v>19</v>
      </c>
      <c r="K160" s="37"/>
      <c r="L160" s="37">
        <v>11</v>
      </c>
      <c r="M160" s="37"/>
      <c r="N160" s="37">
        <v>15</v>
      </c>
      <c r="O160" s="37">
        <v>15</v>
      </c>
      <c r="P160" s="59">
        <v>15</v>
      </c>
    </row>
    <row r="161" spans="2:16" s="39" customFormat="1" ht="13.5">
      <c r="B161" s="32"/>
      <c r="C161" s="40"/>
      <c r="D161" s="41"/>
      <c r="E161" s="42" t="s">
        <v>25</v>
      </c>
      <c r="F161" s="41"/>
      <c r="G161" s="44">
        <f>(G159-G160)/G159</f>
        <v>0.5882352941176471</v>
      </c>
      <c r="H161" s="44">
        <f aca="true" t="shared" si="22" ref="H161:P161">(H159-H160)/H159</f>
        <v>0.5862068965517241</v>
      </c>
      <c r="I161" s="44">
        <f t="shared" si="22"/>
        <v>0.5862068965517241</v>
      </c>
      <c r="J161" s="44">
        <f t="shared" si="22"/>
        <v>0.24</v>
      </c>
      <c r="K161" s="45"/>
      <c r="L161" s="44">
        <f t="shared" si="22"/>
        <v>0.5925925925925926</v>
      </c>
      <c r="M161" s="45"/>
      <c r="N161" s="44">
        <f t="shared" si="22"/>
        <v>0.4444444444444444</v>
      </c>
      <c r="O161" s="44">
        <f t="shared" si="22"/>
        <v>0.4827586206896552</v>
      </c>
      <c r="P161" s="46">
        <f t="shared" si="22"/>
        <v>0.5</v>
      </c>
    </row>
    <row r="162" spans="2:16" ht="33.75">
      <c r="B162" s="32"/>
      <c r="C162" s="47" t="s">
        <v>197</v>
      </c>
      <c r="D162" s="48" t="s">
        <v>17</v>
      </c>
      <c r="E162" s="70" t="s">
        <v>198</v>
      </c>
      <c r="F162" s="48" t="s">
        <v>195</v>
      </c>
      <c r="G162" s="51">
        <v>5812</v>
      </c>
      <c r="H162" s="51">
        <v>5812</v>
      </c>
      <c r="I162" s="51">
        <v>5812</v>
      </c>
      <c r="J162" s="51">
        <v>5812</v>
      </c>
      <c r="K162" s="51">
        <v>3678</v>
      </c>
      <c r="L162" s="51">
        <v>5812</v>
      </c>
      <c r="M162" s="51">
        <v>1169</v>
      </c>
      <c r="N162" s="51">
        <v>5812</v>
      </c>
      <c r="O162" s="51">
        <v>5812</v>
      </c>
      <c r="P162" s="71">
        <v>5812</v>
      </c>
    </row>
    <row r="163" spans="2:16" ht="25.5">
      <c r="B163" s="32"/>
      <c r="C163" s="33"/>
      <c r="D163" s="34" t="s">
        <v>20</v>
      </c>
      <c r="E163" s="35" t="s">
        <v>199</v>
      </c>
      <c r="F163" s="34" t="s">
        <v>195</v>
      </c>
      <c r="G163" s="37">
        <v>0</v>
      </c>
      <c r="H163" s="37">
        <v>0</v>
      </c>
      <c r="I163" s="37">
        <v>0</v>
      </c>
      <c r="J163" s="37">
        <v>5698</v>
      </c>
      <c r="K163" s="37"/>
      <c r="L163" s="37">
        <v>5698</v>
      </c>
      <c r="M163" s="37"/>
      <c r="N163" s="37">
        <v>0</v>
      </c>
      <c r="O163" s="37">
        <v>0</v>
      </c>
      <c r="P163" s="59">
        <v>0</v>
      </c>
    </row>
    <row r="164" spans="2:16" s="39" customFormat="1" ht="13.5">
      <c r="B164" s="32"/>
      <c r="C164" s="40"/>
      <c r="D164" s="41"/>
      <c r="E164" s="42" t="s">
        <v>25</v>
      </c>
      <c r="F164" s="41"/>
      <c r="G164" s="44" t="s">
        <v>33</v>
      </c>
      <c r="H164" s="44" t="s">
        <v>33</v>
      </c>
      <c r="I164" s="44" t="s">
        <v>33</v>
      </c>
      <c r="J164" s="44" t="s">
        <v>33</v>
      </c>
      <c r="K164" s="45"/>
      <c r="L164" s="44" t="s">
        <v>33</v>
      </c>
      <c r="M164" s="45"/>
      <c r="N164" s="44" t="s">
        <v>33</v>
      </c>
      <c r="O164" s="44" t="s">
        <v>33</v>
      </c>
      <c r="P164" s="46" t="s">
        <v>33</v>
      </c>
    </row>
    <row r="165" spans="2:16" ht="33.75">
      <c r="B165" s="32"/>
      <c r="C165" s="47" t="s">
        <v>200</v>
      </c>
      <c r="D165" s="48" t="s">
        <v>17</v>
      </c>
      <c r="E165" s="70" t="s">
        <v>201</v>
      </c>
      <c r="F165" s="48" t="s">
        <v>195</v>
      </c>
      <c r="G165" s="51">
        <v>152.7</v>
      </c>
      <c r="H165" s="51">
        <v>163.9</v>
      </c>
      <c r="I165" s="51">
        <v>167.6</v>
      </c>
      <c r="J165" s="51">
        <v>167.6</v>
      </c>
      <c r="K165" s="51">
        <v>56398</v>
      </c>
      <c r="L165" s="51">
        <v>171.7</v>
      </c>
      <c r="M165" s="51">
        <v>23705</v>
      </c>
      <c r="N165" s="51">
        <v>174.3</v>
      </c>
      <c r="O165" s="51">
        <v>197.6</v>
      </c>
      <c r="P165" s="71">
        <v>197.6</v>
      </c>
    </row>
    <row r="166" spans="2:16" ht="25.5">
      <c r="B166" s="32"/>
      <c r="C166" s="33"/>
      <c r="D166" s="34" t="s">
        <v>20</v>
      </c>
      <c r="E166" s="35" t="s">
        <v>202</v>
      </c>
      <c r="F166" s="34" t="s">
        <v>195</v>
      </c>
      <c r="G166" s="37">
        <v>0</v>
      </c>
      <c r="H166" s="37">
        <v>0</v>
      </c>
      <c r="I166" s="37">
        <v>0</v>
      </c>
      <c r="J166" s="37">
        <v>37.35</v>
      </c>
      <c r="K166" s="37"/>
      <c r="L166" s="37">
        <v>37.35</v>
      </c>
      <c r="M166" s="37"/>
      <c r="N166" s="37">
        <v>0</v>
      </c>
      <c r="O166" s="37">
        <v>0</v>
      </c>
      <c r="P166" s="59">
        <v>0</v>
      </c>
    </row>
    <row r="167" spans="2:16" s="39" customFormat="1" ht="139.5" customHeight="1" thickBot="1">
      <c r="B167" s="65"/>
      <c r="C167" s="66"/>
      <c r="D167" s="41"/>
      <c r="E167" s="42" t="s">
        <v>25</v>
      </c>
      <c r="F167" s="41"/>
      <c r="G167" s="44" t="s">
        <v>33</v>
      </c>
      <c r="H167" s="44" t="s">
        <v>33</v>
      </c>
      <c r="I167" s="44" t="s">
        <v>33</v>
      </c>
      <c r="J167" s="44" t="s">
        <v>33</v>
      </c>
      <c r="K167" s="45"/>
      <c r="L167" s="44" t="s">
        <v>33</v>
      </c>
      <c r="M167" s="45"/>
      <c r="N167" s="44" t="s">
        <v>33</v>
      </c>
      <c r="O167" s="44" t="s">
        <v>33</v>
      </c>
      <c r="P167" s="46" t="s">
        <v>33</v>
      </c>
    </row>
    <row r="168" spans="2:16" ht="33.75">
      <c r="B168" s="25" t="s">
        <v>203</v>
      </c>
      <c r="C168" s="26" t="s">
        <v>204</v>
      </c>
      <c r="D168" s="27" t="s">
        <v>17</v>
      </c>
      <c r="E168" s="28" t="s">
        <v>205</v>
      </c>
      <c r="F168" s="27" t="s">
        <v>50</v>
      </c>
      <c r="G168" s="29">
        <v>16425</v>
      </c>
      <c r="H168" s="29">
        <v>18250</v>
      </c>
      <c r="I168" s="29">
        <v>20075</v>
      </c>
      <c r="J168" s="29">
        <v>21900</v>
      </c>
      <c r="K168" s="30">
        <v>166018</v>
      </c>
      <c r="L168" s="29">
        <v>23725</v>
      </c>
      <c r="M168" s="30">
        <v>124607</v>
      </c>
      <c r="N168" s="29">
        <v>25550</v>
      </c>
      <c r="O168" s="29">
        <v>25550</v>
      </c>
      <c r="P168" s="31">
        <v>25550</v>
      </c>
    </row>
    <row r="169" spans="2:16" ht="22.5">
      <c r="B169" s="32"/>
      <c r="C169" s="33"/>
      <c r="D169" s="34" t="s">
        <v>20</v>
      </c>
      <c r="E169" s="35" t="s">
        <v>206</v>
      </c>
      <c r="F169" s="34" t="s">
        <v>170</v>
      </c>
      <c r="G169" s="37">
        <v>6</v>
      </c>
      <c r="H169" s="37">
        <v>6</v>
      </c>
      <c r="I169" s="37">
        <v>6</v>
      </c>
      <c r="J169" s="37">
        <v>6</v>
      </c>
      <c r="K169" s="37"/>
      <c r="L169" s="37">
        <v>6</v>
      </c>
      <c r="M169" s="37"/>
      <c r="N169" s="37">
        <v>6</v>
      </c>
      <c r="O169" s="37">
        <v>6</v>
      </c>
      <c r="P169" s="59">
        <v>6</v>
      </c>
    </row>
    <row r="170" spans="2:16" s="39" customFormat="1" ht="13.5">
      <c r="B170" s="32"/>
      <c r="C170" s="33"/>
      <c r="D170" s="54"/>
      <c r="E170" s="55" t="s">
        <v>25</v>
      </c>
      <c r="F170" s="54"/>
      <c r="G170" s="56" t="s">
        <v>33</v>
      </c>
      <c r="H170" s="56" t="s">
        <v>33</v>
      </c>
      <c r="I170" s="56" t="s">
        <v>33</v>
      </c>
      <c r="J170" s="56" t="s">
        <v>33</v>
      </c>
      <c r="K170" s="57"/>
      <c r="L170" s="56" t="s">
        <v>33</v>
      </c>
      <c r="M170" s="57"/>
      <c r="N170" s="56" t="s">
        <v>40</v>
      </c>
      <c r="O170" s="56" t="s">
        <v>33</v>
      </c>
      <c r="P170" s="58" t="s">
        <v>33</v>
      </c>
    </row>
    <row r="171" spans="2:16" ht="33.75">
      <c r="B171" s="32"/>
      <c r="C171" s="33"/>
      <c r="D171" s="34" t="s">
        <v>17</v>
      </c>
      <c r="E171" s="35" t="s">
        <v>207</v>
      </c>
      <c r="F171" s="34" t="s">
        <v>19</v>
      </c>
      <c r="G171" s="36">
        <v>3928</v>
      </c>
      <c r="H171" s="36">
        <v>3959</v>
      </c>
      <c r="I171" s="36">
        <v>3691</v>
      </c>
      <c r="J171" s="36">
        <v>3579</v>
      </c>
      <c r="K171" s="37"/>
      <c r="L171" s="36">
        <v>3601</v>
      </c>
      <c r="M171" s="37"/>
      <c r="N171" s="36">
        <v>3642</v>
      </c>
      <c r="O171" s="36">
        <v>3684</v>
      </c>
      <c r="P171" s="38">
        <v>3726</v>
      </c>
    </row>
    <row r="172" spans="2:16" ht="25.5">
      <c r="B172" s="32"/>
      <c r="C172" s="33"/>
      <c r="D172" s="34" t="s">
        <v>20</v>
      </c>
      <c r="E172" s="35" t="s">
        <v>208</v>
      </c>
      <c r="F172" s="34" t="s">
        <v>19</v>
      </c>
      <c r="G172" s="36">
        <v>3500</v>
      </c>
      <c r="H172" s="36">
        <v>3500</v>
      </c>
      <c r="I172" s="36">
        <v>3500</v>
      </c>
      <c r="J172" s="36">
        <v>3500</v>
      </c>
      <c r="K172" s="37"/>
      <c r="L172" s="36">
        <v>3500</v>
      </c>
      <c r="M172" s="37"/>
      <c r="N172" s="36">
        <v>3500</v>
      </c>
      <c r="O172" s="36">
        <v>3500</v>
      </c>
      <c r="P172" s="38">
        <v>3500</v>
      </c>
    </row>
    <row r="173" spans="2:16" s="39" customFormat="1" ht="20.25" customHeight="1">
      <c r="B173" s="32"/>
      <c r="C173" s="40"/>
      <c r="D173" s="41"/>
      <c r="E173" s="90" t="s">
        <v>25</v>
      </c>
      <c r="F173" s="41"/>
      <c r="G173" s="44">
        <f>(G171-G172)/G172</f>
        <v>0.12228571428571429</v>
      </c>
      <c r="H173" s="44">
        <f aca="true" t="shared" si="23" ref="H173:P173">(H171-H172)/H172</f>
        <v>0.13114285714285714</v>
      </c>
      <c r="I173" s="44">
        <f t="shared" si="23"/>
        <v>0.05457142857142857</v>
      </c>
      <c r="J173" s="44">
        <f t="shared" si="23"/>
        <v>0.022571428571428572</v>
      </c>
      <c r="K173" s="45"/>
      <c r="L173" s="44">
        <f t="shared" si="23"/>
        <v>0.028857142857142856</v>
      </c>
      <c r="M173" s="45"/>
      <c r="N173" s="44">
        <f t="shared" si="23"/>
        <v>0.04057142857142857</v>
      </c>
      <c r="O173" s="44">
        <f t="shared" si="23"/>
        <v>0.052571428571428575</v>
      </c>
      <c r="P173" s="46">
        <f t="shared" si="23"/>
        <v>0.06457142857142857</v>
      </c>
    </row>
    <row r="174" spans="2:16" ht="33.75">
      <c r="B174" s="32"/>
      <c r="C174" s="47" t="s">
        <v>209</v>
      </c>
      <c r="D174" s="48" t="s">
        <v>17</v>
      </c>
      <c r="E174" s="70" t="s">
        <v>210</v>
      </c>
      <c r="F174" s="48" t="s">
        <v>19</v>
      </c>
      <c r="G174" s="51" t="s">
        <v>23</v>
      </c>
      <c r="H174" s="51" t="s">
        <v>23</v>
      </c>
      <c r="I174" s="50">
        <v>333765</v>
      </c>
      <c r="J174" s="50">
        <v>741700</v>
      </c>
      <c r="K174" s="51">
        <v>2060</v>
      </c>
      <c r="L174" s="50">
        <v>420560</v>
      </c>
      <c r="M174" s="51">
        <v>1575</v>
      </c>
      <c r="N174" s="50">
        <v>422340</v>
      </c>
      <c r="O174" s="50">
        <v>425280</v>
      </c>
      <c r="P174" s="52">
        <v>427458</v>
      </c>
    </row>
    <row r="175" spans="2:16" ht="38.25">
      <c r="B175" s="32"/>
      <c r="C175" s="33"/>
      <c r="D175" s="34" t="s">
        <v>17</v>
      </c>
      <c r="E175" s="35" t="s">
        <v>211</v>
      </c>
      <c r="F175" s="34" t="s">
        <v>19</v>
      </c>
      <c r="G175" s="37" t="s">
        <v>23</v>
      </c>
      <c r="H175" s="37" t="s">
        <v>23</v>
      </c>
      <c r="I175" s="36">
        <v>61</v>
      </c>
      <c r="J175" s="36">
        <v>67</v>
      </c>
      <c r="K175" s="37"/>
      <c r="L175" s="36">
        <v>67</v>
      </c>
      <c r="M175" s="37"/>
      <c r="N175" s="36">
        <v>67</v>
      </c>
      <c r="O175" s="36">
        <v>67</v>
      </c>
      <c r="P175" s="38">
        <v>67</v>
      </c>
    </row>
    <row r="176" spans="2:16" s="39" customFormat="1" ht="50.25" customHeight="1">
      <c r="B176" s="32"/>
      <c r="C176" s="40"/>
      <c r="D176" s="41"/>
      <c r="E176" s="42" t="s">
        <v>25</v>
      </c>
      <c r="F176" s="41"/>
      <c r="G176" s="44" t="s">
        <v>33</v>
      </c>
      <c r="H176" s="44" t="s">
        <v>33</v>
      </c>
      <c r="I176" s="44" t="s">
        <v>33</v>
      </c>
      <c r="J176" s="44" t="s">
        <v>33</v>
      </c>
      <c r="K176" s="45"/>
      <c r="L176" s="44" t="s">
        <v>33</v>
      </c>
      <c r="M176" s="45"/>
      <c r="N176" s="44" t="s">
        <v>33</v>
      </c>
      <c r="O176" s="44" t="s">
        <v>33</v>
      </c>
      <c r="P176" s="46" t="s">
        <v>33</v>
      </c>
    </row>
    <row r="177" spans="2:16" ht="38.25" customHeight="1">
      <c r="B177" s="32"/>
      <c r="C177" s="47" t="s">
        <v>212</v>
      </c>
      <c r="D177" s="48" t="s">
        <v>17</v>
      </c>
      <c r="E177" s="70" t="s">
        <v>213</v>
      </c>
      <c r="F177" s="48" t="s">
        <v>135</v>
      </c>
      <c r="G177" s="51">
        <v>8033</v>
      </c>
      <c r="H177" s="51">
        <v>12228</v>
      </c>
      <c r="I177" s="51">
        <v>12402</v>
      </c>
      <c r="J177" s="51">
        <v>14398</v>
      </c>
      <c r="K177" s="51">
        <v>10248</v>
      </c>
      <c r="L177" s="51">
        <v>16617</v>
      </c>
      <c r="M177" s="51">
        <v>8140</v>
      </c>
      <c r="N177" s="51">
        <v>18836</v>
      </c>
      <c r="O177" s="51">
        <v>21055</v>
      </c>
      <c r="P177" s="71">
        <v>23574</v>
      </c>
    </row>
    <row r="178" spans="2:16" ht="25.5">
      <c r="B178" s="32"/>
      <c r="C178" s="33"/>
      <c r="D178" s="34" t="s">
        <v>20</v>
      </c>
      <c r="E178" s="53" t="s">
        <v>214</v>
      </c>
      <c r="F178" s="34" t="s">
        <v>170</v>
      </c>
      <c r="G178" s="37" t="s">
        <v>23</v>
      </c>
      <c r="H178" s="37" t="s">
        <v>23</v>
      </c>
      <c r="I178" s="37" t="s">
        <v>23</v>
      </c>
      <c r="J178" s="37" t="s">
        <v>23</v>
      </c>
      <c r="K178" s="37"/>
      <c r="L178" s="37" t="s">
        <v>23</v>
      </c>
      <c r="M178" s="37"/>
      <c r="N178" s="37" t="s">
        <v>23</v>
      </c>
      <c r="O178" s="37" t="s">
        <v>23</v>
      </c>
      <c r="P178" s="59" t="s">
        <v>23</v>
      </c>
    </row>
    <row r="179" spans="2:16" s="39" customFormat="1" ht="14.25" thickBot="1">
      <c r="B179" s="65"/>
      <c r="C179" s="66"/>
      <c r="D179" s="41"/>
      <c r="E179" s="42" t="s">
        <v>25</v>
      </c>
      <c r="F179" s="41"/>
      <c r="G179" s="44" t="s">
        <v>33</v>
      </c>
      <c r="H179" s="44" t="s">
        <v>33</v>
      </c>
      <c r="I179" s="44" t="s">
        <v>33</v>
      </c>
      <c r="J179" s="44" t="s">
        <v>33</v>
      </c>
      <c r="K179" s="45"/>
      <c r="L179" s="44" t="s">
        <v>33</v>
      </c>
      <c r="M179" s="45"/>
      <c r="N179" s="44" t="s">
        <v>33</v>
      </c>
      <c r="O179" s="44" t="s">
        <v>33</v>
      </c>
      <c r="P179" s="46" t="s">
        <v>33</v>
      </c>
    </row>
    <row r="180" spans="2:16" ht="35.25" customHeight="1">
      <c r="B180" s="25" t="s">
        <v>215</v>
      </c>
      <c r="C180" s="26" t="s">
        <v>216</v>
      </c>
      <c r="D180" s="27" t="s">
        <v>20</v>
      </c>
      <c r="E180" s="67" t="s">
        <v>217</v>
      </c>
      <c r="F180" s="27" t="s">
        <v>218</v>
      </c>
      <c r="G180" s="30">
        <v>0</v>
      </c>
      <c r="H180" s="30">
        <v>0</v>
      </c>
      <c r="I180" s="30">
        <v>0</v>
      </c>
      <c r="J180" s="30">
        <v>0</v>
      </c>
      <c r="K180" s="30"/>
      <c r="L180" s="30">
        <v>0</v>
      </c>
      <c r="M180" s="30"/>
      <c r="N180" s="30">
        <v>0</v>
      </c>
      <c r="O180" s="30">
        <v>0</v>
      </c>
      <c r="P180" s="79">
        <v>0</v>
      </c>
    </row>
    <row r="181" spans="2:16" ht="22.5">
      <c r="B181" s="32"/>
      <c r="C181" s="33"/>
      <c r="D181" s="34" t="s">
        <v>20</v>
      </c>
      <c r="E181" s="53" t="s">
        <v>219</v>
      </c>
      <c r="F181" s="34" t="s">
        <v>32</v>
      </c>
      <c r="G181" s="37" t="s">
        <v>23</v>
      </c>
      <c r="H181" s="37" t="s">
        <v>23</v>
      </c>
      <c r="I181" s="91">
        <v>0.22</v>
      </c>
      <c r="J181" s="91">
        <v>0.14</v>
      </c>
      <c r="K181" s="91"/>
      <c r="L181" s="91" t="s">
        <v>33</v>
      </c>
      <c r="M181" s="91"/>
      <c r="N181" s="88">
        <v>0</v>
      </c>
      <c r="O181" s="88">
        <v>0</v>
      </c>
      <c r="P181" s="89">
        <v>0</v>
      </c>
    </row>
    <row r="182" spans="2:16" s="39" customFormat="1" ht="13.5">
      <c r="B182" s="32"/>
      <c r="C182" s="40"/>
      <c r="D182" s="41"/>
      <c r="E182" s="42" t="s">
        <v>25</v>
      </c>
      <c r="F182" s="41"/>
      <c r="G182" s="44" t="s">
        <v>33</v>
      </c>
      <c r="H182" s="44" t="s">
        <v>33</v>
      </c>
      <c r="I182" s="44" t="s">
        <v>33</v>
      </c>
      <c r="J182" s="44" t="s">
        <v>33</v>
      </c>
      <c r="K182" s="45"/>
      <c r="L182" s="44" t="s">
        <v>33</v>
      </c>
      <c r="M182" s="45"/>
      <c r="N182" s="44" t="s">
        <v>33</v>
      </c>
      <c r="O182" s="44" t="s">
        <v>33</v>
      </c>
      <c r="P182" s="46" t="s">
        <v>33</v>
      </c>
    </row>
    <row r="183" spans="2:16" ht="34.5" customHeight="1">
      <c r="B183" s="32"/>
      <c r="C183" s="47" t="s">
        <v>220</v>
      </c>
      <c r="D183" s="48" t="s">
        <v>20</v>
      </c>
      <c r="E183" s="49" t="s">
        <v>217</v>
      </c>
      <c r="F183" s="48" t="s">
        <v>218</v>
      </c>
      <c r="G183" s="51" t="s">
        <v>23</v>
      </c>
      <c r="H183" s="51">
        <v>2238</v>
      </c>
      <c r="I183" s="51">
        <v>2193</v>
      </c>
      <c r="J183" s="51">
        <v>2060</v>
      </c>
      <c r="K183" s="51">
        <v>6618</v>
      </c>
      <c r="L183" s="51">
        <v>2000</v>
      </c>
      <c r="M183" s="51">
        <v>3538</v>
      </c>
      <c r="N183" s="51">
        <v>1920</v>
      </c>
      <c r="O183" s="51">
        <v>1870</v>
      </c>
      <c r="P183" s="71">
        <v>1800</v>
      </c>
    </row>
    <row r="184" spans="2:16" ht="22.5">
      <c r="B184" s="32"/>
      <c r="C184" s="33"/>
      <c r="D184" s="34" t="s">
        <v>20</v>
      </c>
      <c r="E184" s="53" t="s">
        <v>219</v>
      </c>
      <c r="F184" s="34" t="s">
        <v>32</v>
      </c>
      <c r="G184" s="37" t="s">
        <v>23</v>
      </c>
      <c r="H184" s="37" t="s">
        <v>23</v>
      </c>
      <c r="I184" s="92">
        <v>0.3</v>
      </c>
      <c r="J184" s="92">
        <v>0.34</v>
      </c>
      <c r="K184" s="92"/>
      <c r="L184" s="92">
        <v>0.35</v>
      </c>
      <c r="M184" s="92"/>
      <c r="N184" s="92">
        <v>0.36</v>
      </c>
      <c r="O184" s="92">
        <v>0.37</v>
      </c>
      <c r="P184" s="93">
        <v>0.39</v>
      </c>
    </row>
    <row r="185" spans="2:16" s="39" customFormat="1" ht="13.5">
      <c r="B185" s="32"/>
      <c r="C185" s="40"/>
      <c r="D185" s="41"/>
      <c r="E185" s="42" t="s">
        <v>25</v>
      </c>
      <c r="F185" s="41"/>
      <c r="G185" s="44" t="s">
        <v>26</v>
      </c>
      <c r="H185" s="44" t="s">
        <v>33</v>
      </c>
      <c r="I185" s="44">
        <f aca="true" t="shared" si="24" ref="I185:P185">I183/I$60</f>
        <v>0.007531889463597585</v>
      </c>
      <c r="J185" s="44">
        <f t="shared" si="24"/>
        <v>0.007097818971160803</v>
      </c>
      <c r="K185" s="45"/>
      <c r="L185" s="44">
        <f t="shared" si="24"/>
        <v>0.006892131253747596</v>
      </c>
      <c r="M185" s="45"/>
      <c r="N185" s="44">
        <f t="shared" si="24"/>
        <v>0.006591165778118017</v>
      </c>
      <c r="O185" s="44">
        <f t="shared" si="24"/>
        <v>0.006380924107950222</v>
      </c>
      <c r="P185" s="46">
        <f t="shared" si="24"/>
        <v>0.00610016470444702</v>
      </c>
    </row>
    <row r="186" spans="2:16" ht="34.5" customHeight="1">
      <c r="B186" s="32"/>
      <c r="C186" s="47" t="s">
        <v>221</v>
      </c>
      <c r="D186" s="48" t="s">
        <v>20</v>
      </c>
      <c r="E186" s="49" t="s">
        <v>217</v>
      </c>
      <c r="F186" s="48" t="s">
        <v>218</v>
      </c>
      <c r="G186" s="51" t="s">
        <v>23</v>
      </c>
      <c r="H186" s="51">
        <v>2238</v>
      </c>
      <c r="I186" s="51">
        <v>2193</v>
      </c>
      <c r="J186" s="51">
        <v>2060</v>
      </c>
      <c r="K186" s="51">
        <v>5756</v>
      </c>
      <c r="L186" s="51">
        <v>2000</v>
      </c>
      <c r="M186" s="51">
        <v>3177</v>
      </c>
      <c r="N186" s="51">
        <v>1920</v>
      </c>
      <c r="O186" s="51">
        <v>1870</v>
      </c>
      <c r="P186" s="71">
        <v>1800</v>
      </c>
    </row>
    <row r="187" spans="2:16" ht="22.5">
      <c r="B187" s="32"/>
      <c r="C187" s="33"/>
      <c r="D187" s="34" t="s">
        <v>20</v>
      </c>
      <c r="E187" s="53" t="s">
        <v>219</v>
      </c>
      <c r="F187" s="34" t="s">
        <v>32</v>
      </c>
      <c r="G187" s="92">
        <v>0.33</v>
      </c>
      <c r="H187" s="92">
        <v>0.32</v>
      </c>
      <c r="I187" s="92">
        <v>0.32</v>
      </c>
      <c r="J187" s="92">
        <v>0.34</v>
      </c>
      <c r="K187" s="92"/>
      <c r="L187" s="92">
        <v>0.35</v>
      </c>
      <c r="M187" s="92"/>
      <c r="N187" s="92">
        <v>0.32</v>
      </c>
      <c r="O187" s="92">
        <v>0.34</v>
      </c>
      <c r="P187" s="93">
        <v>0.34</v>
      </c>
    </row>
    <row r="188" spans="2:16" s="39" customFormat="1" ht="13.5">
      <c r="B188" s="32"/>
      <c r="C188" s="40"/>
      <c r="D188" s="94"/>
      <c r="E188" s="95" t="s">
        <v>25</v>
      </c>
      <c r="F188" s="94"/>
      <c r="G188" s="96" t="s">
        <v>26</v>
      </c>
      <c r="H188" s="96">
        <f aca="true" t="shared" si="25" ref="H188:P188">H186/H$60</f>
        <v>0.007695666974997679</v>
      </c>
      <c r="I188" s="96">
        <f t="shared" si="25"/>
        <v>0.007531889463597585</v>
      </c>
      <c r="J188" s="96">
        <f t="shared" si="25"/>
        <v>0.007097818971160803</v>
      </c>
      <c r="K188" s="97"/>
      <c r="L188" s="96">
        <f t="shared" si="25"/>
        <v>0.006892131253747596</v>
      </c>
      <c r="M188" s="97"/>
      <c r="N188" s="96">
        <f t="shared" si="25"/>
        <v>0.006591165778118017</v>
      </c>
      <c r="O188" s="96">
        <f t="shared" si="25"/>
        <v>0.006380924107950222</v>
      </c>
      <c r="P188" s="98">
        <f t="shared" si="25"/>
        <v>0.00610016470444702</v>
      </c>
    </row>
    <row r="189" spans="2:16" ht="33.75" customHeight="1">
      <c r="B189" s="32"/>
      <c r="C189" s="47" t="s">
        <v>222</v>
      </c>
      <c r="D189" s="48" t="s">
        <v>20</v>
      </c>
      <c r="E189" s="49" t="s">
        <v>217</v>
      </c>
      <c r="F189" s="48" t="s">
        <v>218</v>
      </c>
      <c r="G189" s="51" t="s">
        <v>23</v>
      </c>
      <c r="H189" s="51">
        <v>16423</v>
      </c>
      <c r="I189" s="51">
        <v>16123</v>
      </c>
      <c r="J189" s="51">
        <v>15928</v>
      </c>
      <c r="K189" s="51">
        <v>30018</v>
      </c>
      <c r="L189" s="51">
        <v>15721</v>
      </c>
      <c r="M189" s="51">
        <v>17641</v>
      </c>
      <c r="N189" s="51">
        <v>15503</v>
      </c>
      <c r="O189" s="51">
        <v>13210</v>
      </c>
      <c r="P189" s="71">
        <v>12811</v>
      </c>
    </row>
    <row r="190" spans="2:16" ht="22.5">
      <c r="B190" s="32"/>
      <c r="C190" s="33"/>
      <c r="D190" s="34" t="s">
        <v>20</v>
      </c>
      <c r="E190" s="53" t="s">
        <v>219</v>
      </c>
      <c r="F190" s="34" t="s">
        <v>32</v>
      </c>
      <c r="G190" s="92">
        <v>0.44</v>
      </c>
      <c r="H190" s="92">
        <v>0.43</v>
      </c>
      <c r="I190" s="92">
        <v>0.34</v>
      </c>
      <c r="J190" s="92">
        <v>0.35</v>
      </c>
      <c r="K190" s="92"/>
      <c r="L190" s="92">
        <v>0.36</v>
      </c>
      <c r="M190" s="92"/>
      <c r="N190" s="92">
        <v>0.38</v>
      </c>
      <c r="O190" s="92">
        <v>0.36</v>
      </c>
      <c r="P190" s="93">
        <v>0.33</v>
      </c>
    </row>
    <row r="191" spans="2:16" ht="25.5">
      <c r="B191" s="32"/>
      <c r="C191" s="33"/>
      <c r="D191" s="34" t="s">
        <v>20</v>
      </c>
      <c r="E191" s="53" t="s">
        <v>223</v>
      </c>
      <c r="F191" s="34" t="s">
        <v>32</v>
      </c>
      <c r="G191" s="92">
        <v>0.28</v>
      </c>
      <c r="H191" s="92">
        <v>0.28</v>
      </c>
      <c r="I191" s="92">
        <v>0.29</v>
      </c>
      <c r="J191" s="92">
        <v>0.3</v>
      </c>
      <c r="K191" s="92"/>
      <c r="L191" s="92">
        <v>0.3</v>
      </c>
      <c r="M191" s="92"/>
      <c r="N191" s="92">
        <v>0.34</v>
      </c>
      <c r="O191" s="92">
        <v>0.37</v>
      </c>
      <c r="P191" s="93">
        <v>0.4</v>
      </c>
    </row>
    <row r="192" spans="2:16" s="39" customFormat="1" ht="13.5">
      <c r="B192" s="32"/>
      <c r="C192" s="33"/>
      <c r="D192" s="41"/>
      <c r="E192" s="42" t="s">
        <v>25</v>
      </c>
      <c r="F192" s="41"/>
      <c r="G192" s="44" t="s">
        <v>26</v>
      </c>
      <c r="H192" s="44">
        <f aca="true" t="shared" si="26" ref="H192:P192">H189/H$60</f>
        <v>0.05647271614405133</v>
      </c>
      <c r="I192" s="44">
        <f t="shared" si="26"/>
        <v>0.05537467114527308</v>
      </c>
      <c r="J192" s="44">
        <f t="shared" si="26"/>
        <v>0.054880611928470525</v>
      </c>
      <c r="K192" s="45"/>
      <c r="L192" s="44">
        <f t="shared" si="26"/>
        <v>0.05417559772008298</v>
      </c>
      <c r="M192" s="45"/>
      <c r="N192" s="44">
        <f t="shared" si="26"/>
        <v>0.05322023075946021</v>
      </c>
      <c r="O192" s="44">
        <f t="shared" si="26"/>
        <v>0.04507593982140237</v>
      </c>
      <c r="P192" s="46">
        <f t="shared" si="26"/>
        <v>0.043416227793705985</v>
      </c>
    </row>
    <row r="193" spans="2:16" ht="27" customHeight="1">
      <c r="B193" s="32"/>
      <c r="C193" s="47" t="s">
        <v>224</v>
      </c>
      <c r="D193" s="48" t="s">
        <v>17</v>
      </c>
      <c r="E193" s="49" t="s">
        <v>225</v>
      </c>
      <c r="F193" s="48" t="s">
        <v>226</v>
      </c>
      <c r="G193" s="51">
        <v>62</v>
      </c>
      <c r="H193" s="51">
        <v>62</v>
      </c>
      <c r="I193" s="51">
        <v>62</v>
      </c>
      <c r="J193" s="51">
        <v>62</v>
      </c>
      <c r="K193" s="51">
        <v>51650</v>
      </c>
      <c r="L193" s="51">
        <v>62</v>
      </c>
      <c r="M193" s="51">
        <v>20235</v>
      </c>
      <c r="N193" s="51">
        <v>64</v>
      </c>
      <c r="O193" s="51">
        <v>66</v>
      </c>
      <c r="P193" s="71">
        <v>69</v>
      </c>
    </row>
    <row r="194" spans="2:16" ht="25.5">
      <c r="B194" s="32"/>
      <c r="C194" s="33"/>
      <c r="D194" s="34" t="s">
        <v>20</v>
      </c>
      <c r="E194" s="53" t="s">
        <v>227</v>
      </c>
      <c r="F194" s="34" t="s">
        <v>195</v>
      </c>
      <c r="G194" s="37">
        <v>0</v>
      </c>
      <c r="H194" s="37">
        <v>0</v>
      </c>
      <c r="I194" s="37">
        <v>0</v>
      </c>
      <c r="J194" s="37">
        <v>0</v>
      </c>
      <c r="K194" s="37"/>
      <c r="L194" s="37">
        <v>0</v>
      </c>
      <c r="M194" s="37"/>
      <c r="N194" s="37">
        <v>0</v>
      </c>
      <c r="O194" s="37">
        <v>0</v>
      </c>
      <c r="P194" s="59">
        <v>0</v>
      </c>
    </row>
    <row r="195" spans="2:16" s="39" customFormat="1" ht="20.25" customHeight="1">
      <c r="B195" s="32"/>
      <c r="C195" s="40"/>
      <c r="D195" s="94"/>
      <c r="E195" s="95" t="s">
        <v>25</v>
      </c>
      <c r="F195" s="94"/>
      <c r="G195" s="96" t="s">
        <v>33</v>
      </c>
      <c r="H195" s="96" t="s">
        <v>33</v>
      </c>
      <c r="I195" s="96" t="s">
        <v>33</v>
      </c>
      <c r="J195" s="96" t="s">
        <v>33</v>
      </c>
      <c r="K195" s="97"/>
      <c r="L195" s="96" t="s">
        <v>33</v>
      </c>
      <c r="M195" s="97"/>
      <c r="N195" s="96" t="s">
        <v>33</v>
      </c>
      <c r="O195" s="96" t="s">
        <v>33</v>
      </c>
      <c r="P195" s="98" t="s">
        <v>33</v>
      </c>
    </row>
    <row r="196" spans="2:16" ht="38.25">
      <c r="B196" s="32"/>
      <c r="C196" s="33" t="s">
        <v>228</v>
      </c>
      <c r="D196" s="34" t="s">
        <v>17</v>
      </c>
      <c r="E196" s="53" t="s">
        <v>229</v>
      </c>
      <c r="F196" s="34" t="s">
        <v>100</v>
      </c>
      <c r="G196" s="37" t="s">
        <v>23</v>
      </c>
      <c r="H196" s="37" t="s">
        <v>23</v>
      </c>
      <c r="I196" s="37" t="s">
        <v>23</v>
      </c>
      <c r="J196" s="37">
        <v>398.888</v>
      </c>
      <c r="K196" s="37">
        <v>111532</v>
      </c>
      <c r="L196" s="37">
        <v>390</v>
      </c>
      <c r="M196" s="37">
        <v>44039</v>
      </c>
      <c r="N196" s="37">
        <v>380</v>
      </c>
      <c r="O196" s="37">
        <v>370</v>
      </c>
      <c r="P196" s="59">
        <v>365</v>
      </c>
    </row>
    <row r="197" spans="2:16" ht="38.25">
      <c r="B197" s="32"/>
      <c r="C197" s="33"/>
      <c r="D197" s="34" t="s">
        <v>20</v>
      </c>
      <c r="E197" s="53" t="s">
        <v>230</v>
      </c>
      <c r="F197" s="34" t="s">
        <v>100</v>
      </c>
      <c r="G197" s="37" t="s">
        <v>23</v>
      </c>
      <c r="H197" s="37" t="s">
        <v>23</v>
      </c>
      <c r="I197" s="37" t="s">
        <v>23</v>
      </c>
      <c r="J197" s="37">
        <v>26.58154</v>
      </c>
      <c r="K197" s="37"/>
      <c r="L197" s="37">
        <v>50.934858</v>
      </c>
      <c r="M197" s="37"/>
      <c r="N197" s="37">
        <v>45.82</v>
      </c>
      <c r="O197" s="37">
        <v>40.94</v>
      </c>
      <c r="P197" s="59">
        <v>36.16</v>
      </c>
    </row>
    <row r="198" spans="2:16" s="39" customFormat="1" ht="13.5">
      <c r="B198" s="32"/>
      <c r="C198" s="40"/>
      <c r="D198" s="41"/>
      <c r="E198" s="42" t="s">
        <v>25</v>
      </c>
      <c r="F198" s="41"/>
      <c r="G198" s="44" t="s">
        <v>26</v>
      </c>
      <c r="H198" s="44" t="s">
        <v>26</v>
      </c>
      <c r="I198" s="44" t="s">
        <v>26</v>
      </c>
      <c r="J198" s="44">
        <f>J197/J196</f>
        <v>0.06663910671667235</v>
      </c>
      <c r="K198" s="45"/>
      <c r="L198" s="44">
        <f>L197/L196</f>
        <v>0.1306022</v>
      </c>
      <c r="M198" s="45"/>
      <c r="N198" s="44">
        <f>N197/N196</f>
        <v>0.12057894736842105</v>
      </c>
      <c r="O198" s="44">
        <f>O197/O196</f>
        <v>0.11064864864864864</v>
      </c>
      <c r="P198" s="46">
        <f>P197/P196</f>
        <v>0.09906849315068492</v>
      </c>
    </row>
    <row r="199" spans="2:16" ht="30" customHeight="1">
      <c r="B199" s="32"/>
      <c r="C199" s="47" t="s">
        <v>231</v>
      </c>
      <c r="D199" s="48" t="s">
        <v>17</v>
      </c>
      <c r="E199" s="49" t="s">
        <v>232</v>
      </c>
      <c r="F199" s="48" t="s">
        <v>100</v>
      </c>
      <c r="G199" s="51" t="s">
        <v>23</v>
      </c>
      <c r="H199" s="51" t="s">
        <v>23</v>
      </c>
      <c r="I199" s="51" t="s">
        <v>23</v>
      </c>
      <c r="J199" s="51">
        <v>6391.5819</v>
      </c>
      <c r="K199" s="51">
        <v>150107</v>
      </c>
      <c r="L199" s="51">
        <v>6700.9651</v>
      </c>
      <c r="M199" s="51">
        <v>1378</v>
      </c>
      <c r="N199" s="51">
        <v>6960.9651</v>
      </c>
      <c r="O199" s="51">
        <v>7220.9651</v>
      </c>
      <c r="P199" s="71">
        <v>7475.9651</v>
      </c>
    </row>
    <row r="200" spans="2:16" ht="38.25">
      <c r="B200" s="32"/>
      <c r="C200" s="33"/>
      <c r="D200" s="34" t="s">
        <v>20</v>
      </c>
      <c r="E200" s="53" t="s">
        <v>233</v>
      </c>
      <c r="F200" s="34" t="s">
        <v>100</v>
      </c>
      <c r="G200" s="37">
        <v>129</v>
      </c>
      <c r="H200" s="37">
        <v>126</v>
      </c>
      <c r="I200" s="37">
        <v>120</v>
      </c>
      <c r="J200" s="37">
        <v>212</v>
      </c>
      <c r="K200" s="37"/>
      <c r="L200" s="37">
        <v>349</v>
      </c>
      <c r="M200" s="37"/>
      <c r="N200" s="37">
        <v>363</v>
      </c>
      <c r="O200" s="37">
        <v>378</v>
      </c>
      <c r="P200" s="59">
        <v>393</v>
      </c>
    </row>
    <row r="201" spans="2:16" s="39" customFormat="1" ht="13.5">
      <c r="B201" s="32"/>
      <c r="C201" s="33"/>
      <c r="D201" s="41"/>
      <c r="E201" s="42" t="s">
        <v>25</v>
      </c>
      <c r="F201" s="41"/>
      <c r="G201" s="44" t="s">
        <v>26</v>
      </c>
      <c r="H201" s="44" t="s">
        <v>26</v>
      </c>
      <c r="I201" s="44" t="s">
        <v>26</v>
      </c>
      <c r="J201" s="44">
        <f>J200/J199</f>
        <v>0.0331686276287878</v>
      </c>
      <c r="K201" s="45"/>
      <c r="L201" s="44">
        <f>L200/L199</f>
        <v>0.05208205009156069</v>
      </c>
      <c r="M201" s="45"/>
      <c r="N201" s="44">
        <f>N200/N199</f>
        <v>0.05214794138243847</v>
      </c>
      <c r="O201" s="44">
        <f>O200/O199</f>
        <v>0.05234757331814275</v>
      </c>
      <c r="P201" s="46">
        <f>P200/P199</f>
        <v>0.05256846370243221</v>
      </c>
    </row>
    <row r="202" spans="2:16" ht="33.75">
      <c r="B202" s="32"/>
      <c r="C202" s="47" t="s">
        <v>234</v>
      </c>
      <c r="D202" s="48" t="s">
        <v>17</v>
      </c>
      <c r="E202" s="49" t="s">
        <v>235</v>
      </c>
      <c r="F202" s="48" t="s">
        <v>100</v>
      </c>
      <c r="G202" s="99">
        <v>4358</v>
      </c>
      <c r="H202" s="99">
        <v>4377</v>
      </c>
      <c r="I202" s="99">
        <v>4387</v>
      </c>
      <c r="J202" s="99">
        <v>4422</v>
      </c>
      <c r="K202" s="99">
        <v>79067</v>
      </c>
      <c r="L202" s="99">
        <v>4422</v>
      </c>
      <c r="M202" s="99">
        <v>10017</v>
      </c>
      <c r="N202" s="100">
        <v>4610</v>
      </c>
      <c r="O202" s="100">
        <v>4861</v>
      </c>
      <c r="P202" s="101">
        <v>5010</v>
      </c>
    </row>
    <row r="203" spans="2:16" ht="21" customHeight="1">
      <c r="B203" s="32"/>
      <c r="C203" s="33"/>
      <c r="D203" s="34" t="s">
        <v>20</v>
      </c>
      <c r="E203" s="53" t="s">
        <v>236</v>
      </c>
      <c r="F203" s="34" t="s">
        <v>100</v>
      </c>
      <c r="G203" s="102">
        <v>3923</v>
      </c>
      <c r="H203" s="102">
        <v>3895</v>
      </c>
      <c r="I203" s="102">
        <v>3883</v>
      </c>
      <c r="J203" s="102">
        <v>3848</v>
      </c>
      <c r="K203" s="102"/>
      <c r="L203" s="102">
        <v>3773</v>
      </c>
      <c r="M203" s="102"/>
      <c r="N203" s="103">
        <v>3688</v>
      </c>
      <c r="O203" s="103">
        <v>3597</v>
      </c>
      <c r="P203" s="104">
        <v>3507</v>
      </c>
    </row>
    <row r="204" spans="2:16" ht="13.5">
      <c r="B204" s="32"/>
      <c r="C204" s="33"/>
      <c r="D204" s="34"/>
      <c r="E204" s="42" t="s">
        <v>25</v>
      </c>
      <c r="F204" s="34"/>
      <c r="G204" s="105">
        <f>G203/G202</f>
        <v>0.9001835704451583</v>
      </c>
      <c r="H204" s="105">
        <f>H203/H202</f>
        <v>0.8898789124971441</v>
      </c>
      <c r="I204" s="105">
        <f>I203/I202</f>
        <v>0.8851151128333713</v>
      </c>
      <c r="J204" s="105">
        <f>J203/J202</f>
        <v>0.8701944821347807</v>
      </c>
      <c r="K204" s="106"/>
      <c r="L204" s="105">
        <f>L203/L202</f>
        <v>0.8532338308457711</v>
      </c>
      <c r="M204" s="106"/>
      <c r="N204" s="105">
        <f>N203/N202</f>
        <v>0.8</v>
      </c>
      <c r="O204" s="105">
        <f>O203/O202</f>
        <v>0.7399711993416992</v>
      </c>
      <c r="P204" s="105">
        <f>P203/P202</f>
        <v>0.7</v>
      </c>
    </row>
    <row r="205" spans="2:16" ht="33.75">
      <c r="B205" s="32"/>
      <c r="C205" s="47" t="s">
        <v>237</v>
      </c>
      <c r="D205" s="48" t="s">
        <v>17</v>
      </c>
      <c r="E205" s="70" t="s">
        <v>238</v>
      </c>
      <c r="F205" s="48" t="s">
        <v>239</v>
      </c>
      <c r="G205" s="107">
        <v>835000</v>
      </c>
      <c r="H205" s="107">
        <v>835000</v>
      </c>
      <c r="I205" s="107">
        <v>835000</v>
      </c>
      <c r="J205" s="107">
        <v>835000</v>
      </c>
      <c r="K205" s="99">
        <v>24099</v>
      </c>
      <c r="L205" s="107">
        <v>835000</v>
      </c>
      <c r="M205" s="99">
        <v>16971</v>
      </c>
      <c r="N205" s="108">
        <v>835000</v>
      </c>
      <c r="O205" s="108">
        <v>835000</v>
      </c>
      <c r="P205" s="109">
        <v>835000</v>
      </c>
    </row>
    <row r="206" spans="2:16" ht="33.75">
      <c r="B206" s="32"/>
      <c r="C206" s="33"/>
      <c r="D206" s="34" t="s">
        <v>17</v>
      </c>
      <c r="E206" s="35" t="s">
        <v>240</v>
      </c>
      <c r="F206" s="34" t="s">
        <v>239</v>
      </c>
      <c r="G206" s="110">
        <v>143309</v>
      </c>
      <c r="H206" s="110">
        <v>158055</v>
      </c>
      <c r="I206" s="110">
        <v>138848</v>
      </c>
      <c r="J206" s="110">
        <v>159180</v>
      </c>
      <c r="K206" s="102"/>
      <c r="L206" s="110">
        <v>159180</v>
      </c>
      <c r="M206" s="102"/>
      <c r="N206" s="111">
        <v>159180</v>
      </c>
      <c r="O206" s="111">
        <v>159180</v>
      </c>
      <c r="P206" s="112">
        <v>159180</v>
      </c>
    </row>
    <row r="207" spans="2:16" ht="25.5">
      <c r="B207" s="32"/>
      <c r="C207" s="33"/>
      <c r="D207" s="34" t="s">
        <v>20</v>
      </c>
      <c r="E207" s="53" t="s">
        <v>241</v>
      </c>
      <c r="F207" s="34" t="s">
        <v>242</v>
      </c>
      <c r="G207" s="102">
        <v>0</v>
      </c>
      <c r="H207" s="102">
        <v>0</v>
      </c>
      <c r="I207" s="102">
        <v>0</v>
      </c>
      <c r="J207" s="102">
        <v>0</v>
      </c>
      <c r="K207" s="102"/>
      <c r="L207" s="102">
        <v>0</v>
      </c>
      <c r="M207" s="102"/>
      <c r="N207" s="103">
        <v>0</v>
      </c>
      <c r="O207" s="103">
        <v>0</v>
      </c>
      <c r="P207" s="104">
        <v>0</v>
      </c>
    </row>
    <row r="208" spans="2:16" ht="13.5">
      <c r="B208" s="32"/>
      <c r="C208" s="33"/>
      <c r="D208" s="34"/>
      <c r="E208" s="42" t="s">
        <v>25</v>
      </c>
      <c r="F208" s="34"/>
      <c r="G208" s="105"/>
      <c r="H208" s="113"/>
      <c r="I208" s="105"/>
      <c r="J208" s="105">
        <v>0</v>
      </c>
      <c r="K208" s="106"/>
      <c r="L208" s="105">
        <v>0</v>
      </c>
      <c r="M208" s="106"/>
      <c r="N208" s="114"/>
      <c r="O208" s="114"/>
      <c r="P208" s="115"/>
    </row>
    <row r="209" spans="2:16" ht="33.75">
      <c r="B209" s="32"/>
      <c r="C209" s="47" t="s">
        <v>243</v>
      </c>
      <c r="D209" s="48" t="s">
        <v>17</v>
      </c>
      <c r="E209" s="49" t="s">
        <v>244</v>
      </c>
      <c r="F209" s="48" t="s">
        <v>100</v>
      </c>
      <c r="G209" s="99">
        <v>209</v>
      </c>
      <c r="H209" s="99">
        <v>208</v>
      </c>
      <c r="I209" s="99">
        <v>209</v>
      </c>
      <c r="J209" s="99">
        <v>209</v>
      </c>
      <c r="K209" s="99">
        <v>9372</v>
      </c>
      <c r="L209" s="99">
        <v>190</v>
      </c>
      <c r="M209" s="99">
        <v>5111</v>
      </c>
      <c r="N209" s="100">
        <v>173</v>
      </c>
      <c r="O209" s="100">
        <v>157</v>
      </c>
      <c r="P209" s="101">
        <v>143</v>
      </c>
    </row>
    <row r="210" spans="2:16" ht="25.5">
      <c r="B210" s="32"/>
      <c r="C210" s="33"/>
      <c r="D210" s="34" t="s">
        <v>20</v>
      </c>
      <c r="E210" s="53" t="s">
        <v>245</v>
      </c>
      <c r="F210" s="34" t="s">
        <v>100</v>
      </c>
      <c r="G210" s="102">
        <v>174</v>
      </c>
      <c r="H210" s="102">
        <v>128</v>
      </c>
      <c r="I210" s="102">
        <v>129</v>
      </c>
      <c r="J210" s="102">
        <v>81</v>
      </c>
      <c r="K210" s="102"/>
      <c r="L210" s="102">
        <v>76</v>
      </c>
      <c r="M210" s="102"/>
      <c r="N210" s="103">
        <v>69</v>
      </c>
      <c r="O210" s="103">
        <v>63</v>
      </c>
      <c r="P210" s="104">
        <v>57</v>
      </c>
    </row>
    <row r="211" spans="2:16" ht="13.5">
      <c r="B211" s="32"/>
      <c r="C211" s="40"/>
      <c r="D211" s="116"/>
      <c r="E211" s="95" t="s">
        <v>25</v>
      </c>
      <c r="F211" s="116"/>
      <c r="G211" s="117">
        <f>G210/G209</f>
        <v>0.8325358851674641</v>
      </c>
      <c r="H211" s="117">
        <f>H210/H209</f>
        <v>0.6153846153846154</v>
      </c>
      <c r="I211" s="117">
        <f>I210/I209</f>
        <v>0.6172248803827751</v>
      </c>
      <c r="J211" s="117">
        <f>J210/J209</f>
        <v>0.3875598086124402</v>
      </c>
      <c r="K211" s="118"/>
      <c r="L211" s="117">
        <f>L210/L209</f>
        <v>0.4</v>
      </c>
      <c r="M211" s="118"/>
      <c r="N211" s="117">
        <f>N210/N209</f>
        <v>0.3988439306358382</v>
      </c>
      <c r="O211" s="117">
        <f>O210/O209</f>
        <v>0.4012738853503185</v>
      </c>
      <c r="P211" s="117">
        <f>P210/P209</f>
        <v>0.3986013986013986</v>
      </c>
    </row>
    <row r="212" spans="2:16" ht="34.5" customHeight="1">
      <c r="B212" s="32"/>
      <c r="C212" s="47" t="s">
        <v>246</v>
      </c>
      <c r="D212" s="48" t="s">
        <v>17</v>
      </c>
      <c r="E212" s="49" t="s">
        <v>247</v>
      </c>
      <c r="F212" s="48" t="s">
        <v>248</v>
      </c>
      <c r="G212" s="107">
        <v>2414</v>
      </c>
      <c r="H212" s="107">
        <v>2488</v>
      </c>
      <c r="I212" s="107">
        <v>2591</v>
      </c>
      <c r="J212" s="107">
        <v>2410</v>
      </c>
      <c r="K212" s="99">
        <v>2926</v>
      </c>
      <c r="L212" s="107">
        <v>2410</v>
      </c>
      <c r="M212" s="99">
        <v>1579</v>
      </c>
      <c r="N212" s="119">
        <v>2410</v>
      </c>
      <c r="O212" s="119">
        <v>2410</v>
      </c>
      <c r="P212" s="120">
        <v>2410</v>
      </c>
    </row>
    <row r="213" spans="2:16" ht="33.75">
      <c r="B213" s="32"/>
      <c r="C213" s="33"/>
      <c r="D213" s="34" t="s">
        <v>17</v>
      </c>
      <c r="E213" s="53" t="s">
        <v>249</v>
      </c>
      <c r="F213" s="34" t="s">
        <v>248</v>
      </c>
      <c r="G213" s="110">
        <v>6100</v>
      </c>
      <c r="H213" s="110">
        <v>6100</v>
      </c>
      <c r="I213" s="110">
        <v>6100</v>
      </c>
      <c r="J213" s="110">
        <v>6100</v>
      </c>
      <c r="K213" s="102"/>
      <c r="L213" s="110">
        <v>6100</v>
      </c>
      <c r="M213" s="102"/>
      <c r="N213" s="121">
        <v>6100</v>
      </c>
      <c r="O213" s="121">
        <v>6100</v>
      </c>
      <c r="P213" s="122">
        <v>6100</v>
      </c>
    </row>
    <row r="214" spans="2:16" ht="25.5">
      <c r="B214" s="32"/>
      <c r="C214" s="33"/>
      <c r="D214" s="34" t="s">
        <v>20</v>
      </c>
      <c r="E214" s="53" t="s">
        <v>250</v>
      </c>
      <c r="F214" s="123" t="s">
        <v>242</v>
      </c>
      <c r="G214" s="102">
        <v>0</v>
      </c>
      <c r="H214" s="102">
        <v>0</v>
      </c>
      <c r="I214" s="102">
        <v>0</v>
      </c>
      <c r="J214" s="102">
        <v>0</v>
      </c>
      <c r="K214" s="102"/>
      <c r="L214" s="102">
        <v>0</v>
      </c>
      <c r="M214" s="102"/>
      <c r="N214" s="124">
        <v>0</v>
      </c>
      <c r="O214" s="124">
        <v>0</v>
      </c>
      <c r="P214" s="125">
        <v>0</v>
      </c>
    </row>
    <row r="215" spans="2:16" ht="14.25" thickBot="1">
      <c r="B215" s="32"/>
      <c r="C215" s="66"/>
      <c r="D215" s="34"/>
      <c r="E215" s="42" t="s">
        <v>25</v>
      </c>
      <c r="F215" s="34" t="s">
        <v>26</v>
      </c>
      <c r="G215" s="105"/>
      <c r="H215" s="113"/>
      <c r="I215" s="105"/>
      <c r="J215" s="105" t="s">
        <v>33</v>
      </c>
      <c r="K215" s="106"/>
      <c r="L215" s="105" t="s">
        <v>33</v>
      </c>
      <c r="M215" s="106"/>
      <c r="N215" s="114" t="s">
        <v>33</v>
      </c>
      <c r="O215" s="114" t="s">
        <v>33</v>
      </c>
      <c r="P215" s="115" t="s">
        <v>33</v>
      </c>
    </row>
    <row r="216" spans="1:17" ht="45" customHeight="1">
      <c r="A216" s="126"/>
      <c r="B216" s="25" t="s">
        <v>251</v>
      </c>
      <c r="C216" s="26" t="s">
        <v>252</v>
      </c>
      <c r="D216" s="27" t="s">
        <v>17</v>
      </c>
      <c r="E216" s="67" t="s">
        <v>253</v>
      </c>
      <c r="F216" s="27" t="s">
        <v>167</v>
      </c>
      <c r="G216" s="127">
        <v>224.53</v>
      </c>
      <c r="H216" s="127">
        <v>224.53</v>
      </c>
      <c r="I216" s="127">
        <v>224.53</v>
      </c>
      <c r="J216" s="127">
        <v>224.53</v>
      </c>
      <c r="K216" s="127">
        <v>249970</v>
      </c>
      <c r="L216" s="127">
        <v>224.53</v>
      </c>
      <c r="M216" s="127">
        <v>32800</v>
      </c>
      <c r="N216" s="127">
        <v>224.53</v>
      </c>
      <c r="O216" s="127">
        <v>224.53</v>
      </c>
      <c r="P216" s="128">
        <v>224.53</v>
      </c>
      <c r="Q216" s="126"/>
    </row>
    <row r="217" spans="1:17" ht="38.25">
      <c r="A217" s="126"/>
      <c r="B217" s="129"/>
      <c r="C217" s="33"/>
      <c r="D217" s="34" t="s">
        <v>20</v>
      </c>
      <c r="E217" s="53" t="s">
        <v>254</v>
      </c>
      <c r="F217" s="34" t="s">
        <v>167</v>
      </c>
      <c r="G217" s="124">
        <v>20.95</v>
      </c>
      <c r="H217" s="124">
        <v>19.79</v>
      </c>
      <c r="I217" s="124">
        <v>18.65</v>
      </c>
      <c r="J217" s="124">
        <v>14.89</v>
      </c>
      <c r="K217" s="124"/>
      <c r="L217" s="124">
        <v>14.67</v>
      </c>
      <c r="M217" s="124"/>
      <c r="N217" s="124">
        <v>14.25</v>
      </c>
      <c r="O217" s="124">
        <v>9.5</v>
      </c>
      <c r="P217" s="125">
        <v>4.75</v>
      </c>
      <c r="Q217" s="126"/>
    </row>
    <row r="218" spans="1:17" ht="13.5">
      <c r="A218" s="126"/>
      <c r="B218" s="129"/>
      <c r="C218" s="33"/>
      <c r="D218" s="41"/>
      <c r="E218" s="42" t="s">
        <v>25</v>
      </c>
      <c r="F218" s="41"/>
      <c r="G218" s="44">
        <f>G217/G216</f>
        <v>0.0933060170133167</v>
      </c>
      <c r="H218" s="44">
        <f aca="true" t="shared" si="27" ref="H218:P218">H217/H216</f>
        <v>0.0881396695319111</v>
      </c>
      <c r="I218" s="44">
        <f t="shared" si="27"/>
        <v>0.08306239700708146</v>
      </c>
      <c r="J218" s="44">
        <f t="shared" si="27"/>
        <v>0.06631630517080123</v>
      </c>
      <c r="K218" s="45"/>
      <c r="L218" s="44">
        <f t="shared" si="27"/>
        <v>0.06533648064846569</v>
      </c>
      <c r="M218" s="45"/>
      <c r="N218" s="44">
        <f t="shared" si="27"/>
        <v>0.06346590656037056</v>
      </c>
      <c r="O218" s="44">
        <f t="shared" si="27"/>
        <v>0.04231060437358037</v>
      </c>
      <c r="P218" s="46">
        <f t="shared" si="27"/>
        <v>0.021155302186790185</v>
      </c>
      <c r="Q218" s="126"/>
    </row>
    <row r="219" spans="1:17" ht="26.25" customHeight="1">
      <c r="A219" s="126"/>
      <c r="B219" s="129"/>
      <c r="C219" s="47" t="s">
        <v>255</v>
      </c>
      <c r="D219" s="48" t="s">
        <v>17</v>
      </c>
      <c r="E219" s="49" t="s">
        <v>87</v>
      </c>
      <c r="F219" s="48" t="s">
        <v>19</v>
      </c>
      <c r="G219" s="50">
        <v>288150</v>
      </c>
      <c r="H219" s="50">
        <v>290813</v>
      </c>
      <c r="I219" s="50">
        <v>291162</v>
      </c>
      <c r="J219" s="50">
        <v>290230</v>
      </c>
      <c r="K219" s="51">
        <v>240392</v>
      </c>
      <c r="L219" s="50">
        <v>290186</v>
      </c>
      <c r="M219" s="51">
        <v>302870</v>
      </c>
      <c r="N219" s="50">
        <v>291299</v>
      </c>
      <c r="O219" s="50">
        <v>293061</v>
      </c>
      <c r="P219" s="52">
        <v>295074</v>
      </c>
      <c r="Q219" s="126"/>
    </row>
    <row r="220" spans="1:17" ht="30.75" customHeight="1">
      <c r="A220" s="126"/>
      <c r="B220" s="129"/>
      <c r="C220" s="33"/>
      <c r="D220" s="34" t="s">
        <v>20</v>
      </c>
      <c r="E220" s="53" t="s">
        <v>256</v>
      </c>
      <c r="F220" s="34" t="s">
        <v>19</v>
      </c>
      <c r="G220" s="36">
        <v>17187</v>
      </c>
      <c r="H220" s="36">
        <v>17187</v>
      </c>
      <c r="I220" s="36">
        <v>14538</v>
      </c>
      <c r="J220" s="36">
        <v>13464</v>
      </c>
      <c r="K220" s="37"/>
      <c r="L220" s="36">
        <v>14892</v>
      </c>
      <c r="M220" s="37"/>
      <c r="N220" s="36">
        <v>14477</v>
      </c>
      <c r="O220" s="36">
        <v>13833</v>
      </c>
      <c r="P220" s="38">
        <v>11679</v>
      </c>
      <c r="Q220" s="126"/>
    </row>
    <row r="221" spans="1:17" ht="22.5">
      <c r="A221" s="126"/>
      <c r="B221" s="129"/>
      <c r="C221" s="33"/>
      <c r="D221" s="34" t="s">
        <v>20</v>
      </c>
      <c r="E221" s="53" t="s">
        <v>257</v>
      </c>
      <c r="F221" s="34" t="s">
        <v>258</v>
      </c>
      <c r="G221" s="37">
        <v>368365</v>
      </c>
      <c r="H221" s="37">
        <v>337770</v>
      </c>
      <c r="I221" s="37">
        <v>355860</v>
      </c>
      <c r="J221" s="37">
        <v>361260</v>
      </c>
      <c r="K221" s="37"/>
      <c r="L221" s="37">
        <v>350820</v>
      </c>
      <c r="M221" s="37"/>
      <c r="N221" s="37">
        <v>347814</v>
      </c>
      <c r="O221" s="37">
        <v>341564</v>
      </c>
      <c r="P221" s="59">
        <v>325064</v>
      </c>
      <c r="Q221" s="126"/>
    </row>
    <row r="222" spans="1:17" ht="25.5">
      <c r="A222" s="126"/>
      <c r="B222" s="129"/>
      <c r="C222" s="33"/>
      <c r="D222" s="34" t="s">
        <v>20</v>
      </c>
      <c r="E222" s="53" t="s">
        <v>259</v>
      </c>
      <c r="F222" s="34" t="s">
        <v>258</v>
      </c>
      <c r="G222" s="37">
        <v>241200</v>
      </c>
      <c r="H222" s="37">
        <v>241200</v>
      </c>
      <c r="I222" s="37">
        <v>220400</v>
      </c>
      <c r="J222" s="37">
        <v>191900</v>
      </c>
      <c r="K222" s="37"/>
      <c r="L222" s="37">
        <v>211500</v>
      </c>
      <c r="M222" s="37"/>
      <c r="N222" s="37">
        <v>205607</v>
      </c>
      <c r="O222" s="37">
        <v>196461</v>
      </c>
      <c r="P222" s="59">
        <v>165893</v>
      </c>
      <c r="Q222" s="126"/>
    </row>
    <row r="223" spans="1:17" ht="13.5">
      <c r="A223" s="126"/>
      <c r="B223" s="129"/>
      <c r="C223" s="40"/>
      <c r="D223" s="94"/>
      <c r="E223" s="95" t="s">
        <v>25</v>
      </c>
      <c r="F223" s="94"/>
      <c r="G223" s="96">
        <f>G220/G219</f>
        <v>0.059646017699115046</v>
      </c>
      <c r="H223" s="96">
        <f aca="true" t="shared" si="28" ref="H223:P223">H220/H219</f>
        <v>0.059099833913889684</v>
      </c>
      <c r="I223" s="96">
        <f t="shared" si="28"/>
        <v>0.04993096626620232</v>
      </c>
      <c r="J223" s="96">
        <f t="shared" si="28"/>
        <v>0.04639079350859663</v>
      </c>
      <c r="K223" s="97"/>
      <c r="L223" s="96">
        <f t="shared" si="28"/>
        <v>0.051318809315404605</v>
      </c>
      <c r="M223" s="97"/>
      <c r="N223" s="96">
        <f t="shared" si="28"/>
        <v>0.049698076546778394</v>
      </c>
      <c r="O223" s="96">
        <f t="shared" si="28"/>
        <v>0.04720177710442536</v>
      </c>
      <c r="P223" s="98">
        <f t="shared" si="28"/>
        <v>0.03957990199068708</v>
      </c>
      <c r="Q223" s="126"/>
    </row>
    <row r="224" spans="1:17" ht="39.75" customHeight="1">
      <c r="A224" s="126"/>
      <c r="B224" s="129"/>
      <c r="C224" s="47" t="s">
        <v>260</v>
      </c>
      <c r="D224" s="48" t="s">
        <v>17</v>
      </c>
      <c r="E224" s="49" t="s">
        <v>261</v>
      </c>
      <c r="F224" s="48" t="s">
        <v>262</v>
      </c>
      <c r="G224" s="51">
        <v>142213</v>
      </c>
      <c r="H224" s="51">
        <v>142213</v>
      </c>
      <c r="I224" s="51">
        <v>142213</v>
      </c>
      <c r="J224" s="51">
        <v>142213</v>
      </c>
      <c r="K224" s="51"/>
      <c r="L224" s="51">
        <v>142213</v>
      </c>
      <c r="M224" s="51"/>
      <c r="N224" s="51">
        <v>142213</v>
      </c>
      <c r="O224" s="51">
        <v>142213</v>
      </c>
      <c r="P224" s="71">
        <v>142213</v>
      </c>
      <c r="Q224" s="126"/>
    </row>
    <row r="225" spans="1:17" ht="38.25">
      <c r="A225" s="126"/>
      <c r="B225" s="129"/>
      <c r="C225" s="130"/>
      <c r="D225" s="34" t="s">
        <v>20</v>
      </c>
      <c r="E225" s="35" t="s">
        <v>263</v>
      </c>
      <c r="F225" s="34" t="s">
        <v>262</v>
      </c>
      <c r="G225" s="37">
        <v>6879</v>
      </c>
      <c r="H225" s="37">
        <v>6355</v>
      </c>
      <c r="I225" s="37">
        <v>6355</v>
      </c>
      <c r="J225" s="37">
        <v>6355</v>
      </c>
      <c r="K225" s="37"/>
      <c r="L225" s="37">
        <v>6355</v>
      </c>
      <c r="M225" s="37"/>
      <c r="N225" s="37">
        <v>5124</v>
      </c>
      <c r="O225" s="37">
        <v>3822</v>
      </c>
      <c r="P225" s="59">
        <v>3142</v>
      </c>
      <c r="Q225" s="126"/>
    </row>
    <row r="226" spans="1:17" ht="13.5">
      <c r="A226" s="126"/>
      <c r="B226" s="129"/>
      <c r="C226" s="130"/>
      <c r="D226" s="54"/>
      <c r="E226" s="131" t="s">
        <v>25</v>
      </c>
      <c r="F226" s="54"/>
      <c r="G226" s="56">
        <f aca="true" t="shared" si="29" ref="G226:P226">G225/G224</f>
        <v>0.04837110531386019</v>
      </c>
      <c r="H226" s="56">
        <f t="shared" si="29"/>
        <v>0.04468649138967605</v>
      </c>
      <c r="I226" s="56">
        <f t="shared" si="29"/>
        <v>0.04468649138967605</v>
      </c>
      <c r="J226" s="56">
        <f t="shared" si="29"/>
        <v>0.04468649138967605</v>
      </c>
      <c r="K226" s="57"/>
      <c r="L226" s="56">
        <f t="shared" si="29"/>
        <v>0.04468649138967605</v>
      </c>
      <c r="M226" s="57"/>
      <c r="N226" s="56">
        <f t="shared" si="29"/>
        <v>0.03603046135022818</v>
      </c>
      <c r="O226" s="56">
        <f t="shared" si="29"/>
        <v>0.02687518018746528</v>
      </c>
      <c r="P226" s="58">
        <f t="shared" si="29"/>
        <v>0.02209362013318051</v>
      </c>
      <c r="Q226" s="126"/>
    </row>
    <row r="227" spans="1:17" ht="38.25">
      <c r="A227" s="126"/>
      <c r="B227" s="129"/>
      <c r="C227" s="130"/>
      <c r="D227" s="34" t="s">
        <v>17</v>
      </c>
      <c r="E227" s="53" t="s">
        <v>264</v>
      </c>
      <c r="F227" s="34" t="s">
        <v>242</v>
      </c>
      <c r="G227" s="36">
        <v>1</v>
      </c>
      <c r="H227" s="36">
        <v>1</v>
      </c>
      <c r="I227" s="36">
        <v>1</v>
      </c>
      <c r="J227" s="36">
        <v>1</v>
      </c>
      <c r="K227" s="37"/>
      <c r="L227" s="36">
        <v>1</v>
      </c>
      <c r="M227" s="37"/>
      <c r="N227" s="36">
        <v>1</v>
      </c>
      <c r="O227" s="36">
        <v>1</v>
      </c>
      <c r="P227" s="38">
        <v>1</v>
      </c>
      <c r="Q227" s="126"/>
    </row>
    <row r="228" spans="1:17" ht="51">
      <c r="A228" s="126"/>
      <c r="B228" s="129"/>
      <c r="C228" s="130"/>
      <c r="D228" s="34" t="s">
        <v>20</v>
      </c>
      <c r="E228" s="53" t="s">
        <v>265</v>
      </c>
      <c r="F228" s="34" t="s">
        <v>242</v>
      </c>
      <c r="G228" s="36">
        <v>1</v>
      </c>
      <c r="H228" s="36">
        <v>1</v>
      </c>
      <c r="I228" s="36">
        <v>1</v>
      </c>
      <c r="J228" s="36">
        <v>1</v>
      </c>
      <c r="K228" s="37"/>
      <c r="L228" s="36">
        <v>1</v>
      </c>
      <c r="M228" s="37"/>
      <c r="N228" s="36">
        <v>1</v>
      </c>
      <c r="O228" s="36">
        <v>1</v>
      </c>
      <c r="P228" s="38">
        <v>1</v>
      </c>
      <c r="Q228" s="126"/>
    </row>
    <row r="229" spans="1:17" ht="13.5">
      <c r="A229" s="126"/>
      <c r="B229" s="129"/>
      <c r="C229" s="130"/>
      <c r="D229" s="54"/>
      <c r="E229" s="131" t="s">
        <v>25</v>
      </c>
      <c r="F229" s="54"/>
      <c r="G229" s="56">
        <f aca="true" t="shared" si="30" ref="G229:P229">G228/G227</f>
        <v>1</v>
      </c>
      <c r="H229" s="56">
        <f t="shared" si="30"/>
        <v>1</v>
      </c>
      <c r="I229" s="56">
        <f t="shared" si="30"/>
        <v>1</v>
      </c>
      <c r="J229" s="56">
        <f t="shared" si="30"/>
        <v>1</v>
      </c>
      <c r="K229" s="57"/>
      <c r="L229" s="56">
        <f t="shared" si="30"/>
        <v>1</v>
      </c>
      <c r="M229" s="57"/>
      <c r="N229" s="56">
        <f t="shared" si="30"/>
        <v>1</v>
      </c>
      <c r="O229" s="56">
        <f t="shared" si="30"/>
        <v>1</v>
      </c>
      <c r="P229" s="58">
        <f t="shared" si="30"/>
        <v>1</v>
      </c>
      <c r="Q229" s="126"/>
    </row>
    <row r="230" spans="1:17" ht="51">
      <c r="A230" s="126"/>
      <c r="B230" s="129"/>
      <c r="C230" s="130"/>
      <c r="D230" s="34" t="s">
        <v>17</v>
      </c>
      <c r="E230" s="53" t="s">
        <v>266</v>
      </c>
      <c r="F230" s="34" t="s">
        <v>267</v>
      </c>
      <c r="G230" s="37">
        <v>44582</v>
      </c>
      <c r="H230" s="37">
        <v>44582</v>
      </c>
      <c r="I230" s="37">
        <v>44582</v>
      </c>
      <c r="J230" s="37">
        <v>44582</v>
      </c>
      <c r="K230" s="37">
        <v>930465</v>
      </c>
      <c r="L230" s="37">
        <v>44582</v>
      </c>
      <c r="M230" s="37">
        <v>233737</v>
      </c>
      <c r="N230" s="37">
        <v>44582</v>
      </c>
      <c r="O230" s="37">
        <v>44582</v>
      </c>
      <c r="P230" s="59">
        <v>44582</v>
      </c>
      <c r="Q230" s="126"/>
    </row>
    <row r="231" spans="1:17" ht="38.25">
      <c r="A231" s="126"/>
      <c r="B231" s="129"/>
      <c r="C231" s="130"/>
      <c r="D231" s="34" t="s">
        <v>20</v>
      </c>
      <c r="E231" s="53" t="s">
        <v>268</v>
      </c>
      <c r="F231" s="34" t="s">
        <v>267</v>
      </c>
      <c r="G231" s="37">
        <v>44582</v>
      </c>
      <c r="H231" s="37">
        <v>42645</v>
      </c>
      <c r="I231" s="37">
        <v>38109</v>
      </c>
      <c r="J231" s="37">
        <v>34977</v>
      </c>
      <c r="K231" s="37"/>
      <c r="L231" s="37">
        <v>33400</v>
      </c>
      <c r="M231" s="37"/>
      <c r="N231" s="37">
        <v>16300</v>
      </c>
      <c r="O231" s="37">
        <v>12000</v>
      </c>
      <c r="P231" s="59">
        <v>5600</v>
      </c>
      <c r="Q231" s="126"/>
    </row>
    <row r="232" spans="1:17" ht="13.5">
      <c r="A232" s="126"/>
      <c r="B232" s="129"/>
      <c r="C232" s="130"/>
      <c r="D232" s="54"/>
      <c r="E232" s="55" t="s">
        <v>25</v>
      </c>
      <c r="F232" s="54"/>
      <c r="G232" s="56">
        <f>G231/G230</f>
        <v>1</v>
      </c>
      <c r="H232" s="56">
        <f aca="true" t="shared" si="31" ref="H232:P232">H231/H230</f>
        <v>0.9565519716477502</v>
      </c>
      <c r="I232" s="56">
        <f t="shared" si="31"/>
        <v>0.854806872728904</v>
      </c>
      <c r="J232" s="56">
        <f t="shared" si="31"/>
        <v>0.784554304427796</v>
      </c>
      <c r="K232" s="57"/>
      <c r="L232" s="56">
        <f t="shared" si="31"/>
        <v>0.7491812839262483</v>
      </c>
      <c r="M232" s="57"/>
      <c r="N232" s="56">
        <f t="shared" si="31"/>
        <v>0.3656184110178996</v>
      </c>
      <c r="O232" s="56">
        <f t="shared" si="31"/>
        <v>0.2691669283567359</v>
      </c>
      <c r="P232" s="58">
        <f t="shared" si="31"/>
        <v>0.1256112332331434</v>
      </c>
      <c r="Q232" s="126"/>
    </row>
    <row r="233" spans="1:17" ht="38.25">
      <c r="A233" s="126"/>
      <c r="B233" s="129"/>
      <c r="C233" s="130"/>
      <c r="D233" s="34" t="s">
        <v>17</v>
      </c>
      <c r="E233" s="53" t="s">
        <v>269</v>
      </c>
      <c r="F233" s="34" t="s">
        <v>242</v>
      </c>
      <c r="G233" s="36">
        <v>24</v>
      </c>
      <c r="H233" s="36">
        <v>24</v>
      </c>
      <c r="I233" s="36">
        <v>24</v>
      </c>
      <c r="J233" s="36">
        <v>24</v>
      </c>
      <c r="K233" s="37"/>
      <c r="L233" s="36">
        <v>24</v>
      </c>
      <c r="M233" s="37"/>
      <c r="N233" s="36">
        <v>24</v>
      </c>
      <c r="O233" s="36">
        <v>24</v>
      </c>
      <c r="P233" s="38">
        <v>24</v>
      </c>
      <c r="Q233" s="126"/>
    </row>
    <row r="234" spans="1:17" ht="38.25">
      <c r="A234" s="126"/>
      <c r="B234" s="129"/>
      <c r="C234" s="130"/>
      <c r="D234" s="34" t="s">
        <v>20</v>
      </c>
      <c r="E234" s="53" t="s">
        <v>270</v>
      </c>
      <c r="F234" s="34" t="s">
        <v>242</v>
      </c>
      <c r="G234" s="36">
        <v>24</v>
      </c>
      <c r="H234" s="36">
        <v>21</v>
      </c>
      <c r="I234" s="36">
        <v>19</v>
      </c>
      <c r="J234" s="36">
        <v>14</v>
      </c>
      <c r="K234" s="37"/>
      <c r="L234" s="36">
        <v>12</v>
      </c>
      <c r="M234" s="37"/>
      <c r="N234" s="36">
        <v>12</v>
      </c>
      <c r="O234" s="36">
        <v>9</v>
      </c>
      <c r="P234" s="38">
        <v>3</v>
      </c>
      <c r="Q234" s="126"/>
    </row>
    <row r="235" spans="1:17" ht="13.5">
      <c r="A235" s="126"/>
      <c r="B235" s="129"/>
      <c r="C235" s="130"/>
      <c r="D235" s="54"/>
      <c r="E235" s="55" t="s">
        <v>25</v>
      </c>
      <c r="F235" s="54"/>
      <c r="G235" s="56">
        <f aca="true" t="shared" si="32" ref="G235:P235">G234/G233</f>
        <v>1</v>
      </c>
      <c r="H235" s="56">
        <f t="shared" si="32"/>
        <v>0.875</v>
      </c>
      <c r="I235" s="56">
        <f t="shared" si="32"/>
        <v>0.7916666666666666</v>
      </c>
      <c r="J235" s="56">
        <f t="shared" si="32"/>
        <v>0.5833333333333334</v>
      </c>
      <c r="K235" s="57"/>
      <c r="L235" s="56">
        <f t="shared" si="32"/>
        <v>0.5</v>
      </c>
      <c r="M235" s="57"/>
      <c r="N235" s="56">
        <f t="shared" si="32"/>
        <v>0.5</v>
      </c>
      <c r="O235" s="56">
        <f t="shared" si="32"/>
        <v>0.375</v>
      </c>
      <c r="P235" s="58">
        <f t="shared" si="32"/>
        <v>0.125</v>
      </c>
      <c r="Q235" s="126"/>
    </row>
    <row r="236" spans="1:17" ht="51">
      <c r="A236" s="126"/>
      <c r="B236" s="129"/>
      <c r="C236" s="130"/>
      <c r="D236" s="34" t="s">
        <v>17</v>
      </c>
      <c r="E236" s="53" t="s">
        <v>271</v>
      </c>
      <c r="F236" s="34" t="s">
        <v>262</v>
      </c>
      <c r="G236" s="37">
        <v>804949</v>
      </c>
      <c r="H236" s="37">
        <v>804949</v>
      </c>
      <c r="I236" s="37">
        <v>804949</v>
      </c>
      <c r="J236" s="37">
        <v>804949</v>
      </c>
      <c r="K236" s="37"/>
      <c r="L236" s="37">
        <v>804949</v>
      </c>
      <c r="M236" s="37"/>
      <c r="N236" s="37">
        <v>804949</v>
      </c>
      <c r="O236" s="37">
        <v>804949</v>
      </c>
      <c r="P236" s="59">
        <v>804949</v>
      </c>
      <c r="Q236" s="126"/>
    </row>
    <row r="237" spans="1:17" ht="38.25">
      <c r="A237" s="126"/>
      <c r="B237" s="129"/>
      <c r="C237" s="130"/>
      <c r="D237" s="34" t="s">
        <v>20</v>
      </c>
      <c r="E237" s="53" t="s">
        <v>272</v>
      </c>
      <c r="F237" s="34" t="s">
        <v>262</v>
      </c>
      <c r="G237" s="37">
        <v>5160</v>
      </c>
      <c r="H237" s="37">
        <v>3949</v>
      </c>
      <c r="I237" s="37">
        <v>3949</v>
      </c>
      <c r="J237" s="37">
        <v>3949</v>
      </c>
      <c r="K237" s="37"/>
      <c r="L237" s="37">
        <v>3949</v>
      </c>
      <c r="M237" s="37"/>
      <c r="N237" s="37">
        <v>2470</v>
      </c>
      <c r="O237" s="37">
        <v>1345</v>
      </c>
      <c r="P237" s="59">
        <v>865</v>
      </c>
      <c r="Q237" s="126"/>
    </row>
    <row r="238" spans="1:17" ht="13.5">
      <c r="A238" s="126"/>
      <c r="B238" s="129"/>
      <c r="C238" s="130"/>
      <c r="D238" s="54"/>
      <c r="E238" s="55" t="s">
        <v>25</v>
      </c>
      <c r="F238" s="54"/>
      <c r="G238" s="56">
        <f aca="true" t="shared" si="33" ref="G238:P238">G237/G236</f>
        <v>0.006410344009372022</v>
      </c>
      <c r="H238" s="132">
        <f t="shared" si="33"/>
        <v>0.004905900870738395</v>
      </c>
      <c r="I238" s="133">
        <f t="shared" si="33"/>
        <v>0.004905900870738395</v>
      </c>
      <c r="J238" s="132">
        <f t="shared" si="33"/>
        <v>0.004905900870738395</v>
      </c>
      <c r="K238" s="57"/>
      <c r="L238" s="132">
        <f t="shared" si="33"/>
        <v>0.004905900870738395</v>
      </c>
      <c r="M238" s="57"/>
      <c r="N238" s="132">
        <f t="shared" si="33"/>
        <v>0.0030685173843311812</v>
      </c>
      <c r="O238" s="132">
        <f t="shared" si="33"/>
        <v>0.0016709133125204206</v>
      </c>
      <c r="P238" s="134">
        <f t="shared" si="33"/>
        <v>0.0010746022418811627</v>
      </c>
      <c r="Q238" s="126"/>
    </row>
    <row r="239" spans="1:17" ht="38.25">
      <c r="A239" s="126"/>
      <c r="B239" s="129"/>
      <c r="C239" s="130"/>
      <c r="D239" s="34" t="s">
        <v>17</v>
      </c>
      <c r="E239" s="53" t="s">
        <v>273</v>
      </c>
      <c r="F239" s="34" t="s">
        <v>242</v>
      </c>
      <c r="G239" s="36">
        <v>9</v>
      </c>
      <c r="H239" s="36">
        <v>9</v>
      </c>
      <c r="I239" s="36">
        <v>9</v>
      </c>
      <c r="J239" s="36">
        <v>9</v>
      </c>
      <c r="K239" s="37"/>
      <c r="L239" s="36">
        <v>9</v>
      </c>
      <c r="M239" s="37"/>
      <c r="N239" s="36">
        <v>9</v>
      </c>
      <c r="O239" s="36">
        <v>9</v>
      </c>
      <c r="P239" s="38">
        <v>9</v>
      </c>
      <c r="Q239" s="126"/>
    </row>
    <row r="240" spans="1:17" ht="38.25">
      <c r="A240" s="126"/>
      <c r="B240" s="129"/>
      <c r="C240" s="130"/>
      <c r="D240" s="34" t="s">
        <v>20</v>
      </c>
      <c r="E240" s="53" t="s">
        <v>274</v>
      </c>
      <c r="F240" s="34" t="s">
        <v>242</v>
      </c>
      <c r="G240" s="36">
        <v>9</v>
      </c>
      <c r="H240" s="36">
        <v>7</v>
      </c>
      <c r="I240" s="36">
        <v>4</v>
      </c>
      <c r="J240" s="36">
        <v>4</v>
      </c>
      <c r="K240" s="37"/>
      <c r="L240" s="36">
        <v>4</v>
      </c>
      <c r="M240" s="37"/>
      <c r="N240" s="36">
        <v>4</v>
      </c>
      <c r="O240" s="36">
        <v>3</v>
      </c>
      <c r="P240" s="38">
        <v>1</v>
      </c>
      <c r="Q240" s="126"/>
    </row>
    <row r="241" spans="1:17" ht="13.5">
      <c r="A241" s="126"/>
      <c r="B241" s="129"/>
      <c r="C241" s="130"/>
      <c r="D241" s="54"/>
      <c r="E241" s="55" t="s">
        <v>25</v>
      </c>
      <c r="F241" s="54"/>
      <c r="G241" s="56">
        <f aca="true" t="shared" si="34" ref="G241:P241">G240/G239</f>
        <v>1</v>
      </c>
      <c r="H241" s="56">
        <f t="shared" si="34"/>
        <v>0.7777777777777778</v>
      </c>
      <c r="I241" s="56">
        <f t="shared" si="34"/>
        <v>0.4444444444444444</v>
      </c>
      <c r="J241" s="56">
        <f t="shared" si="34"/>
        <v>0.4444444444444444</v>
      </c>
      <c r="K241" s="57"/>
      <c r="L241" s="56">
        <f t="shared" si="34"/>
        <v>0.4444444444444444</v>
      </c>
      <c r="M241" s="57"/>
      <c r="N241" s="56">
        <f t="shared" si="34"/>
        <v>0.4444444444444444</v>
      </c>
      <c r="O241" s="56">
        <f t="shared" si="34"/>
        <v>0.3333333333333333</v>
      </c>
      <c r="P241" s="58">
        <f t="shared" si="34"/>
        <v>0.1111111111111111</v>
      </c>
      <c r="Q241" s="126"/>
    </row>
    <row r="242" spans="1:17" ht="51">
      <c r="A242" s="126"/>
      <c r="B242" s="129"/>
      <c r="C242" s="130"/>
      <c r="D242" s="34" t="s">
        <v>17</v>
      </c>
      <c r="E242" s="53" t="s">
        <v>275</v>
      </c>
      <c r="F242" s="34" t="s">
        <v>262</v>
      </c>
      <c r="G242" s="37">
        <v>397570</v>
      </c>
      <c r="H242" s="37">
        <v>397570</v>
      </c>
      <c r="I242" s="37">
        <v>397570</v>
      </c>
      <c r="J242" s="37">
        <v>397570</v>
      </c>
      <c r="K242" s="37"/>
      <c r="L242" s="37">
        <v>397570</v>
      </c>
      <c r="M242" s="37"/>
      <c r="N242" s="37">
        <v>397570</v>
      </c>
      <c r="O242" s="37">
        <v>397570</v>
      </c>
      <c r="P242" s="59">
        <v>397570</v>
      </c>
      <c r="Q242" s="126"/>
    </row>
    <row r="243" spans="1:17" ht="38.25">
      <c r="A243" s="126"/>
      <c r="B243" s="129"/>
      <c r="C243" s="130"/>
      <c r="D243" s="34" t="s">
        <v>20</v>
      </c>
      <c r="E243" s="53" t="s">
        <v>276</v>
      </c>
      <c r="F243" s="34" t="s">
        <v>262</v>
      </c>
      <c r="G243" s="37">
        <v>17945</v>
      </c>
      <c r="H243" s="37">
        <v>17134</v>
      </c>
      <c r="I243" s="37">
        <v>17134</v>
      </c>
      <c r="J243" s="37">
        <v>15570</v>
      </c>
      <c r="K243" s="37"/>
      <c r="L243" s="37">
        <v>15570</v>
      </c>
      <c r="M243" s="37"/>
      <c r="N243" s="37">
        <v>14091</v>
      </c>
      <c r="O243" s="37">
        <v>10964</v>
      </c>
      <c r="P243" s="59">
        <v>4346</v>
      </c>
      <c r="Q243" s="126"/>
    </row>
    <row r="244" spans="1:17" ht="13.5">
      <c r="A244" s="126"/>
      <c r="B244" s="129"/>
      <c r="C244" s="130"/>
      <c r="D244" s="54"/>
      <c r="E244" s="55" t="s">
        <v>25</v>
      </c>
      <c r="F244" s="54"/>
      <c r="G244" s="56">
        <f aca="true" t="shared" si="35" ref="G244:P244">G243/G242</f>
        <v>0.04513670548582639</v>
      </c>
      <c r="H244" s="56">
        <f t="shared" si="35"/>
        <v>0.043096813139824434</v>
      </c>
      <c r="I244" s="56">
        <f t="shared" si="35"/>
        <v>0.043096813139824434</v>
      </c>
      <c r="J244" s="56">
        <f t="shared" si="35"/>
        <v>0.039162914706844076</v>
      </c>
      <c r="K244" s="57"/>
      <c r="L244" s="56">
        <f t="shared" si="35"/>
        <v>0.039162914706844076</v>
      </c>
      <c r="M244" s="57"/>
      <c r="N244" s="56">
        <f t="shared" si="35"/>
        <v>0.03544281510174309</v>
      </c>
      <c r="O244" s="56">
        <f t="shared" si="35"/>
        <v>0.02757753351611037</v>
      </c>
      <c r="P244" s="58">
        <f t="shared" si="35"/>
        <v>0.010931408305455644</v>
      </c>
      <c r="Q244" s="126"/>
    </row>
    <row r="245" spans="1:17" ht="38.25">
      <c r="A245" s="126"/>
      <c r="B245" s="129"/>
      <c r="C245" s="130"/>
      <c r="D245" s="34" t="s">
        <v>17</v>
      </c>
      <c r="E245" s="53" t="s">
        <v>277</v>
      </c>
      <c r="F245" s="34" t="s">
        <v>242</v>
      </c>
      <c r="G245" s="36">
        <v>2</v>
      </c>
      <c r="H245" s="36">
        <v>2</v>
      </c>
      <c r="I245" s="36">
        <v>2</v>
      </c>
      <c r="J245" s="36">
        <v>2</v>
      </c>
      <c r="K245" s="37"/>
      <c r="L245" s="36">
        <v>2</v>
      </c>
      <c r="M245" s="37"/>
      <c r="N245" s="36">
        <v>2</v>
      </c>
      <c r="O245" s="36">
        <v>2</v>
      </c>
      <c r="P245" s="38">
        <v>2</v>
      </c>
      <c r="Q245" s="126"/>
    </row>
    <row r="246" spans="1:17" ht="38.25">
      <c r="A246" s="126"/>
      <c r="B246" s="129"/>
      <c r="C246" s="130"/>
      <c r="D246" s="34" t="s">
        <v>20</v>
      </c>
      <c r="E246" s="53" t="s">
        <v>278</v>
      </c>
      <c r="F246" s="34" t="s">
        <v>242</v>
      </c>
      <c r="G246" s="36">
        <v>2</v>
      </c>
      <c r="H246" s="36">
        <v>2</v>
      </c>
      <c r="I246" s="36">
        <v>2</v>
      </c>
      <c r="J246" s="36">
        <v>2</v>
      </c>
      <c r="K246" s="37"/>
      <c r="L246" s="36">
        <v>2</v>
      </c>
      <c r="M246" s="37"/>
      <c r="N246" s="36">
        <v>1</v>
      </c>
      <c r="O246" s="36">
        <v>1</v>
      </c>
      <c r="P246" s="38">
        <v>0</v>
      </c>
      <c r="Q246" s="126"/>
    </row>
    <row r="247" spans="1:17" ht="13.5">
      <c r="A247" s="126"/>
      <c r="B247" s="129"/>
      <c r="C247" s="130"/>
      <c r="D247" s="54"/>
      <c r="E247" s="55" t="s">
        <v>25</v>
      </c>
      <c r="F247" s="54"/>
      <c r="G247" s="56">
        <f aca="true" t="shared" si="36" ref="G247:P247">G246/G245</f>
        <v>1</v>
      </c>
      <c r="H247" s="56">
        <f t="shared" si="36"/>
        <v>1</v>
      </c>
      <c r="I247" s="56">
        <f t="shared" si="36"/>
        <v>1</v>
      </c>
      <c r="J247" s="56">
        <f t="shared" si="36"/>
        <v>1</v>
      </c>
      <c r="K247" s="57"/>
      <c r="L247" s="56">
        <f t="shared" si="36"/>
        <v>1</v>
      </c>
      <c r="M247" s="57"/>
      <c r="N247" s="56">
        <f t="shared" si="36"/>
        <v>0.5</v>
      </c>
      <c r="O247" s="56">
        <f t="shared" si="36"/>
        <v>0.5</v>
      </c>
      <c r="P247" s="58">
        <f t="shared" si="36"/>
        <v>0</v>
      </c>
      <c r="Q247" s="126"/>
    </row>
    <row r="248" spans="1:17" ht="51">
      <c r="A248" s="126"/>
      <c r="B248" s="129"/>
      <c r="C248" s="130"/>
      <c r="D248" s="34" t="s">
        <v>17</v>
      </c>
      <c r="E248" s="53" t="s">
        <v>279</v>
      </c>
      <c r="F248" s="34" t="s">
        <v>262</v>
      </c>
      <c r="G248" s="37">
        <v>169192</v>
      </c>
      <c r="H248" s="37">
        <v>169192</v>
      </c>
      <c r="I248" s="37">
        <v>169192</v>
      </c>
      <c r="J248" s="37">
        <v>169192</v>
      </c>
      <c r="K248" s="37"/>
      <c r="L248" s="37">
        <v>169192</v>
      </c>
      <c r="M248" s="37"/>
      <c r="N248" s="37">
        <v>169192</v>
      </c>
      <c r="O248" s="37">
        <v>169192</v>
      </c>
      <c r="P248" s="59">
        <v>169192</v>
      </c>
      <c r="Q248" s="126"/>
    </row>
    <row r="249" spans="1:17" ht="38.25">
      <c r="A249" s="126"/>
      <c r="B249" s="129"/>
      <c r="C249" s="130"/>
      <c r="D249" s="34" t="s">
        <v>20</v>
      </c>
      <c r="E249" s="53" t="s">
        <v>280</v>
      </c>
      <c r="F249" s="34" t="s">
        <v>262</v>
      </c>
      <c r="G249" s="37">
        <v>5374</v>
      </c>
      <c r="H249" s="37">
        <v>5192</v>
      </c>
      <c r="I249" s="37">
        <v>5192</v>
      </c>
      <c r="J249" s="37">
        <v>5192</v>
      </c>
      <c r="K249" s="37"/>
      <c r="L249" s="37">
        <v>5192</v>
      </c>
      <c r="M249" s="37"/>
      <c r="N249" s="37">
        <v>5192</v>
      </c>
      <c r="O249" s="37">
        <v>2387</v>
      </c>
      <c r="P249" s="59">
        <v>1722</v>
      </c>
      <c r="Q249" s="126"/>
    </row>
    <row r="250" spans="1:17" ht="13.5">
      <c r="A250" s="126"/>
      <c r="B250" s="129"/>
      <c r="C250" s="130"/>
      <c r="D250" s="54"/>
      <c r="E250" s="55" t="s">
        <v>25</v>
      </c>
      <c r="F250" s="54"/>
      <c r="G250" s="56">
        <f aca="true" t="shared" si="37" ref="G250:P250">G249/G248</f>
        <v>0.031762731098397085</v>
      </c>
      <c r="H250" s="56">
        <f t="shared" si="37"/>
        <v>0.030687030119627406</v>
      </c>
      <c r="I250" s="56">
        <f t="shared" si="37"/>
        <v>0.030687030119627406</v>
      </c>
      <c r="J250" s="56">
        <f t="shared" si="37"/>
        <v>0.030687030119627406</v>
      </c>
      <c r="K250" s="57"/>
      <c r="L250" s="56">
        <f t="shared" si="37"/>
        <v>0.030687030119627406</v>
      </c>
      <c r="M250" s="57"/>
      <c r="N250" s="56">
        <f t="shared" si="37"/>
        <v>0.030687030119627406</v>
      </c>
      <c r="O250" s="56">
        <f t="shared" si="37"/>
        <v>0.014108232067710056</v>
      </c>
      <c r="P250" s="58">
        <f t="shared" si="37"/>
        <v>0.010177786183743912</v>
      </c>
      <c r="Q250" s="126"/>
    </row>
    <row r="251" spans="1:17" ht="38.25">
      <c r="A251" s="126"/>
      <c r="B251" s="129"/>
      <c r="C251" s="130"/>
      <c r="D251" s="34" t="s">
        <v>17</v>
      </c>
      <c r="E251" s="53" t="s">
        <v>281</v>
      </c>
      <c r="F251" s="34" t="s">
        <v>242</v>
      </c>
      <c r="G251" s="36">
        <v>2</v>
      </c>
      <c r="H251" s="36">
        <v>2</v>
      </c>
      <c r="I251" s="36">
        <v>2</v>
      </c>
      <c r="J251" s="36">
        <v>2</v>
      </c>
      <c r="K251" s="37"/>
      <c r="L251" s="36">
        <v>2</v>
      </c>
      <c r="M251" s="37"/>
      <c r="N251" s="36">
        <v>2</v>
      </c>
      <c r="O251" s="36">
        <v>2</v>
      </c>
      <c r="P251" s="38">
        <v>2</v>
      </c>
      <c r="Q251" s="126"/>
    </row>
    <row r="252" spans="1:17" ht="51">
      <c r="A252" s="126"/>
      <c r="B252" s="129"/>
      <c r="C252" s="130"/>
      <c r="D252" s="34" t="s">
        <v>20</v>
      </c>
      <c r="E252" s="53" t="s">
        <v>282</v>
      </c>
      <c r="F252" s="34" t="s">
        <v>242</v>
      </c>
      <c r="G252" s="36">
        <v>2</v>
      </c>
      <c r="H252" s="36">
        <v>1</v>
      </c>
      <c r="I252" s="36">
        <v>1</v>
      </c>
      <c r="J252" s="36">
        <v>1</v>
      </c>
      <c r="K252" s="37"/>
      <c r="L252" s="36">
        <v>1</v>
      </c>
      <c r="M252" s="37"/>
      <c r="N252" s="36">
        <v>1</v>
      </c>
      <c r="O252" s="36">
        <v>1</v>
      </c>
      <c r="P252" s="38">
        <v>1</v>
      </c>
      <c r="Q252" s="126"/>
    </row>
    <row r="253" spans="1:17" ht="13.5">
      <c r="A253" s="126"/>
      <c r="B253" s="129"/>
      <c r="C253" s="130"/>
      <c r="D253" s="54"/>
      <c r="E253" s="55" t="s">
        <v>25</v>
      </c>
      <c r="F253" s="54"/>
      <c r="G253" s="56">
        <f aca="true" t="shared" si="38" ref="G253:P253">G252/G251</f>
        <v>1</v>
      </c>
      <c r="H253" s="56">
        <f t="shared" si="38"/>
        <v>0.5</v>
      </c>
      <c r="I253" s="56">
        <f t="shared" si="38"/>
        <v>0.5</v>
      </c>
      <c r="J253" s="56">
        <f t="shared" si="38"/>
        <v>0.5</v>
      </c>
      <c r="K253" s="57"/>
      <c r="L253" s="56">
        <f t="shared" si="38"/>
        <v>0.5</v>
      </c>
      <c r="M253" s="57"/>
      <c r="N253" s="56">
        <f t="shared" si="38"/>
        <v>0.5</v>
      </c>
      <c r="O253" s="56">
        <f t="shared" si="38"/>
        <v>0.5</v>
      </c>
      <c r="P253" s="58">
        <f t="shared" si="38"/>
        <v>0.5</v>
      </c>
      <c r="Q253" s="126"/>
    </row>
    <row r="254" spans="1:17" ht="51">
      <c r="A254" s="126"/>
      <c r="B254" s="129"/>
      <c r="C254" s="130"/>
      <c r="D254" s="34" t="s">
        <v>17</v>
      </c>
      <c r="E254" s="53" t="s">
        <v>283</v>
      </c>
      <c r="F254" s="34" t="s">
        <v>262</v>
      </c>
      <c r="G254" s="37">
        <v>39075</v>
      </c>
      <c r="H254" s="37">
        <v>39075</v>
      </c>
      <c r="I254" s="37">
        <v>39075</v>
      </c>
      <c r="J254" s="37">
        <v>39075</v>
      </c>
      <c r="K254" s="37"/>
      <c r="L254" s="37">
        <v>39075</v>
      </c>
      <c r="M254" s="37"/>
      <c r="N254" s="37">
        <v>39075</v>
      </c>
      <c r="O254" s="37">
        <v>39075</v>
      </c>
      <c r="P254" s="59">
        <v>39075</v>
      </c>
      <c r="Q254" s="126"/>
    </row>
    <row r="255" spans="1:17" ht="38.25">
      <c r="A255" s="126"/>
      <c r="B255" s="129"/>
      <c r="C255" s="130"/>
      <c r="D255" s="34" t="s">
        <v>20</v>
      </c>
      <c r="E255" s="53" t="s">
        <v>284</v>
      </c>
      <c r="F255" s="34" t="s">
        <v>262</v>
      </c>
      <c r="G255" s="37">
        <v>16398</v>
      </c>
      <c r="H255" s="37">
        <v>16398</v>
      </c>
      <c r="I255" s="37">
        <v>14234</v>
      </c>
      <c r="J255" s="37">
        <v>13109</v>
      </c>
      <c r="K255" s="37"/>
      <c r="L255" s="37">
        <v>12075</v>
      </c>
      <c r="M255" s="37"/>
      <c r="N255" s="37">
        <v>12075</v>
      </c>
      <c r="O255" s="37">
        <v>11466</v>
      </c>
      <c r="P255" s="59">
        <v>6595</v>
      </c>
      <c r="Q255" s="126"/>
    </row>
    <row r="256" spans="1:17" ht="13.5">
      <c r="A256" s="126"/>
      <c r="B256" s="129"/>
      <c r="C256" s="130"/>
      <c r="D256" s="54"/>
      <c r="E256" s="55" t="s">
        <v>25</v>
      </c>
      <c r="F256" s="54"/>
      <c r="G256" s="56">
        <f aca="true" t="shared" si="39" ref="G256:P256">G255/G254</f>
        <v>0.4196545105566219</v>
      </c>
      <c r="H256" s="56">
        <f t="shared" si="39"/>
        <v>0.4196545105566219</v>
      </c>
      <c r="I256" s="56">
        <f t="shared" si="39"/>
        <v>0.3642738323736404</v>
      </c>
      <c r="J256" s="56">
        <f t="shared" si="39"/>
        <v>0.33548304542546387</v>
      </c>
      <c r="K256" s="57"/>
      <c r="L256" s="56">
        <f t="shared" si="39"/>
        <v>0.30902111324376197</v>
      </c>
      <c r="M256" s="57"/>
      <c r="N256" s="56">
        <f t="shared" si="39"/>
        <v>0.30902111324376197</v>
      </c>
      <c r="O256" s="56">
        <f t="shared" si="39"/>
        <v>0.29343570057581575</v>
      </c>
      <c r="P256" s="58">
        <f t="shared" si="39"/>
        <v>0.16877799104286628</v>
      </c>
      <c r="Q256" s="126"/>
    </row>
    <row r="257" spans="1:17" ht="38.25">
      <c r="A257" s="126"/>
      <c r="B257" s="129"/>
      <c r="C257" s="130"/>
      <c r="D257" s="34" t="s">
        <v>17</v>
      </c>
      <c r="E257" s="53" t="s">
        <v>285</v>
      </c>
      <c r="F257" s="34" t="s">
        <v>242</v>
      </c>
      <c r="G257" s="36">
        <v>1</v>
      </c>
      <c r="H257" s="36">
        <v>1</v>
      </c>
      <c r="I257" s="36">
        <v>1</v>
      </c>
      <c r="J257" s="36">
        <v>1</v>
      </c>
      <c r="K257" s="37"/>
      <c r="L257" s="36">
        <v>1</v>
      </c>
      <c r="M257" s="37"/>
      <c r="N257" s="36">
        <v>1</v>
      </c>
      <c r="O257" s="36">
        <v>1</v>
      </c>
      <c r="P257" s="38">
        <v>1</v>
      </c>
      <c r="Q257" s="126"/>
    </row>
    <row r="258" spans="1:17" ht="38.25">
      <c r="A258" s="126"/>
      <c r="B258" s="129"/>
      <c r="C258" s="130"/>
      <c r="D258" s="34" t="s">
        <v>20</v>
      </c>
      <c r="E258" s="53" t="s">
        <v>286</v>
      </c>
      <c r="F258" s="34" t="s">
        <v>242</v>
      </c>
      <c r="G258" s="36">
        <v>1</v>
      </c>
      <c r="H258" s="36">
        <v>1</v>
      </c>
      <c r="I258" s="36">
        <v>1</v>
      </c>
      <c r="J258" s="36">
        <v>1</v>
      </c>
      <c r="K258" s="37"/>
      <c r="L258" s="36">
        <v>1</v>
      </c>
      <c r="M258" s="37"/>
      <c r="N258" s="36">
        <v>1</v>
      </c>
      <c r="O258" s="36">
        <v>1</v>
      </c>
      <c r="P258" s="38">
        <v>1</v>
      </c>
      <c r="Q258" s="126"/>
    </row>
    <row r="259" spans="1:17" ht="13.5">
      <c r="A259" s="126"/>
      <c r="B259" s="129"/>
      <c r="C259" s="135"/>
      <c r="D259" s="94"/>
      <c r="E259" s="95" t="s">
        <v>25</v>
      </c>
      <c r="F259" s="94"/>
      <c r="G259" s="96">
        <f aca="true" t="shared" si="40" ref="G259:P259">G258/G257</f>
        <v>1</v>
      </c>
      <c r="H259" s="96">
        <f t="shared" si="40"/>
        <v>1</v>
      </c>
      <c r="I259" s="96">
        <f t="shared" si="40"/>
        <v>1</v>
      </c>
      <c r="J259" s="96">
        <f t="shared" si="40"/>
        <v>1</v>
      </c>
      <c r="K259" s="97"/>
      <c r="L259" s="96">
        <f t="shared" si="40"/>
        <v>1</v>
      </c>
      <c r="M259" s="97"/>
      <c r="N259" s="96">
        <f t="shared" si="40"/>
        <v>1</v>
      </c>
      <c r="O259" s="96">
        <f t="shared" si="40"/>
        <v>1</v>
      </c>
      <c r="P259" s="98">
        <f t="shared" si="40"/>
        <v>1</v>
      </c>
      <c r="Q259" s="126"/>
    </row>
    <row r="260" spans="1:17" ht="38.25">
      <c r="A260" s="126"/>
      <c r="B260" s="129"/>
      <c r="C260" s="47" t="s">
        <v>287</v>
      </c>
      <c r="D260" s="48" t="s">
        <v>17</v>
      </c>
      <c r="E260" s="49" t="s">
        <v>288</v>
      </c>
      <c r="F260" s="48" t="s">
        <v>242</v>
      </c>
      <c r="G260" s="50">
        <v>2</v>
      </c>
      <c r="H260" s="50">
        <v>1</v>
      </c>
      <c r="I260" s="50">
        <v>1</v>
      </c>
      <c r="J260" s="50">
        <v>2</v>
      </c>
      <c r="K260" s="51">
        <v>7161</v>
      </c>
      <c r="L260" s="50">
        <v>2</v>
      </c>
      <c r="M260" s="51">
        <v>6004</v>
      </c>
      <c r="N260" s="50">
        <v>3</v>
      </c>
      <c r="O260" s="50">
        <v>5</v>
      </c>
      <c r="P260" s="52">
        <v>5</v>
      </c>
      <c r="Q260" s="126"/>
    </row>
    <row r="261" spans="1:17" ht="51">
      <c r="A261" s="126"/>
      <c r="B261" s="129"/>
      <c r="C261" s="33"/>
      <c r="D261" s="34" t="s">
        <v>17</v>
      </c>
      <c r="E261" s="53" t="s">
        <v>289</v>
      </c>
      <c r="F261" s="34" t="s">
        <v>242</v>
      </c>
      <c r="G261" s="36" t="s">
        <v>40</v>
      </c>
      <c r="H261" s="36" t="s">
        <v>290</v>
      </c>
      <c r="I261" s="36" t="s">
        <v>290</v>
      </c>
      <c r="J261" s="36" t="s">
        <v>290</v>
      </c>
      <c r="K261" s="37"/>
      <c r="L261" s="36" t="s">
        <v>290</v>
      </c>
      <c r="M261" s="37"/>
      <c r="N261" s="36">
        <v>5</v>
      </c>
      <c r="O261" s="36">
        <v>10</v>
      </c>
      <c r="P261" s="38">
        <v>15</v>
      </c>
      <c r="Q261" s="126"/>
    </row>
    <row r="262" spans="1:17" ht="33.75">
      <c r="A262" s="126"/>
      <c r="B262" s="129"/>
      <c r="C262" s="33"/>
      <c r="D262" s="34" t="s">
        <v>17</v>
      </c>
      <c r="E262" s="53" t="s">
        <v>291</v>
      </c>
      <c r="F262" s="34" t="s">
        <v>242</v>
      </c>
      <c r="G262" s="36" t="s">
        <v>40</v>
      </c>
      <c r="H262" s="36" t="s">
        <v>290</v>
      </c>
      <c r="I262" s="36" t="s">
        <v>290</v>
      </c>
      <c r="J262" s="36" t="s">
        <v>290</v>
      </c>
      <c r="K262" s="37"/>
      <c r="L262" s="36" t="s">
        <v>290</v>
      </c>
      <c r="M262" s="37"/>
      <c r="N262" s="36">
        <v>5</v>
      </c>
      <c r="O262" s="36">
        <v>10</v>
      </c>
      <c r="P262" s="38">
        <v>15</v>
      </c>
      <c r="Q262" s="126"/>
    </row>
    <row r="263" spans="1:17" ht="13.5">
      <c r="A263" s="126"/>
      <c r="B263" s="129"/>
      <c r="C263" s="40"/>
      <c r="D263" s="94"/>
      <c r="E263" s="95" t="s">
        <v>25</v>
      </c>
      <c r="F263" s="94"/>
      <c r="G263" s="96" t="s">
        <v>26</v>
      </c>
      <c r="H263" s="96" t="s">
        <v>26</v>
      </c>
      <c r="I263" s="96" t="s">
        <v>26</v>
      </c>
      <c r="J263" s="96" t="s">
        <v>26</v>
      </c>
      <c r="K263" s="97"/>
      <c r="L263" s="96" t="s">
        <v>26</v>
      </c>
      <c r="M263" s="97"/>
      <c r="N263" s="96">
        <v>0</v>
      </c>
      <c r="O263" s="96">
        <v>0</v>
      </c>
      <c r="P263" s="98">
        <v>0</v>
      </c>
      <c r="Q263" s="126"/>
    </row>
    <row r="264" spans="1:17" ht="33.75">
      <c r="A264" s="126"/>
      <c r="B264" s="129"/>
      <c r="C264" s="47" t="s">
        <v>292</v>
      </c>
      <c r="D264" s="48" t="s">
        <v>17</v>
      </c>
      <c r="E264" s="49" t="s">
        <v>293</v>
      </c>
      <c r="F264" s="48" t="s">
        <v>242</v>
      </c>
      <c r="G264" s="50">
        <v>8</v>
      </c>
      <c r="H264" s="50">
        <v>8</v>
      </c>
      <c r="I264" s="50">
        <v>8</v>
      </c>
      <c r="J264" s="50">
        <v>8</v>
      </c>
      <c r="K264" s="51">
        <v>16000</v>
      </c>
      <c r="L264" s="50">
        <v>8</v>
      </c>
      <c r="M264" s="51">
        <v>1250</v>
      </c>
      <c r="N264" s="50">
        <v>8</v>
      </c>
      <c r="O264" s="50">
        <v>8</v>
      </c>
      <c r="P264" s="52">
        <v>8</v>
      </c>
      <c r="Q264" s="126"/>
    </row>
    <row r="265" spans="1:17" ht="38.25">
      <c r="A265" s="126"/>
      <c r="B265" s="129"/>
      <c r="C265" s="33"/>
      <c r="D265" s="34" t="s">
        <v>17</v>
      </c>
      <c r="E265" s="53" t="s">
        <v>294</v>
      </c>
      <c r="F265" s="34" t="s">
        <v>242</v>
      </c>
      <c r="G265" s="36">
        <v>1</v>
      </c>
      <c r="H265" s="36">
        <v>1</v>
      </c>
      <c r="I265" s="36">
        <v>1</v>
      </c>
      <c r="J265" s="36">
        <v>1</v>
      </c>
      <c r="K265" s="37"/>
      <c r="L265" s="36">
        <v>1</v>
      </c>
      <c r="M265" s="37"/>
      <c r="N265" s="36">
        <v>1</v>
      </c>
      <c r="O265" s="36">
        <v>1</v>
      </c>
      <c r="P265" s="38">
        <v>1</v>
      </c>
      <c r="Q265" s="126"/>
    </row>
    <row r="266" spans="1:17" ht="14.25" thickBot="1">
      <c r="A266" s="126"/>
      <c r="B266" s="136"/>
      <c r="C266" s="66"/>
      <c r="D266" s="137"/>
      <c r="E266" s="138" t="s">
        <v>25</v>
      </c>
      <c r="F266" s="137"/>
      <c r="G266" s="139" t="s">
        <v>33</v>
      </c>
      <c r="H266" s="139" t="s">
        <v>33</v>
      </c>
      <c r="I266" s="139" t="s">
        <v>33</v>
      </c>
      <c r="J266" s="139" t="s">
        <v>33</v>
      </c>
      <c r="K266" s="140"/>
      <c r="L266" s="139" t="s">
        <v>33</v>
      </c>
      <c r="M266" s="140"/>
      <c r="N266" s="139" t="s">
        <v>33</v>
      </c>
      <c r="O266" s="139" t="s">
        <v>33</v>
      </c>
      <c r="P266" s="141" t="s">
        <v>33</v>
      </c>
      <c r="Q266" s="126"/>
    </row>
  </sheetData>
  <mergeCells count="78">
    <mergeCell ref="C209:C211"/>
    <mergeCell ref="C212:C215"/>
    <mergeCell ref="B216:B266"/>
    <mergeCell ref="C216:C218"/>
    <mergeCell ref="C219:C223"/>
    <mergeCell ref="C224:C259"/>
    <mergeCell ref="C260:C263"/>
    <mergeCell ref="C264:C266"/>
    <mergeCell ref="B180:B215"/>
    <mergeCell ref="C180:C182"/>
    <mergeCell ref="C183:C185"/>
    <mergeCell ref="C186:C188"/>
    <mergeCell ref="C189:C192"/>
    <mergeCell ref="C193:C195"/>
    <mergeCell ref="C196:C198"/>
    <mergeCell ref="C199:C201"/>
    <mergeCell ref="C202:C204"/>
    <mergeCell ref="C205:C208"/>
    <mergeCell ref="B168:B179"/>
    <mergeCell ref="C168:C173"/>
    <mergeCell ref="C174:C176"/>
    <mergeCell ref="C177:C179"/>
    <mergeCell ref="B149:B167"/>
    <mergeCell ref="C149:C151"/>
    <mergeCell ref="C152:C154"/>
    <mergeCell ref="C155:C158"/>
    <mergeCell ref="C159:C161"/>
    <mergeCell ref="C162:C164"/>
    <mergeCell ref="C165:C167"/>
    <mergeCell ref="B112:B148"/>
    <mergeCell ref="C112:C124"/>
    <mergeCell ref="C125:C130"/>
    <mergeCell ref="C131:C136"/>
    <mergeCell ref="C137:C140"/>
    <mergeCell ref="C141:C144"/>
    <mergeCell ref="C145:C148"/>
    <mergeCell ref="B86:B111"/>
    <mergeCell ref="C86:C89"/>
    <mergeCell ref="C90:C93"/>
    <mergeCell ref="C94:C99"/>
    <mergeCell ref="C100:C102"/>
    <mergeCell ref="C103:C105"/>
    <mergeCell ref="C106:C108"/>
    <mergeCell ref="C109:C111"/>
    <mergeCell ref="B49:B85"/>
    <mergeCell ref="C49:C50"/>
    <mergeCell ref="C51:C53"/>
    <mergeCell ref="C54:C59"/>
    <mergeCell ref="C60:C62"/>
    <mergeCell ref="C63:C66"/>
    <mergeCell ref="C67:C69"/>
    <mergeCell ref="C70:C73"/>
    <mergeCell ref="C74:C82"/>
    <mergeCell ref="C83:C85"/>
    <mergeCell ref="B28:B48"/>
    <mergeCell ref="C28:C30"/>
    <mergeCell ref="C31:C36"/>
    <mergeCell ref="C37:C39"/>
    <mergeCell ref="C40:C42"/>
    <mergeCell ref="C43:C45"/>
    <mergeCell ref="C46:C48"/>
    <mergeCell ref="B4:B27"/>
    <mergeCell ref="C4:C6"/>
    <mergeCell ref="C7:C15"/>
    <mergeCell ref="C16:C18"/>
    <mergeCell ref="C19:C27"/>
    <mergeCell ref="L2:M2"/>
    <mergeCell ref="N2:N3"/>
    <mergeCell ref="O2:O3"/>
    <mergeCell ref="P2:P3"/>
    <mergeCell ref="G2:G3"/>
    <mergeCell ref="H2:H3"/>
    <mergeCell ref="I2:I3"/>
    <mergeCell ref="J2:K2"/>
    <mergeCell ref="B2:B3"/>
    <mergeCell ref="C2:C3"/>
    <mergeCell ref="D2:E3"/>
    <mergeCell ref="F2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2007-09-11T05:20:10Z</dcterms:modified>
  <cp:category/>
  <cp:version/>
  <cp:contentType/>
  <cp:contentStatus/>
</cp:coreProperties>
</file>