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2" windowHeight="5508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<sst xmlns="http://schemas.openxmlformats.org/spreadsheetml/2006/main" count="46" uniqueCount="31">
  <si>
    <t>Приложение 2</t>
  </si>
  <si>
    <t xml:space="preserve">к  постановлению </t>
  </si>
  <si>
    <t xml:space="preserve">от ____________ № ______ </t>
  </si>
  <si>
    <t>Уточненный план финансирования  Проекта  развития коммунальных служб города  Сургута</t>
  </si>
  <si>
    <t xml:space="preserve">                     </t>
  </si>
  <si>
    <t>тыс. руб.</t>
  </si>
  <si>
    <t>ГВК</t>
  </si>
  <si>
    <t>2004  год факт</t>
  </si>
  <si>
    <t>2005 год факт</t>
  </si>
  <si>
    <t>2006 год план</t>
  </si>
  <si>
    <t>2007 год план</t>
  </si>
  <si>
    <t>Обследование канализационных коллекторов</t>
  </si>
  <si>
    <t>WW-40</t>
  </si>
  <si>
    <t>Восстановление  канализационных коллекторов и  напорных трубопроводов</t>
  </si>
  <si>
    <t>I</t>
  </si>
  <si>
    <t>WS-41 Модернизация насосных станций 2-го подъема WS-40 Создание центрального  диспетчерского  пункта  для управления работой  сети WS-27  АСУ ТП на ВОС</t>
  </si>
  <si>
    <t>ГТС</t>
  </si>
  <si>
    <t>B</t>
  </si>
  <si>
    <t>Реконструкция  магистральных теплотрасс</t>
  </si>
  <si>
    <t>DH-2</t>
  </si>
  <si>
    <t>Модернизация 18 ЦТП</t>
  </si>
  <si>
    <t>DH-1</t>
  </si>
  <si>
    <t>Внедрение  автоматизированного  отпуска тепловой энергии  и  модернизации системы  газоснабжения  на котельных №№ 3 и 14</t>
  </si>
  <si>
    <t>ИТОГО:</t>
  </si>
  <si>
    <t xml:space="preserve">по состоянию на 15.03.2006 </t>
  </si>
  <si>
    <t>Договор  инвестиционного  кредитования                                                     от 21.06.2004  № 47-И</t>
  </si>
  <si>
    <t>Администрации города</t>
  </si>
  <si>
    <t>Всего:</t>
  </si>
  <si>
    <t>Договор  инвестиционного  кредитования                                                       от 27.04.2004 № 45-И</t>
  </si>
  <si>
    <t>Договор  инвестиционного  кредитования                                                         от 27.04.2004 № 46-И</t>
  </si>
  <si>
    <t>Договор  инвестиционного  кредитования                                                          от 21.06.2004 № 48-И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</si>
</sst>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</numFmts>
  <fonts count="7">
    <font>
      <sz val="10"/>
      <name val="Arial Cyr"/>
      <family val="0"/>
    </font>
    <font>
      <sz val="11"/>
      <name val="Times New Roman Cyr"/>
      <family val="1"/>
    </font>
    <font>
      <sz val="11"/>
      <name val="Arial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4" fontId="1" fillId="0" borderId="1" xfId="18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18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bolva\&#1056;&#1072;&#1073;&#1086;&#1095;&#1080;&#1081;%20&#1089;&#1090;&#1086;&#1083;\&#1050;&#1086;&#1086;&#1088;&#1076;\&#1055;&#1088;&#1080;&#1083;&#1086;&#1078;&#1077;&#1085;&#1080;&#1077;%204%20&#1082;%20%20&#1088;&#1077;&#1096;&#1077;&#1085;&#1080;&#1102;%20&#1087;&#1088;&#1086;&#1077;&#1082;&#1090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bolva\&#1056;&#1072;&#1073;&#1086;&#1095;&#1080;&#1081;%20&#1089;&#1090;&#1086;&#1083;\&#1050;&#1086;&#1086;&#1088;&#1076;\&#1050;&#1086;&#1086;&#1088;&#1076;&#1080;&#1085;&#1072;&#1094;&#1080;&#1086;&#1085;&#1085;&#1099;%20&#1081;&#1057;&#1086;&#1074;&#1077;&#1090;\&#1055;&#1083;&#1072;&#1085;%20&#1082;&#1088;&#1077;&#1076;&#1080;&#1090;&#1086;&#1074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аткое 2005 обоснование"/>
      <sheetName val="изм ик 280105"/>
      <sheetName val="реал перег бюдж"/>
      <sheetName val="гтс 2006"/>
      <sheetName val="гвк 2006"/>
      <sheetName val="долг га"/>
      <sheetName val="2083"/>
      <sheetName val="Лист2"/>
      <sheetName val="Лист3"/>
    </sheetNames>
    <sheetDataSet>
      <sheetData sheetId="1">
        <row r="28">
          <cell r="A28" t="str">
            <v>WS-2</v>
          </cell>
          <cell r="B28" t="str">
            <v>Исследование процесса очистки воды</v>
          </cell>
        </row>
        <row r="29">
          <cell r="A29" t="str">
            <v>WS-3</v>
          </cell>
          <cell r="B29" t="str">
            <v>Исследование водопотребления </v>
          </cell>
        </row>
        <row r="30">
          <cell r="A30" t="str">
            <v>WW-16</v>
          </cell>
          <cell r="B30" t="str">
            <v>Измерение параметров системы водоотведения</v>
          </cell>
        </row>
        <row r="31">
          <cell r="A31" t="str">
            <v>WW-15</v>
          </cell>
        </row>
        <row r="32">
          <cell r="A32" t="str">
            <v>WW-39</v>
          </cell>
          <cell r="B32" t="str">
            <v>Моделирование системы водоотведения</v>
          </cell>
        </row>
        <row r="34">
          <cell r="A34" t="str">
            <v>D</v>
          </cell>
          <cell r="B34" t="str">
            <v>WS-11 Восстановление водозаборных скважин (стадия 2) WS-12 Бурение новых скважин на водозаборе 9 промузла (стадия 1)</v>
          </cell>
        </row>
        <row r="36">
          <cell r="A36" t="str">
            <v>WS-10</v>
          </cell>
          <cell r="B36" t="str">
            <v>Восстановление водозаборных скважин (стадия 2)</v>
          </cell>
        </row>
        <row r="39">
          <cell r="A39" t="str">
            <v>WS-35</v>
          </cell>
          <cell r="B39" t="str">
            <v>Новая ВОС в п. Гидростроитель</v>
          </cell>
        </row>
        <row r="40">
          <cell r="A40" t="str">
            <v>WS-48</v>
          </cell>
          <cell r="B40" t="str">
            <v>Строительство вторых вводов в ЦТП</v>
          </cell>
        </row>
        <row r="44">
          <cell r="A44" t="str">
            <v>WS-14</v>
          </cell>
          <cell r="B44" t="str">
            <v>Мониторинг и автоматизация работы НС 1-го подъема (в скважинах)</v>
          </cell>
        </row>
        <row r="50">
          <cell r="A50" t="str">
            <v>WW-44</v>
          </cell>
          <cell r="B50" t="str">
            <v>Комплексная автоматизация технологических процессов на КОС</v>
          </cell>
        </row>
        <row r="67">
          <cell r="Q67">
            <v>7889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тс48-и Д.С.2"/>
      <sheetName val="гтс46-иД.С.2"/>
      <sheetName val="гвк47-и Д.С.2"/>
      <sheetName val="гвк45-и Д.С.2"/>
    </sheetNames>
    <sheetDataSet>
      <sheetData sheetId="0">
        <row r="30">
          <cell r="B30" t="str">
            <v>Реконструкция 53 ЦТП</v>
          </cell>
        </row>
        <row r="31">
          <cell r="A31" t="str">
            <v>С1</v>
          </cell>
        </row>
        <row r="32">
          <cell r="A32" t="str">
            <v>С2</v>
          </cell>
        </row>
      </sheetData>
      <sheetData sheetId="1">
        <row r="22">
          <cell r="A22" t="str">
            <v>А</v>
          </cell>
        </row>
        <row r="23">
          <cell r="B23" t="str">
            <v>Установка ИТП</v>
          </cell>
        </row>
        <row r="24">
          <cell r="B24" t="str">
            <v>Установка общедомовых узлов учета</v>
          </cell>
        </row>
        <row r="25">
          <cell r="A25" t="str">
            <v>DH-3</v>
          </cell>
          <cell r="B25" t="str">
            <v>Реконструкция системы водоподготовки в котельных №№ 2 и 3 с ее автоматизацией и внедрением современного оборудования</v>
          </cell>
        </row>
        <row r="26">
          <cell r="A26" t="str">
            <v>PMC</v>
          </cell>
        </row>
        <row r="27">
          <cell r="A27" t="str">
            <v>PIU</v>
          </cell>
        </row>
      </sheetData>
      <sheetData sheetId="2">
        <row r="38">
          <cell r="A38" t="str">
            <v>G</v>
          </cell>
        </row>
        <row r="39">
          <cell r="A39" t="str">
            <v>E</v>
          </cell>
        </row>
        <row r="40">
          <cell r="A40" t="str">
            <v>H</v>
          </cell>
        </row>
        <row r="42">
          <cell r="A42" t="str">
            <v>F</v>
          </cell>
        </row>
        <row r="44">
          <cell r="A44" t="str">
            <v>PMC</v>
          </cell>
        </row>
      </sheetData>
      <sheetData sheetId="3">
        <row r="28">
          <cell r="B28" t="str">
            <v>Реконструкция водозабора п. Аэропорт со строительством водоводов к п. Дорожный и Таежный</v>
          </cell>
        </row>
        <row r="29">
          <cell r="B29" t="str">
            <v>Расширение  водозабора 9 промузла </v>
          </cell>
        </row>
        <row r="30">
          <cell r="B30" t="str">
            <v>WW-38 WW-40 Восстановление канализационных коллекторов и напорных трубопроводов</v>
          </cell>
        </row>
        <row r="34">
          <cell r="B34" t="str">
            <v>WW-3 Частотное регулирование приводов на КНС WW-8 Замена насосов на КНС WW-4 Диспетчеризация работы городских КНС</v>
          </cell>
        </row>
        <row r="36">
          <cell r="B36" t="str">
            <v>Услуги по управлению Проектом</v>
          </cell>
        </row>
        <row r="37">
          <cell r="A37" t="str">
            <v>PIU</v>
          </cell>
          <cell r="B37" t="str">
            <v>Услуги по сопровождению Проекта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3"/>
  <sheetViews>
    <sheetView tabSelected="1" workbookViewId="0" topLeftCell="D1">
      <selection activeCell="L32" sqref="L32"/>
    </sheetView>
  </sheetViews>
  <sheetFormatPr defaultColWidth="9.00390625" defaultRowHeight="12.75"/>
  <cols>
    <col min="1" max="1" width="2.00390625" style="1" hidden="1" customWidth="1"/>
    <col min="2" max="2" width="7.625" style="1" customWidth="1"/>
    <col min="3" max="3" width="46.50390625" style="1" customWidth="1"/>
    <col min="4" max="9" width="9.875" style="1" bestFit="1" customWidth="1"/>
    <col min="10" max="10" width="8.875" style="1" customWidth="1"/>
    <col min="11" max="12" width="9.875" style="1" bestFit="1" customWidth="1"/>
    <col min="13" max="13" width="10.375" style="1" customWidth="1"/>
    <col min="14" max="14" width="9.125" style="1" customWidth="1"/>
    <col min="15" max="16384" width="9.125" style="2" customWidth="1"/>
  </cols>
  <sheetData>
    <row r="1" ht="13.5">
      <c r="K1" s="1" t="s">
        <v>0</v>
      </c>
    </row>
    <row r="2" ht="13.5">
      <c r="K2" s="1" t="s">
        <v>1</v>
      </c>
    </row>
    <row r="3" ht="13.5">
      <c r="K3" s="1" t="s">
        <v>26</v>
      </c>
    </row>
    <row r="4" ht="13.5">
      <c r="K4" s="1" t="s">
        <v>2</v>
      </c>
    </row>
    <row r="6" spans="2:13" ht="13.5">
      <c r="B6" s="16" t="s">
        <v>3</v>
      </c>
      <c r="C6" s="16"/>
      <c r="D6" s="16"/>
      <c r="E6" s="16"/>
      <c r="F6" s="16"/>
      <c r="G6" s="16"/>
      <c r="H6" s="16"/>
      <c r="I6" s="16"/>
      <c r="J6" s="17"/>
      <c r="K6" s="17"/>
      <c r="L6" s="17"/>
      <c r="M6" s="17"/>
    </row>
    <row r="7" spans="2:13" ht="13.5">
      <c r="B7" s="16" t="s">
        <v>24</v>
      </c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</row>
    <row r="8" spans="3:13" ht="13.5">
      <c r="C8" s="1" t="s">
        <v>4</v>
      </c>
      <c r="M8" s="3" t="s">
        <v>5</v>
      </c>
    </row>
    <row r="9" spans="2:13" ht="32.25" customHeight="1">
      <c r="B9" s="18" t="s">
        <v>6</v>
      </c>
      <c r="C9" s="18"/>
      <c r="D9" s="18" t="s">
        <v>28</v>
      </c>
      <c r="E9" s="18"/>
      <c r="F9" s="18"/>
      <c r="G9" s="18"/>
      <c r="H9" s="18"/>
      <c r="I9" s="18" t="s">
        <v>25</v>
      </c>
      <c r="J9" s="19"/>
      <c r="K9" s="19"/>
      <c r="L9" s="19"/>
      <c r="M9" s="19"/>
    </row>
    <row r="10" spans="2:13" ht="27">
      <c r="B10" s="18"/>
      <c r="C10" s="18"/>
      <c r="D10" s="4" t="s">
        <v>7</v>
      </c>
      <c r="E10" s="4" t="s">
        <v>8</v>
      </c>
      <c r="F10" s="4" t="s">
        <v>9</v>
      </c>
      <c r="G10" s="4" t="s">
        <v>10</v>
      </c>
      <c r="H10" s="4" t="s">
        <v>27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27</v>
      </c>
    </row>
    <row r="11" spans="2:23" ht="22.5" customHeight="1">
      <c r="B11" s="19"/>
      <c r="C11" s="19"/>
      <c r="D11" s="5">
        <f aca="true" t="shared" si="0" ref="D11:M11">SUM(D12:D30)</f>
        <v>147019</v>
      </c>
      <c r="E11" s="5">
        <f t="shared" si="0"/>
        <v>107868</v>
      </c>
      <c r="F11" s="5">
        <f t="shared" si="0"/>
        <v>76163</v>
      </c>
      <c r="G11" s="5">
        <f t="shared" si="0"/>
        <v>96985</v>
      </c>
      <c r="H11" s="5">
        <f t="shared" si="0"/>
        <v>428035</v>
      </c>
      <c r="I11" s="5">
        <f t="shared" si="0"/>
        <v>36618</v>
      </c>
      <c r="J11" s="5">
        <f t="shared" si="0"/>
        <v>205875</v>
      </c>
      <c r="K11" s="5">
        <f t="shared" si="0"/>
        <v>276698</v>
      </c>
      <c r="L11" s="5">
        <f t="shared" si="0"/>
        <v>199714</v>
      </c>
      <c r="M11" s="5">
        <f t="shared" si="0"/>
        <v>718905</v>
      </c>
      <c r="N11" s="6"/>
      <c r="O11" s="7"/>
      <c r="P11" s="7"/>
      <c r="Q11" s="7"/>
      <c r="R11" s="7"/>
      <c r="S11" s="7"/>
      <c r="T11" s="7"/>
      <c r="U11" s="7"/>
      <c r="V11" s="7"/>
      <c r="W11" s="7"/>
    </row>
    <row r="12" spans="2:23" ht="13.5">
      <c r="B12" s="8" t="str">
        <f>'[1]изм ик 280105'!$A$28</f>
        <v>WS-2</v>
      </c>
      <c r="C12" s="8" t="str">
        <f>'[1]изм ик 280105'!$B$28</f>
        <v>Исследование процесса очистки воды</v>
      </c>
      <c r="D12" s="9">
        <v>0</v>
      </c>
      <c r="E12" s="9">
        <v>2000</v>
      </c>
      <c r="F12" s="9">
        <v>0</v>
      </c>
      <c r="G12" s="9">
        <v>0</v>
      </c>
      <c r="H12" s="9">
        <f aca="true" t="shared" si="1" ref="H12:H30">SUM(D12:G12)</f>
        <v>2000</v>
      </c>
      <c r="I12" s="9">
        <v>0</v>
      </c>
      <c r="J12" s="9">
        <v>0</v>
      </c>
      <c r="K12" s="9">
        <v>0</v>
      </c>
      <c r="L12" s="9">
        <v>0</v>
      </c>
      <c r="M12" s="10">
        <f aca="true" t="shared" si="2" ref="M12:M30">SUM(I12:L12)</f>
        <v>0</v>
      </c>
      <c r="N12" s="6"/>
      <c r="O12" s="7"/>
      <c r="P12" s="7"/>
      <c r="Q12" s="7"/>
      <c r="R12" s="7"/>
      <c r="S12" s="7"/>
      <c r="T12" s="7"/>
      <c r="U12" s="7"/>
      <c r="V12" s="7"/>
      <c r="W12" s="7"/>
    </row>
    <row r="13" spans="2:23" ht="13.5">
      <c r="B13" s="8" t="str">
        <f>'[1]изм ик 280105'!$A$29</f>
        <v>WS-3</v>
      </c>
      <c r="C13" s="8" t="str">
        <f>'[1]изм ик 280105'!$B$29</f>
        <v>Исследование водопотребления </v>
      </c>
      <c r="D13" s="9">
        <v>0</v>
      </c>
      <c r="E13" s="9">
        <v>2900</v>
      </c>
      <c r="F13" s="9">
        <v>0</v>
      </c>
      <c r="G13" s="9">
        <v>0</v>
      </c>
      <c r="H13" s="9">
        <f t="shared" si="1"/>
        <v>2900</v>
      </c>
      <c r="I13" s="9">
        <v>0</v>
      </c>
      <c r="J13" s="9">
        <v>0</v>
      </c>
      <c r="K13" s="9">
        <v>0</v>
      </c>
      <c r="L13" s="9">
        <v>0</v>
      </c>
      <c r="M13" s="10">
        <f t="shared" si="2"/>
        <v>0</v>
      </c>
      <c r="N13" s="6"/>
      <c r="O13" s="7"/>
      <c r="P13" s="7"/>
      <c r="Q13" s="7"/>
      <c r="R13" s="7"/>
      <c r="S13" s="7"/>
      <c r="T13" s="7"/>
      <c r="U13" s="7"/>
      <c r="V13" s="7"/>
      <c r="W13" s="7"/>
    </row>
    <row r="14" spans="2:23" ht="13.5">
      <c r="B14" s="8" t="str">
        <f>'[1]изм ик 280105'!$A$31</f>
        <v>WW-15</v>
      </c>
      <c r="C14" s="8" t="s">
        <v>11</v>
      </c>
      <c r="D14" s="9">
        <v>0</v>
      </c>
      <c r="E14" s="9">
        <v>640</v>
      </c>
      <c r="F14" s="9">
        <v>0</v>
      </c>
      <c r="G14" s="9">
        <v>0</v>
      </c>
      <c r="H14" s="9">
        <f t="shared" si="1"/>
        <v>640</v>
      </c>
      <c r="I14" s="9">
        <v>0</v>
      </c>
      <c r="J14" s="9">
        <v>0</v>
      </c>
      <c r="K14" s="9">
        <v>0</v>
      </c>
      <c r="L14" s="9">
        <v>0</v>
      </c>
      <c r="M14" s="10">
        <f t="shared" si="2"/>
        <v>0</v>
      </c>
      <c r="N14" s="6"/>
      <c r="O14" s="7"/>
      <c r="P14" s="7"/>
      <c r="Q14" s="7"/>
      <c r="R14" s="7"/>
      <c r="S14" s="7"/>
      <c r="T14" s="7"/>
      <c r="U14" s="7"/>
      <c r="V14" s="7"/>
      <c r="W14" s="7"/>
    </row>
    <row r="15" spans="2:23" ht="13.5">
      <c r="B15" s="8" t="str">
        <f>'[1]изм ик 280105'!$A$30</f>
        <v>WW-16</v>
      </c>
      <c r="C15" s="8" t="str">
        <f>'[1]изм ик 280105'!$B$30</f>
        <v>Измерение параметров системы водоотведения</v>
      </c>
      <c r="D15" s="9">
        <v>1671</v>
      </c>
      <c r="E15" s="9">
        <v>0</v>
      </c>
      <c r="F15" s="9">
        <v>0</v>
      </c>
      <c r="G15" s="9">
        <v>0</v>
      </c>
      <c r="H15" s="9">
        <f t="shared" si="1"/>
        <v>1671</v>
      </c>
      <c r="I15" s="9"/>
      <c r="J15" s="9"/>
      <c r="K15" s="9"/>
      <c r="L15" s="9"/>
      <c r="M15" s="10">
        <f t="shared" si="2"/>
        <v>0</v>
      </c>
      <c r="N15" s="6"/>
      <c r="O15" s="7"/>
      <c r="P15" s="7"/>
      <c r="Q15" s="7"/>
      <c r="R15" s="7"/>
      <c r="S15" s="7"/>
      <c r="T15" s="7"/>
      <c r="U15" s="7"/>
      <c r="V15" s="7"/>
      <c r="W15" s="7"/>
    </row>
    <row r="16" spans="2:23" ht="13.5">
      <c r="B16" s="8" t="str">
        <f>'[1]изм ик 280105'!$A$32</f>
        <v>WW-39</v>
      </c>
      <c r="C16" s="8" t="str">
        <f>'[1]изм ик 280105'!$B$32</f>
        <v>Моделирование системы водоотведения</v>
      </c>
      <c r="D16" s="9">
        <v>2886</v>
      </c>
      <c r="E16" s="9">
        <v>360</v>
      </c>
      <c r="F16" s="9">
        <v>0</v>
      </c>
      <c r="G16" s="9">
        <v>0</v>
      </c>
      <c r="H16" s="9">
        <f t="shared" si="1"/>
        <v>3246</v>
      </c>
      <c r="I16" s="9">
        <v>0</v>
      </c>
      <c r="J16" s="9">
        <v>0</v>
      </c>
      <c r="K16" s="9">
        <v>0</v>
      </c>
      <c r="L16" s="9">
        <v>0</v>
      </c>
      <c r="M16" s="10">
        <f t="shared" si="2"/>
        <v>0</v>
      </c>
      <c r="N16" s="6"/>
      <c r="O16" s="7"/>
      <c r="P16" s="7"/>
      <c r="Q16" s="7"/>
      <c r="R16" s="7"/>
      <c r="S16" s="7"/>
      <c r="T16" s="7"/>
      <c r="U16" s="7"/>
      <c r="V16" s="7"/>
      <c r="W16" s="7"/>
    </row>
    <row r="17" spans="2:23" ht="41.25">
      <c r="B17" s="8" t="str">
        <f>'[1]изм ик 280105'!$A$34</f>
        <v>D</v>
      </c>
      <c r="C17" s="8" t="str">
        <f>'[1]изм ик 280105'!$B$34</f>
        <v>WS-11 Восстановление водозаборных скважин (стадия 2) WS-12 Бурение новых скважин на водозаборе 9 промузла (стадия 1)</v>
      </c>
      <c r="D17" s="9">
        <v>0</v>
      </c>
      <c r="E17" s="9">
        <v>0</v>
      </c>
      <c r="F17" s="9">
        <v>0</v>
      </c>
      <c r="G17" s="9">
        <v>15178</v>
      </c>
      <c r="H17" s="9">
        <f t="shared" si="1"/>
        <v>15178</v>
      </c>
      <c r="I17" s="9">
        <v>0</v>
      </c>
      <c r="J17" s="9">
        <v>0</v>
      </c>
      <c r="K17" s="9">
        <v>0</v>
      </c>
      <c r="L17" s="9">
        <v>33254</v>
      </c>
      <c r="M17" s="10">
        <f t="shared" si="2"/>
        <v>33254</v>
      </c>
      <c r="N17" s="6"/>
      <c r="O17" s="7"/>
      <c r="P17" s="7"/>
      <c r="Q17" s="7"/>
      <c r="R17" s="7"/>
      <c r="S17" s="7"/>
      <c r="T17" s="7"/>
      <c r="U17" s="7"/>
      <c r="V17" s="7"/>
      <c r="W17" s="7"/>
    </row>
    <row r="18" spans="2:23" ht="13.5">
      <c r="B18" s="8" t="str">
        <f>'[1]изм ик 280105'!$A$36</f>
        <v>WS-10</v>
      </c>
      <c r="C18" s="8" t="str">
        <f>'[1]изм ик 280105'!$B$36</f>
        <v>Восстановление водозаборных скважин (стадия 2)</v>
      </c>
      <c r="D18" s="9">
        <v>6550</v>
      </c>
      <c r="E18" s="9">
        <v>0</v>
      </c>
      <c r="F18" s="9">
        <v>0</v>
      </c>
      <c r="G18" s="9">
        <v>0</v>
      </c>
      <c r="H18" s="9">
        <f t="shared" si="1"/>
        <v>6550</v>
      </c>
      <c r="I18" s="9"/>
      <c r="J18" s="9"/>
      <c r="K18" s="9"/>
      <c r="L18" s="9"/>
      <c r="M18" s="10">
        <f t="shared" si="2"/>
        <v>0</v>
      </c>
      <c r="N18" s="6"/>
      <c r="O18" s="7"/>
      <c r="P18" s="7"/>
      <c r="Q18" s="7"/>
      <c r="R18" s="7"/>
      <c r="S18" s="7"/>
      <c r="T18" s="7"/>
      <c r="U18" s="7"/>
      <c r="V18" s="7"/>
      <c r="W18" s="7"/>
    </row>
    <row r="19" spans="2:23" ht="27">
      <c r="B19" s="8" t="str">
        <f>'[1]изм ик 280105'!$A$50</f>
        <v>WW-44</v>
      </c>
      <c r="C19" s="8" t="str">
        <f>'[1]изм ик 280105'!$B$50</f>
        <v>Комплексная автоматизация технологических процессов на КОС</v>
      </c>
      <c r="D19" s="9">
        <v>82134</v>
      </c>
      <c r="E19" s="9">
        <v>30575</v>
      </c>
      <c r="F19" s="9">
        <v>6892</v>
      </c>
      <c r="G19" s="9">
        <v>0</v>
      </c>
      <c r="H19" s="9">
        <f t="shared" si="1"/>
        <v>119601</v>
      </c>
      <c r="I19" s="9">
        <v>0</v>
      </c>
      <c r="J19" s="9">
        <v>0</v>
      </c>
      <c r="K19" s="9">
        <v>0</v>
      </c>
      <c r="L19" s="9">
        <v>0</v>
      </c>
      <c r="M19" s="10">
        <f t="shared" si="2"/>
        <v>0</v>
      </c>
      <c r="N19" s="6"/>
      <c r="O19" s="7"/>
      <c r="P19" s="7"/>
      <c r="Q19" s="7"/>
      <c r="R19" s="7"/>
      <c r="S19" s="7"/>
      <c r="T19" s="7"/>
      <c r="U19" s="7"/>
      <c r="V19" s="7"/>
      <c r="W19" s="7"/>
    </row>
    <row r="20" spans="2:23" ht="27">
      <c r="B20" s="8" t="str">
        <f>'[1]изм ик 280105'!$A$44</f>
        <v>WS-14</v>
      </c>
      <c r="C20" s="8" t="str">
        <f>'[1]изм ик 280105'!$B$44</f>
        <v>Мониторинг и автоматизация работы НС 1-го подъема (в скважинах)</v>
      </c>
      <c r="D20" s="9">
        <v>4561</v>
      </c>
      <c r="E20" s="9">
        <v>13927</v>
      </c>
      <c r="F20" s="9">
        <v>0</v>
      </c>
      <c r="G20" s="9">
        <v>0</v>
      </c>
      <c r="H20" s="9">
        <f t="shared" si="1"/>
        <v>18488</v>
      </c>
      <c r="I20" s="9">
        <v>0</v>
      </c>
      <c r="J20" s="9">
        <v>0</v>
      </c>
      <c r="K20" s="9">
        <v>0</v>
      </c>
      <c r="L20" s="9">
        <v>0</v>
      </c>
      <c r="M20" s="10">
        <f t="shared" si="2"/>
        <v>0</v>
      </c>
      <c r="N20" s="6"/>
      <c r="O20" s="7"/>
      <c r="P20" s="7"/>
      <c r="Q20" s="7"/>
      <c r="R20" s="7"/>
      <c r="S20" s="7"/>
      <c r="T20" s="7"/>
      <c r="U20" s="7"/>
      <c r="V20" s="7"/>
      <c r="W20" s="7"/>
    </row>
    <row r="21" spans="2:23" ht="13.5">
      <c r="B21" s="8" t="str">
        <f>'[1]изм ик 280105'!$A$39</f>
        <v>WS-35</v>
      </c>
      <c r="C21" s="8" t="str">
        <f>'[1]изм ик 280105'!$B$39</f>
        <v>Новая ВОС в п. Гидростроитель</v>
      </c>
      <c r="D21" s="9">
        <v>17145</v>
      </c>
      <c r="E21" s="9">
        <v>0</v>
      </c>
      <c r="F21" s="9">
        <v>0</v>
      </c>
      <c r="G21" s="9">
        <v>0</v>
      </c>
      <c r="H21" s="9">
        <f t="shared" si="1"/>
        <v>17145</v>
      </c>
      <c r="I21" s="9"/>
      <c r="J21" s="9"/>
      <c r="K21" s="9"/>
      <c r="L21" s="9"/>
      <c r="M21" s="10">
        <f t="shared" si="2"/>
        <v>0</v>
      </c>
      <c r="N21" s="6"/>
      <c r="O21" s="7"/>
      <c r="P21" s="7"/>
      <c r="Q21" s="7"/>
      <c r="R21" s="7"/>
      <c r="S21" s="7"/>
      <c r="T21" s="7"/>
      <c r="U21" s="7"/>
      <c r="V21" s="7"/>
      <c r="W21" s="7"/>
    </row>
    <row r="22" spans="2:23" ht="13.5">
      <c r="B22" s="8" t="str">
        <f>'[1]изм ик 280105'!$A$40</f>
        <v>WS-48</v>
      </c>
      <c r="C22" s="8" t="str">
        <f>'[1]изм ик 280105'!$B$40</f>
        <v>Строительство вторых вводов в ЦТП</v>
      </c>
      <c r="D22" s="9">
        <v>0</v>
      </c>
      <c r="E22" s="9">
        <v>0</v>
      </c>
      <c r="F22" s="9">
        <v>0</v>
      </c>
      <c r="G22" s="9">
        <v>14175</v>
      </c>
      <c r="H22" s="9">
        <f t="shared" si="1"/>
        <v>14175</v>
      </c>
      <c r="I22" s="9"/>
      <c r="J22" s="9"/>
      <c r="K22" s="9"/>
      <c r="L22" s="9"/>
      <c r="M22" s="10">
        <f t="shared" si="2"/>
        <v>0</v>
      </c>
      <c r="N22" s="6"/>
      <c r="O22" s="7"/>
      <c r="P22" s="7"/>
      <c r="Q22" s="7"/>
      <c r="R22" s="7"/>
      <c r="S22" s="7"/>
      <c r="T22" s="7"/>
      <c r="U22" s="7"/>
      <c r="V22" s="7"/>
      <c r="W22" s="7"/>
    </row>
    <row r="23" spans="2:23" ht="27">
      <c r="B23" s="8" t="s">
        <v>12</v>
      </c>
      <c r="C23" s="8" t="s">
        <v>13</v>
      </c>
      <c r="D23" s="9">
        <v>19960</v>
      </c>
      <c r="E23" s="9">
        <v>0</v>
      </c>
      <c r="F23" s="9">
        <v>0</v>
      </c>
      <c r="G23" s="9">
        <v>0</v>
      </c>
      <c r="H23" s="9">
        <f t="shared" si="1"/>
        <v>19960</v>
      </c>
      <c r="I23" s="9"/>
      <c r="J23" s="9"/>
      <c r="K23" s="9"/>
      <c r="L23" s="9"/>
      <c r="M23" s="10">
        <f t="shared" si="2"/>
        <v>0</v>
      </c>
      <c r="N23" s="6"/>
      <c r="O23" s="7"/>
      <c r="P23" s="7"/>
      <c r="Q23" s="7"/>
      <c r="R23" s="7"/>
      <c r="S23" s="7"/>
      <c r="T23" s="7"/>
      <c r="U23" s="7"/>
      <c r="V23" s="7"/>
      <c r="W23" s="7"/>
    </row>
    <row r="24" spans="2:13" ht="41.25">
      <c r="B24" s="11" t="str">
        <f>'[2]гвк47-и Д.С.2'!A38</f>
        <v>G</v>
      </c>
      <c r="C24" s="4" t="str">
        <f>'[2]гвк45-и Д.С.2'!B28</f>
        <v>Реконструкция водозабора п. Аэропорт со строительством водоводов к п. Дорожный и Таежный</v>
      </c>
      <c r="D24" s="10">
        <v>0</v>
      </c>
      <c r="E24" s="10">
        <v>7</v>
      </c>
      <c r="F24" s="10">
        <v>15475</v>
      </c>
      <c r="G24" s="10">
        <v>4960</v>
      </c>
      <c r="H24" s="9">
        <f t="shared" si="1"/>
        <v>20442</v>
      </c>
      <c r="I24" s="10">
        <v>0</v>
      </c>
      <c r="J24" s="10">
        <v>0</v>
      </c>
      <c r="K24" s="10">
        <v>85865</v>
      </c>
      <c r="L24" s="10">
        <v>27552</v>
      </c>
      <c r="M24" s="10">
        <f t="shared" si="2"/>
        <v>113417</v>
      </c>
    </row>
    <row r="25" spans="2:13" ht="54.75">
      <c r="B25" s="11" t="s">
        <v>14</v>
      </c>
      <c r="C25" s="4" t="s">
        <v>15</v>
      </c>
      <c r="D25" s="10">
        <v>0</v>
      </c>
      <c r="E25" s="10">
        <v>14911</v>
      </c>
      <c r="F25" s="10">
        <v>13667</v>
      </c>
      <c r="G25" s="10">
        <v>0</v>
      </c>
      <c r="H25" s="9">
        <f t="shared" si="1"/>
        <v>28578</v>
      </c>
      <c r="I25" s="10">
        <v>0</v>
      </c>
      <c r="J25" s="10">
        <v>0</v>
      </c>
      <c r="K25" s="10">
        <v>0</v>
      </c>
      <c r="L25" s="10">
        <v>0</v>
      </c>
      <c r="M25" s="10">
        <f t="shared" si="2"/>
        <v>0</v>
      </c>
    </row>
    <row r="26" spans="2:13" ht="13.5">
      <c r="B26" s="11" t="str">
        <f>'[2]гвк47-и Д.С.2'!A39</f>
        <v>E</v>
      </c>
      <c r="C26" s="4" t="str">
        <f>'[2]гвк45-и Д.С.2'!B29</f>
        <v>Расширение  водозабора 9 промузла </v>
      </c>
      <c r="D26" s="10">
        <v>0</v>
      </c>
      <c r="E26" s="10">
        <v>7423</v>
      </c>
      <c r="F26" s="10">
        <v>16981</v>
      </c>
      <c r="G26" s="10">
        <v>52018</v>
      </c>
      <c r="H26" s="9">
        <f t="shared" si="1"/>
        <v>76422</v>
      </c>
      <c r="I26" s="10">
        <v>0</v>
      </c>
      <c r="J26" s="10">
        <v>41241</v>
      </c>
      <c r="K26" s="10">
        <v>152764</v>
      </c>
      <c r="L26" s="10">
        <v>123395</v>
      </c>
      <c r="M26" s="10">
        <f t="shared" si="2"/>
        <v>317400</v>
      </c>
    </row>
    <row r="27" spans="2:13" ht="27">
      <c r="B27" s="11" t="str">
        <f>'[2]гвк47-и Д.С.2'!A40</f>
        <v>H</v>
      </c>
      <c r="C27" s="4" t="str">
        <f>'[2]гвк45-и Д.С.2'!B30</f>
        <v>WW-38 WW-40 Восстановление канализационных коллекторов и напорных трубопроводов</v>
      </c>
      <c r="D27" s="10">
        <v>5132</v>
      </c>
      <c r="E27" s="10">
        <v>27538</v>
      </c>
      <c r="F27" s="10">
        <v>1004</v>
      </c>
      <c r="G27" s="10">
        <v>0</v>
      </c>
      <c r="H27" s="9">
        <f t="shared" si="1"/>
        <v>33674</v>
      </c>
      <c r="I27" s="10">
        <v>27056</v>
      </c>
      <c r="J27" s="10">
        <v>151699</v>
      </c>
      <c r="K27" s="10">
        <v>0</v>
      </c>
      <c r="L27" s="10">
        <v>0</v>
      </c>
      <c r="M27" s="10">
        <f t="shared" si="2"/>
        <v>178755</v>
      </c>
    </row>
    <row r="28" spans="2:13" ht="41.25">
      <c r="B28" s="11" t="str">
        <f>'[2]гвк47-и Д.С.2'!A42</f>
        <v>F</v>
      </c>
      <c r="C28" s="4" t="str">
        <f>'[2]гвк45-и Д.С.2'!B34</f>
        <v>WW-3 Частотное регулирование приводов на КНС WW-8 Замена насосов на КНС WW-4 Диспетчеризация работы городских КНС</v>
      </c>
      <c r="D28" s="10"/>
      <c r="E28" s="10">
        <v>0</v>
      </c>
      <c r="F28" s="10">
        <v>11000</v>
      </c>
      <c r="G28" s="10">
        <v>0</v>
      </c>
      <c r="H28" s="9">
        <f t="shared" si="1"/>
        <v>11000</v>
      </c>
      <c r="I28" s="10">
        <v>0</v>
      </c>
      <c r="J28" s="10">
        <v>0</v>
      </c>
      <c r="K28" s="10">
        <v>19393</v>
      </c>
      <c r="L28" s="10">
        <v>0</v>
      </c>
      <c r="M28" s="10">
        <f t="shared" si="2"/>
        <v>19393</v>
      </c>
    </row>
    <row r="29" spans="2:13" ht="13.5">
      <c r="B29" s="11" t="str">
        <f>'[2]гвк47-и Д.С.2'!A44</f>
        <v>PMC</v>
      </c>
      <c r="C29" s="4" t="str">
        <f>'[2]гвк45-и Д.С.2'!B36</f>
        <v>Услуги по управлению Проектом</v>
      </c>
      <c r="D29" s="10">
        <v>1721</v>
      </c>
      <c r="E29" s="10">
        <v>2328</v>
      </c>
      <c r="F29" s="10">
        <v>3362</v>
      </c>
      <c r="G29" s="10">
        <v>2792</v>
      </c>
      <c r="H29" s="9">
        <f t="shared" si="1"/>
        <v>10203</v>
      </c>
      <c r="I29" s="10">
        <v>9562</v>
      </c>
      <c r="J29" s="10">
        <v>12935</v>
      </c>
      <c r="K29" s="10">
        <v>18676</v>
      </c>
      <c r="L29" s="10">
        <v>15513</v>
      </c>
      <c r="M29" s="10">
        <f t="shared" si="2"/>
        <v>56686</v>
      </c>
    </row>
    <row r="30" spans="2:13" ht="13.5">
      <c r="B30" s="11" t="str">
        <f>'[2]гвк45-и Д.С.2'!A37</f>
        <v>PIU</v>
      </c>
      <c r="C30" s="4" t="str">
        <f>'[2]гвк45-и Д.С.2'!B37</f>
        <v>Услуги по сопровождению Проекта</v>
      </c>
      <c r="D30" s="10">
        <v>5259</v>
      </c>
      <c r="E30" s="10">
        <v>5259</v>
      </c>
      <c r="F30" s="10">
        <v>7782</v>
      </c>
      <c r="G30" s="10">
        <v>7862</v>
      </c>
      <c r="H30" s="9">
        <f t="shared" si="1"/>
        <v>26162</v>
      </c>
      <c r="I30" s="10">
        <v>0</v>
      </c>
      <c r="J30" s="10">
        <v>0</v>
      </c>
      <c r="K30" s="10">
        <v>0</v>
      </c>
      <c r="L30" s="10">
        <v>0</v>
      </c>
      <c r="M30" s="10">
        <f t="shared" si="2"/>
        <v>0</v>
      </c>
    </row>
    <row r="31" spans="2:13" ht="27" customHeight="1">
      <c r="B31" s="18" t="s">
        <v>16</v>
      </c>
      <c r="C31" s="18"/>
      <c r="D31" s="18" t="s">
        <v>29</v>
      </c>
      <c r="E31" s="19"/>
      <c r="F31" s="19"/>
      <c r="G31" s="19"/>
      <c r="H31" s="19"/>
      <c r="I31" s="18" t="s">
        <v>30</v>
      </c>
      <c r="J31" s="19"/>
      <c r="K31" s="19"/>
      <c r="L31" s="19"/>
      <c r="M31" s="19"/>
    </row>
    <row r="32" spans="2:13" ht="27">
      <c r="B32" s="18"/>
      <c r="C32" s="18"/>
      <c r="D32" s="4" t="s">
        <v>7</v>
      </c>
      <c r="E32" s="4" t="s">
        <v>8</v>
      </c>
      <c r="F32" s="4" t="s">
        <v>9</v>
      </c>
      <c r="G32" s="4" t="s">
        <v>10</v>
      </c>
      <c r="H32" s="4" t="s">
        <v>27</v>
      </c>
      <c r="I32" s="4" t="s">
        <v>7</v>
      </c>
      <c r="J32" s="4" t="s">
        <v>8</v>
      </c>
      <c r="K32" s="4" t="s">
        <v>9</v>
      </c>
      <c r="L32" s="4" t="s">
        <v>10</v>
      </c>
      <c r="M32" s="4" t="s">
        <v>27</v>
      </c>
    </row>
    <row r="33" spans="2:13" ht="13.5">
      <c r="B33" s="19"/>
      <c r="C33" s="19"/>
      <c r="D33" s="12">
        <f>SUM(D34:D42)</f>
        <v>174754</v>
      </c>
      <c r="E33" s="12">
        <f>SUM(E36:E42)</f>
        <v>37457</v>
      </c>
      <c r="F33" s="12">
        <f>SUM(F36:F42)</f>
        <v>71614</v>
      </c>
      <c r="G33" s="12">
        <f>SUM(G36:G42)</f>
        <v>51289</v>
      </c>
      <c r="H33" s="12">
        <f aca="true" t="shared" si="3" ref="H33:H43">SUM(D33:G33)</f>
        <v>335114</v>
      </c>
      <c r="I33" s="12">
        <f>SUM(I34:I42)</f>
        <v>241978</v>
      </c>
      <c r="J33" s="12">
        <f>SUM(J34:J42)</f>
        <v>128962</v>
      </c>
      <c r="K33" s="12">
        <f>SUM(K34:K42)</f>
        <v>376446</v>
      </c>
      <c r="L33" s="12">
        <f>SUM(L34:L42)</f>
        <v>165423</v>
      </c>
      <c r="M33" s="12">
        <f aca="true" t="shared" si="4" ref="M33:M42">SUM(I33:L33)</f>
        <v>912809</v>
      </c>
    </row>
    <row r="34" spans="2:23" s="1" customFormat="1" ht="13.5">
      <c r="B34" s="4" t="s">
        <v>17</v>
      </c>
      <c r="C34" s="4" t="s">
        <v>18</v>
      </c>
      <c r="D34" s="12">
        <v>21307</v>
      </c>
      <c r="E34" s="12">
        <v>0</v>
      </c>
      <c r="F34" s="12">
        <v>0</v>
      </c>
      <c r="G34" s="12">
        <v>0</v>
      </c>
      <c r="H34" s="9">
        <f t="shared" si="3"/>
        <v>21307</v>
      </c>
      <c r="I34" s="12">
        <v>115900</v>
      </c>
      <c r="J34" s="12">
        <v>0</v>
      </c>
      <c r="K34" s="12">
        <v>0</v>
      </c>
      <c r="L34" s="12">
        <v>0</v>
      </c>
      <c r="M34" s="10">
        <f t="shared" si="4"/>
        <v>115900</v>
      </c>
      <c r="O34" s="2"/>
      <c r="P34" s="2"/>
      <c r="Q34" s="2"/>
      <c r="R34" s="2"/>
      <c r="S34" s="2"/>
      <c r="T34" s="2"/>
      <c r="U34" s="2"/>
      <c r="V34" s="2"/>
      <c r="W34" s="2"/>
    </row>
    <row r="35" spans="2:23" s="1" customFormat="1" ht="13.5">
      <c r="B35" s="4" t="s">
        <v>19</v>
      </c>
      <c r="C35" s="4" t="s">
        <v>20</v>
      </c>
      <c r="D35" s="12">
        <v>90873</v>
      </c>
      <c r="E35" s="12">
        <v>0</v>
      </c>
      <c r="F35" s="12">
        <v>0</v>
      </c>
      <c r="G35" s="12">
        <v>0</v>
      </c>
      <c r="H35" s="9">
        <f t="shared" si="3"/>
        <v>90873</v>
      </c>
      <c r="I35" s="12">
        <v>0</v>
      </c>
      <c r="J35" s="12">
        <v>0</v>
      </c>
      <c r="K35" s="12">
        <v>0</v>
      </c>
      <c r="L35" s="12">
        <v>0</v>
      </c>
      <c r="M35" s="10">
        <f t="shared" si="4"/>
        <v>0</v>
      </c>
      <c r="O35" s="2"/>
      <c r="P35" s="2"/>
      <c r="Q35" s="2"/>
      <c r="R35" s="2"/>
      <c r="S35" s="2"/>
      <c r="T35" s="2"/>
      <c r="U35" s="2"/>
      <c r="V35" s="2"/>
      <c r="W35" s="2"/>
    </row>
    <row r="36" spans="2:13" ht="13.5">
      <c r="B36" s="13" t="str">
        <f>'[2]гтс46-иД.С.2'!A22</f>
        <v>А</v>
      </c>
      <c r="C36" s="13" t="str">
        <f>'[2]гтс48-и Д.С.2'!B30</f>
        <v>Реконструкция 53 ЦТП</v>
      </c>
      <c r="D36" s="10">
        <v>15781</v>
      </c>
      <c r="E36" s="10">
        <v>18847</v>
      </c>
      <c r="F36" s="10">
        <v>53749</v>
      </c>
      <c r="G36" s="10">
        <v>39624</v>
      </c>
      <c r="H36" s="9">
        <f t="shared" si="3"/>
        <v>128001</v>
      </c>
      <c r="I36" s="10">
        <v>87672</v>
      </c>
      <c r="J36" s="10">
        <v>98752</v>
      </c>
      <c r="K36" s="10">
        <v>338159</v>
      </c>
      <c r="L36" s="10">
        <v>158417</v>
      </c>
      <c r="M36" s="10">
        <f t="shared" si="4"/>
        <v>683000</v>
      </c>
    </row>
    <row r="37" spans="2:13" ht="13.5">
      <c r="B37" s="14" t="str">
        <f>'[2]гтс48-и Д.С.2'!A31</f>
        <v>С1</v>
      </c>
      <c r="C37" s="13" t="str">
        <f>'[2]гтс46-иД.С.2'!B23</f>
        <v>Установка ИТП</v>
      </c>
      <c r="D37" s="10">
        <v>0</v>
      </c>
      <c r="E37" s="10">
        <v>1982</v>
      </c>
      <c r="F37" s="10">
        <v>537</v>
      </c>
      <c r="G37" s="10">
        <v>0</v>
      </c>
      <c r="H37" s="9">
        <f t="shared" si="3"/>
        <v>2519</v>
      </c>
      <c r="I37" s="10">
        <v>0</v>
      </c>
      <c r="J37" s="10">
        <v>10774</v>
      </c>
      <c r="K37" s="10">
        <v>2107</v>
      </c>
      <c r="L37" s="10">
        <v>0</v>
      </c>
      <c r="M37" s="10">
        <f t="shared" si="4"/>
        <v>12881</v>
      </c>
    </row>
    <row r="38" spans="2:13" ht="13.5">
      <c r="B38" s="14" t="str">
        <f>'[2]гтс48-и Д.С.2'!A32</f>
        <v>С2</v>
      </c>
      <c r="C38" s="13" t="str">
        <f>'[2]гтс46-иД.С.2'!B24</f>
        <v>Установка общедомовых узлов учета</v>
      </c>
      <c r="D38" s="10">
        <v>0</v>
      </c>
      <c r="E38" s="10">
        <v>1410</v>
      </c>
      <c r="F38" s="10">
        <v>1970</v>
      </c>
      <c r="G38" s="10">
        <v>0</v>
      </c>
      <c r="H38" s="9">
        <f t="shared" si="3"/>
        <v>3380</v>
      </c>
      <c r="I38" s="10">
        <v>0</v>
      </c>
      <c r="J38" s="10">
        <v>7834</v>
      </c>
      <c r="K38" s="10">
        <v>8166</v>
      </c>
      <c r="L38" s="10">
        <v>0</v>
      </c>
      <c r="M38" s="10">
        <f t="shared" si="4"/>
        <v>16000</v>
      </c>
    </row>
    <row r="39" spans="2:13" ht="41.25">
      <c r="B39" s="13" t="str">
        <f>'[2]гтс46-иД.С.2'!A25</f>
        <v>DH-3</v>
      </c>
      <c r="C39" s="15" t="str">
        <f>'[2]гтс46-иД.С.2'!B25</f>
        <v>Реконструкция системы водоподготовки в котельных №№ 2 и 3 с ее автоматизацией и внедрением современного оборудования</v>
      </c>
      <c r="D39" s="10"/>
      <c r="E39" s="10">
        <v>5044</v>
      </c>
      <c r="F39" s="10">
        <v>0</v>
      </c>
      <c r="G39" s="10">
        <v>0</v>
      </c>
      <c r="H39" s="9">
        <f t="shared" si="3"/>
        <v>5044</v>
      </c>
      <c r="I39" s="10">
        <v>0</v>
      </c>
      <c r="J39" s="10">
        <v>0</v>
      </c>
      <c r="K39" s="10">
        <v>0</v>
      </c>
      <c r="L39" s="10">
        <v>0</v>
      </c>
      <c r="M39" s="10">
        <f t="shared" si="4"/>
        <v>0</v>
      </c>
    </row>
    <row r="40" spans="2:13" ht="41.25">
      <c r="B40" s="13" t="s">
        <v>21</v>
      </c>
      <c r="C40" s="15" t="s">
        <v>22</v>
      </c>
      <c r="D40" s="10">
        <v>32157</v>
      </c>
      <c r="E40" s="10">
        <v>0</v>
      </c>
      <c r="F40" s="10">
        <v>0</v>
      </c>
      <c r="G40" s="10">
        <v>0</v>
      </c>
      <c r="H40" s="9">
        <f t="shared" si="3"/>
        <v>32157</v>
      </c>
      <c r="I40" s="10">
        <v>0</v>
      </c>
      <c r="J40" s="10">
        <v>0</v>
      </c>
      <c r="K40" s="10">
        <v>0</v>
      </c>
      <c r="L40" s="10">
        <v>0</v>
      </c>
      <c r="M40" s="10">
        <f t="shared" si="4"/>
        <v>0</v>
      </c>
    </row>
    <row r="41" spans="2:13" ht="13.5">
      <c r="B41" s="13" t="str">
        <f>'[2]гтс46-иД.С.2'!A26</f>
        <v>PMC</v>
      </c>
      <c r="C41" s="13" t="str">
        <f>C29</f>
        <v>Услуги по управлению Проектом</v>
      </c>
      <c r="D41" s="10">
        <v>6747</v>
      </c>
      <c r="E41" s="10">
        <v>2285</v>
      </c>
      <c r="F41" s="10">
        <v>5043</v>
      </c>
      <c r="G41" s="10">
        <v>1230</v>
      </c>
      <c r="H41" s="9">
        <f t="shared" si="3"/>
        <v>15305</v>
      </c>
      <c r="I41" s="10">
        <v>38406</v>
      </c>
      <c r="J41" s="10">
        <v>11602</v>
      </c>
      <c r="K41" s="10">
        <v>28014</v>
      </c>
      <c r="L41" s="10">
        <v>7006</v>
      </c>
      <c r="M41" s="10">
        <f t="shared" si="4"/>
        <v>85028</v>
      </c>
    </row>
    <row r="42" spans="2:13" ht="13.5">
      <c r="B42" s="13" t="str">
        <f>'[2]гтс46-иД.С.2'!A27</f>
        <v>PIU</v>
      </c>
      <c r="C42" s="13" t="str">
        <f>C30</f>
        <v>Услуги по сопровождению Проекта</v>
      </c>
      <c r="D42" s="10">
        <v>7889</v>
      </c>
      <c r="E42" s="10">
        <f>'[1]изм ик 280105'!$Q$67</f>
        <v>7889</v>
      </c>
      <c r="F42" s="10">
        <v>10315</v>
      </c>
      <c r="G42" s="10">
        <v>10435</v>
      </c>
      <c r="H42" s="9">
        <f t="shared" si="3"/>
        <v>36528</v>
      </c>
      <c r="I42" s="10">
        <v>0</v>
      </c>
      <c r="J42" s="10">
        <v>0</v>
      </c>
      <c r="K42" s="10">
        <v>0</v>
      </c>
      <c r="L42" s="10">
        <v>0</v>
      </c>
      <c r="M42" s="10">
        <f t="shared" si="4"/>
        <v>0</v>
      </c>
    </row>
    <row r="43" spans="2:13" ht="13.5">
      <c r="B43" s="20" t="s">
        <v>23</v>
      </c>
      <c r="C43" s="20"/>
      <c r="D43" s="10">
        <f>D33+D11</f>
        <v>321773</v>
      </c>
      <c r="E43" s="10">
        <f>E33+E11</f>
        <v>145325</v>
      </c>
      <c r="F43" s="10">
        <f>F33+F11</f>
        <v>147777</v>
      </c>
      <c r="G43" s="10">
        <f>G33+G11</f>
        <v>148274</v>
      </c>
      <c r="H43" s="10">
        <f t="shared" si="3"/>
        <v>763149</v>
      </c>
      <c r="I43" s="10">
        <f>I33+I11</f>
        <v>278596</v>
      </c>
      <c r="J43" s="10">
        <f>J33+J11</f>
        <v>334837</v>
      </c>
      <c r="K43" s="10">
        <f>K33+K11</f>
        <v>653144</v>
      </c>
      <c r="L43" s="10">
        <f>L33+L11</f>
        <v>365137</v>
      </c>
      <c r="M43" s="10">
        <f>M33+M11</f>
        <v>1631714</v>
      </c>
    </row>
  </sheetData>
  <mergeCells count="9">
    <mergeCell ref="B31:C33"/>
    <mergeCell ref="D31:H31"/>
    <mergeCell ref="I31:M31"/>
    <mergeCell ref="B43:C43"/>
    <mergeCell ref="B6:M6"/>
    <mergeCell ref="B7:M7"/>
    <mergeCell ref="B9:C11"/>
    <mergeCell ref="D9:H9"/>
    <mergeCell ref="I9:M9"/>
  </mergeCells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30102new</dc:creator>
  <cp:keywords/>
  <dc:description/>
  <cp:lastModifiedBy>12</cp:lastModifiedBy>
  <cp:lastPrinted>2006-06-28T09:29:50Z</cp:lastPrinted>
  <dcterms:created xsi:type="dcterms:W3CDTF">2006-06-28T06:26:10Z</dcterms:created>
  <dcterms:modified xsi:type="dcterms:W3CDTF">2006-07-07T10:36:58Z</dcterms:modified>
  <cp:category/>
  <cp:version/>
  <cp:contentType/>
  <cp:contentStatus/>
</cp:coreProperties>
</file>