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6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<sst xmlns="http://schemas.openxmlformats.org/spreadsheetml/2006/main" count="110" uniqueCount="90">
  <si>
    <t xml:space="preserve">Уточненный план финансирования </t>
  </si>
  <si>
    <t xml:space="preserve"> строительства объектов инженерной инфраструктуры</t>
  </si>
  <si>
    <t>тыс.руб.</t>
  </si>
  <si>
    <t>№ п\п</t>
  </si>
  <si>
    <t>Наименование объекта</t>
  </si>
  <si>
    <t>Утвержденный план на 2005 г.</t>
  </si>
  <si>
    <t>Изменения</t>
  </si>
  <si>
    <t>Обоснование уточнения плана</t>
  </si>
  <si>
    <t>3</t>
  </si>
  <si>
    <t>5</t>
  </si>
  <si>
    <t>6</t>
  </si>
  <si>
    <t>7</t>
  </si>
  <si>
    <t>Застройка мкр. 11Б</t>
  </si>
  <si>
    <t>Сети тепловодоснабжения мкр.11Б</t>
  </si>
  <si>
    <t>Застройка мкр. 31</t>
  </si>
  <si>
    <t>Разработка проектов финансируется из окружного бюджета</t>
  </si>
  <si>
    <t>2</t>
  </si>
  <si>
    <t>Магистральные инженерные сети (РД) мкр. 31</t>
  </si>
  <si>
    <t>Магистральные инженерные сети (РД) мкр. 32 (ПИР)</t>
  </si>
  <si>
    <t>Застройка мкр. 34 ( 2 оч.)</t>
  </si>
  <si>
    <t>4</t>
  </si>
  <si>
    <t xml:space="preserve">Инженерные сети и сооружения мкр.34, в том числе тепловодоснабжение </t>
  </si>
  <si>
    <t>Перечень объектов, относящихся к нескольким микрорайонам</t>
  </si>
  <si>
    <t>Для завершения ПИР и начала строительства в 2005г.</t>
  </si>
  <si>
    <t>Реконструкция инженерных сетей МГБ-1 в том числе:</t>
  </si>
  <si>
    <t>6.1</t>
  </si>
  <si>
    <t>ЦТП на территории МГБ-1</t>
  </si>
  <si>
    <t>Средства на содержание заказчика</t>
  </si>
  <si>
    <t>6.2</t>
  </si>
  <si>
    <t>Внутриплощадочные сети ТВС</t>
  </si>
  <si>
    <t>СГМУП "Горводоканал" (договор инвестиционного кредитования от 10.08.2004 №51-и)</t>
  </si>
  <si>
    <t>ПВНС-56 мкр.34</t>
  </si>
  <si>
    <t>Самотечный канализационный коллектор в мкр.8</t>
  </si>
  <si>
    <t>Реконструкция инженерных сетей МГБ-1 (ЦТП на территории МГБ-1)</t>
  </si>
  <si>
    <t>Магистральный водовод в ВЖР от кольца ГРЭС до ул. Мелик-Карамова (1пусковой комплекс) в том числе:</t>
  </si>
  <si>
    <t>5.1</t>
  </si>
  <si>
    <t>Магистральный водовод в ВЖР от кольца ГРЭС до ул. Мелик-Карамова (1 этап 1пусковой комплекс)</t>
  </si>
  <si>
    <t>Определены объемы выполняемых работ, уточнена стоимость объекта. Ввод - октябрь 2005г.</t>
  </si>
  <si>
    <t>5.2</t>
  </si>
  <si>
    <t>Магистральный водовод в ВЖР от кольца ГРЭС до ул. Мелик-Карамова (ПНС)</t>
  </si>
  <si>
    <t>Отсутствует решение о месторасположении объекта. Проектирование приостановлено.</t>
  </si>
  <si>
    <t>Задержка в выдаче ПСД. Изменены сроки проектирования.</t>
  </si>
  <si>
    <t>СМУЭП "Горэнерго" (договор инвестиционного кредитования от 10.08.2004 №50-и)</t>
  </si>
  <si>
    <t>Застройка мкр. 20а</t>
  </si>
  <si>
    <t>1</t>
  </si>
  <si>
    <t>ТП с сетями электроснабжения мкр. 20а</t>
  </si>
  <si>
    <t>РП с сетями электроснабжения мкр. 20а</t>
  </si>
  <si>
    <t>Застройка мкр. 31а</t>
  </si>
  <si>
    <t>ТП мкр.31а (ПИР)</t>
  </si>
  <si>
    <t>ТП мкр.34</t>
  </si>
  <si>
    <t>8</t>
  </si>
  <si>
    <t>Директор департамента финансов</t>
  </si>
  <si>
    <t>М.А. Трефилова</t>
  </si>
  <si>
    <t>Директор МУ "УКЗГ"</t>
  </si>
  <si>
    <t>А.С. Храмцев</t>
  </si>
  <si>
    <t>Заместитель директора по экономике и планированию МУ "УКЗГ"</t>
  </si>
  <si>
    <t>Э.В. Прохина</t>
  </si>
  <si>
    <t>Согласовано:</t>
  </si>
  <si>
    <t>Директор СГМУП "ГТС"</t>
  </si>
  <si>
    <t>С.Д.Переладов</t>
  </si>
  <si>
    <t>Главный бухгалтер СГМУП "ГТС"</t>
  </si>
  <si>
    <t>Т.Ю. Трынова</t>
  </si>
  <si>
    <t xml:space="preserve">Директор СГМУП "ГВК" </t>
  </si>
  <si>
    <t>А.И. Мороз</t>
  </si>
  <si>
    <t>Главный бухгалтер СГМУП "ГВК"</t>
  </si>
  <si>
    <t>Л.К. Пхакадзе</t>
  </si>
  <si>
    <t>Директор СМУЭП "Горэнерго"</t>
  </si>
  <si>
    <t>В.А. Скок</t>
  </si>
  <si>
    <t>Главный бухгалтер СМУЭП "Горэнерго"</t>
  </si>
  <si>
    <t>Н.М. Татищева</t>
  </si>
  <si>
    <t>Администрации города</t>
  </si>
  <si>
    <t>Утвержденный план финанси-                              рования на                                        2005 год</t>
  </si>
  <si>
    <t>Профинанси-                               ровано за                                  2004 год</t>
  </si>
  <si>
    <t>Проект плана финансиро-                     вания на                                   2005 год</t>
  </si>
  <si>
    <t>Итого план финансирова-                    ния 2004-2005 (гр.3+гр.6)</t>
  </si>
  <si>
    <t>СГМУП "Городские тепловые сети" (договор инвестиционного кредитования от 10.08.2004 № 49-и)</t>
  </si>
  <si>
    <t>Застройка мкр. 32 ( 2 очередь)</t>
  </si>
  <si>
    <t>Застройка мкр. 34 ( 2 очередь)</t>
  </si>
  <si>
    <t>Реконструкция магистральных тепловых сетей в мкр. железнодорожников и ПИКС (ПИР)</t>
  </si>
  <si>
    <t>Итого:</t>
  </si>
  <si>
    <t>Магистральный водовод по ул. 1"3" от Нефтеюганского шоссе до развязки НГДУ с закольцовкой по ул.Игоря  Киртбая до мкр. Нефтяников</t>
  </si>
  <si>
    <t>ПС "Пионерная-2" с распределителями сетями 6,10кВ.</t>
  </si>
  <si>
    <t>Всего:</t>
  </si>
  <si>
    <t>к распоряжению</t>
  </si>
  <si>
    <t xml:space="preserve">Приложение   </t>
  </si>
  <si>
    <t>Безнапорный канализационный коллектор по ул. Северной с ликвидацией КНС-1</t>
  </si>
  <si>
    <t>Инженерные сети и сооружения мкр. 34, в том числе энергоснабжение</t>
  </si>
  <si>
    <t>Кабельный канал от ПС "Олимпийская" до мкр. 32, 20а, 34 и центр. Ядра (3 оч.)</t>
  </si>
  <si>
    <t>Реконструкция инженерных сетей МГБ-1 (наружные сети электроснабжения МГБ-1)</t>
  </si>
  <si>
    <t>от 02.12.2005 № 3146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</si>
</sst>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9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 wrapText="1"/>
    </xf>
    <xf numFmtId="0" fontId="6" fillId="0" borderId="4" xfId="17" applyNumberFormat="1" applyFont="1" applyFill="1" applyBorder="1" applyAlignment="1">
      <alignment horizontal="left" vertical="center" wrapText="1"/>
      <protection/>
    </xf>
    <xf numFmtId="164" fontId="3" fillId="0" borderId="0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/>
    </xf>
    <xf numFmtId="164" fontId="1" fillId="0" borderId="2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Ведомость перераспределения 01.10.0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D49">
      <selection activeCell="A6" sqref="A6:I6"/>
    </sheetView>
  </sheetViews>
  <sheetFormatPr defaultColWidth="9.00390625" defaultRowHeight="12.75"/>
  <cols>
    <col min="1" max="1" width="3.75390625" style="51" customWidth="1"/>
    <col min="2" max="2" width="57.625" style="5" customWidth="1"/>
    <col min="3" max="3" width="14.875" style="5" hidden="1" customWidth="1"/>
    <col min="4" max="4" width="17.375" style="5" customWidth="1"/>
    <col min="5" max="5" width="16.875" style="5" customWidth="1"/>
    <col min="6" max="6" width="15.75390625" style="5" customWidth="1"/>
    <col min="7" max="7" width="16.00390625" style="5" customWidth="1"/>
    <col min="8" max="8" width="12.375" style="5" customWidth="1"/>
    <col min="9" max="9" width="30.875" style="5" hidden="1" customWidth="1"/>
    <col min="10" max="10" width="41.375" style="5" customWidth="1"/>
    <col min="11" max="16384" width="9.125" style="5" customWidth="1"/>
  </cols>
  <sheetData>
    <row r="1" spans="1:7" s="2" customFormat="1" ht="15.75">
      <c r="A1" s="1"/>
      <c r="G1" s="3" t="s">
        <v>84</v>
      </c>
    </row>
    <row r="2" spans="1:7" s="2" customFormat="1" ht="15.75">
      <c r="A2" s="1"/>
      <c r="G2" s="3" t="s">
        <v>83</v>
      </c>
    </row>
    <row r="3" spans="1:7" s="2" customFormat="1" ht="15.75">
      <c r="A3" s="1"/>
      <c r="G3" s="3" t="s">
        <v>70</v>
      </c>
    </row>
    <row r="4" spans="1:7" s="2" customFormat="1" ht="15.75">
      <c r="A4" s="1"/>
      <c r="G4" s="3" t="s">
        <v>89</v>
      </c>
    </row>
    <row r="5" spans="1:10" ht="18.75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4"/>
    </row>
    <row r="6" spans="1:10" ht="18.75">
      <c r="A6" s="56" t="s">
        <v>1</v>
      </c>
      <c r="B6" s="57"/>
      <c r="C6" s="57"/>
      <c r="D6" s="57"/>
      <c r="E6" s="57"/>
      <c r="F6" s="57"/>
      <c r="G6" s="57"/>
      <c r="H6" s="57"/>
      <c r="I6" s="57"/>
      <c r="J6" s="4"/>
    </row>
    <row r="7" spans="1:10" ht="12.75" customHeight="1">
      <c r="A7" s="58"/>
      <c r="B7" s="58"/>
      <c r="C7" s="58"/>
      <c r="D7" s="6"/>
      <c r="I7" s="7" t="s">
        <v>2</v>
      </c>
      <c r="J7" s="4"/>
    </row>
    <row r="8" spans="1:9" s="2" customFormat="1" ht="15.75">
      <c r="A8" s="59" t="s">
        <v>3</v>
      </c>
      <c r="B8" s="61" t="s">
        <v>4</v>
      </c>
      <c r="C8" s="61" t="s">
        <v>5</v>
      </c>
      <c r="D8" s="63" t="s">
        <v>72</v>
      </c>
      <c r="E8" s="61" t="s">
        <v>71</v>
      </c>
      <c r="F8" s="61" t="s">
        <v>6</v>
      </c>
      <c r="G8" s="61" t="s">
        <v>73</v>
      </c>
      <c r="H8" s="63" t="s">
        <v>74</v>
      </c>
      <c r="I8" s="61" t="s">
        <v>7</v>
      </c>
    </row>
    <row r="9" spans="1:9" s="2" customFormat="1" ht="61.5" customHeight="1">
      <c r="A9" s="60"/>
      <c r="B9" s="62"/>
      <c r="C9" s="61"/>
      <c r="D9" s="64"/>
      <c r="E9" s="61"/>
      <c r="F9" s="61"/>
      <c r="G9" s="61"/>
      <c r="H9" s="64"/>
      <c r="I9" s="61"/>
    </row>
    <row r="10" spans="1:9" s="14" customFormat="1" ht="12.75">
      <c r="A10" s="11">
        <v>1</v>
      </c>
      <c r="B10" s="11">
        <v>2</v>
      </c>
      <c r="C10" s="12">
        <v>3</v>
      </c>
      <c r="D10" s="12" t="s">
        <v>8</v>
      </c>
      <c r="E10" s="13">
        <v>4</v>
      </c>
      <c r="F10" s="13" t="s">
        <v>9</v>
      </c>
      <c r="G10" s="13" t="s">
        <v>10</v>
      </c>
      <c r="H10" s="13" t="s">
        <v>11</v>
      </c>
      <c r="I10" s="13">
        <v>8</v>
      </c>
    </row>
    <row r="11" spans="1:9" ht="13.5" customHeight="1">
      <c r="A11" s="68" t="s">
        <v>75</v>
      </c>
      <c r="B11" s="69"/>
      <c r="C11" s="69"/>
      <c r="D11" s="69"/>
      <c r="E11" s="69"/>
      <c r="F11" s="69"/>
      <c r="G11" s="69"/>
      <c r="H11" s="69"/>
      <c r="I11" s="69"/>
    </row>
    <row r="12" spans="1:9" ht="13.5" customHeight="1">
      <c r="A12" s="32"/>
      <c r="B12" s="52" t="s">
        <v>12</v>
      </c>
      <c r="C12" s="15"/>
      <c r="D12" s="15"/>
      <c r="E12" s="15"/>
      <c r="F12" s="15"/>
      <c r="G12" s="15"/>
      <c r="H12" s="15"/>
      <c r="I12" s="16"/>
    </row>
    <row r="13" spans="1:9" ht="13.5" customHeight="1">
      <c r="A13" s="17">
        <v>1</v>
      </c>
      <c r="B13" s="10" t="s">
        <v>13</v>
      </c>
      <c r="C13" s="15"/>
      <c r="D13" s="18">
        <v>13612.323</v>
      </c>
      <c r="E13" s="18">
        <v>0</v>
      </c>
      <c r="F13" s="18">
        <v>0</v>
      </c>
      <c r="G13" s="18">
        <v>0</v>
      </c>
      <c r="H13" s="19">
        <f>SUM(D13+G13)</f>
        <v>13612.323</v>
      </c>
      <c r="I13" s="16"/>
    </row>
    <row r="14" spans="1:9" ht="15.75">
      <c r="A14" s="20"/>
      <c r="B14" s="52" t="s">
        <v>14</v>
      </c>
      <c r="C14" s="21"/>
      <c r="D14" s="21"/>
      <c r="E14" s="22"/>
      <c r="F14" s="22"/>
      <c r="G14" s="22"/>
      <c r="H14" s="22"/>
      <c r="I14" s="70" t="s">
        <v>15</v>
      </c>
    </row>
    <row r="15" spans="1:9" ht="15.75">
      <c r="A15" s="20" t="s">
        <v>16</v>
      </c>
      <c r="B15" s="23" t="s">
        <v>17</v>
      </c>
      <c r="C15" s="24">
        <v>100</v>
      </c>
      <c r="D15" s="24">
        <v>0</v>
      </c>
      <c r="E15" s="22">
        <v>77.631</v>
      </c>
      <c r="F15" s="22">
        <v>-77.631</v>
      </c>
      <c r="G15" s="22">
        <f>SUM(E15+F15)</f>
        <v>0</v>
      </c>
      <c r="H15" s="19">
        <f>SUM(D15+G15)</f>
        <v>0</v>
      </c>
      <c r="I15" s="71"/>
    </row>
    <row r="16" spans="1:9" ht="15.75">
      <c r="A16" s="20"/>
      <c r="B16" s="52" t="s">
        <v>76</v>
      </c>
      <c r="C16" s="24"/>
      <c r="D16" s="24"/>
      <c r="E16" s="22"/>
      <c r="F16" s="22"/>
      <c r="G16" s="22"/>
      <c r="H16" s="22"/>
      <c r="I16" s="72"/>
    </row>
    <row r="17" spans="1:9" ht="15.75">
      <c r="A17" s="20" t="s">
        <v>8</v>
      </c>
      <c r="B17" s="23" t="s">
        <v>18</v>
      </c>
      <c r="C17" s="24">
        <v>100</v>
      </c>
      <c r="D17" s="24">
        <v>0</v>
      </c>
      <c r="E17" s="22">
        <v>100</v>
      </c>
      <c r="F17" s="22">
        <v>-100</v>
      </c>
      <c r="G17" s="22">
        <f>SUM(E17+F17)</f>
        <v>0</v>
      </c>
      <c r="H17" s="19">
        <f>SUM(D17+G17)</f>
        <v>0</v>
      </c>
      <c r="I17" s="73"/>
    </row>
    <row r="18" spans="1:9" ht="15.75">
      <c r="A18" s="20"/>
      <c r="B18" s="52" t="s">
        <v>77</v>
      </c>
      <c r="C18" s="24"/>
      <c r="D18" s="24"/>
      <c r="E18" s="22"/>
      <c r="F18" s="22"/>
      <c r="G18" s="22"/>
      <c r="H18" s="22"/>
      <c r="I18" s="25"/>
    </row>
    <row r="19" spans="1:9" ht="31.5">
      <c r="A19" s="20" t="s">
        <v>20</v>
      </c>
      <c r="B19" s="8" t="s">
        <v>21</v>
      </c>
      <c r="C19" s="24"/>
      <c r="D19" s="24">
        <v>10752.226</v>
      </c>
      <c r="E19" s="22">
        <v>0</v>
      </c>
      <c r="F19" s="22">
        <v>0</v>
      </c>
      <c r="G19" s="22">
        <v>0</v>
      </c>
      <c r="H19" s="19">
        <f>SUM(D19+G19)</f>
        <v>10752.226</v>
      </c>
      <c r="I19" s="25"/>
    </row>
    <row r="20" spans="1:11" ht="31.5">
      <c r="A20" s="26"/>
      <c r="B20" s="52" t="s">
        <v>22</v>
      </c>
      <c r="C20" s="21"/>
      <c r="D20" s="21"/>
      <c r="E20" s="22"/>
      <c r="F20" s="22"/>
      <c r="G20" s="22"/>
      <c r="H20" s="22"/>
      <c r="I20" s="27"/>
      <c r="K20" s="28"/>
    </row>
    <row r="21" spans="1:11" ht="29.25" customHeight="1">
      <c r="A21" s="26" t="s">
        <v>9</v>
      </c>
      <c r="B21" s="23" t="s">
        <v>78</v>
      </c>
      <c r="C21" s="24">
        <v>3000</v>
      </c>
      <c r="D21" s="24">
        <v>575.064</v>
      </c>
      <c r="E21" s="22">
        <v>3000</v>
      </c>
      <c r="F21" s="22">
        <v>950</v>
      </c>
      <c r="G21" s="22">
        <f>SUM(E21+F21)</f>
        <v>3950</v>
      </c>
      <c r="H21" s="19">
        <f>SUM(D21+G21)</f>
        <v>4525.064</v>
      </c>
      <c r="I21" s="29" t="s">
        <v>23</v>
      </c>
      <c r="K21" s="30"/>
    </row>
    <row r="22" spans="1:9" ht="15.75">
      <c r="A22" s="26" t="s">
        <v>10</v>
      </c>
      <c r="B22" s="23" t="s">
        <v>24</v>
      </c>
      <c r="C22" s="22">
        <f aca="true" t="shared" si="0" ref="C22:H22">SUM(C23:C24)</f>
        <v>83400</v>
      </c>
      <c r="D22" s="22">
        <f t="shared" si="0"/>
        <v>0</v>
      </c>
      <c r="E22" s="22">
        <f t="shared" si="0"/>
        <v>40831</v>
      </c>
      <c r="F22" s="22">
        <f t="shared" si="0"/>
        <v>1357</v>
      </c>
      <c r="G22" s="22">
        <f t="shared" si="0"/>
        <v>42188</v>
      </c>
      <c r="H22" s="31">
        <f t="shared" si="0"/>
        <v>42188</v>
      </c>
      <c r="I22" s="33"/>
    </row>
    <row r="23" spans="1:9" ht="15" customHeight="1">
      <c r="A23" s="26" t="s">
        <v>25</v>
      </c>
      <c r="B23" s="23" t="s">
        <v>26</v>
      </c>
      <c r="C23" s="24">
        <v>34400</v>
      </c>
      <c r="D23" s="24">
        <v>0</v>
      </c>
      <c r="E23" s="22">
        <v>26377</v>
      </c>
      <c r="F23" s="22">
        <v>1357</v>
      </c>
      <c r="G23" s="22">
        <f>SUM(E23+F23)</f>
        <v>27734</v>
      </c>
      <c r="H23" s="31">
        <f>SUM(D23+G23)</f>
        <v>27734</v>
      </c>
      <c r="I23" s="29" t="s">
        <v>27</v>
      </c>
    </row>
    <row r="24" spans="1:9" ht="16.5" customHeight="1">
      <c r="A24" s="26" t="s">
        <v>28</v>
      </c>
      <c r="B24" s="23" t="s">
        <v>29</v>
      </c>
      <c r="C24" s="24">
        <v>49000</v>
      </c>
      <c r="D24" s="24">
        <v>0</v>
      </c>
      <c r="E24" s="22">
        <v>14454</v>
      </c>
      <c r="F24" s="22">
        <v>0</v>
      </c>
      <c r="G24" s="22">
        <f>SUM(E24+F24)</f>
        <v>14454</v>
      </c>
      <c r="H24" s="31">
        <f>SUM(D24+G24)</f>
        <v>14454</v>
      </c>
      <c r="I24" s="34"/>
    </row>
    <row r="25" spans="1:9" ht="15.75">
      <c r="A25" s="35"/>
      <c r="B25" s="53" t="s">
        <v>79</v>
      </c>
      <c r="C25" s="22">
        <f>SUM(C15+C17+C21+C22)</f>
        <v>86600</v>
      </c>
      <c r="D25" s="22">
        <f>SUM(D13+D15+D17+D19+D21+D22)</f>
        <v>24939.612999999998</v>
      </c>
      <c r="E25" s="22">
        <f>SUM(E13+E15+E17+E19+E21+E22)</f>
        <v>44008.631</v>
      </c>
      <c r="F25" s="22">
        <f>SUM(F13+F15+F17+F19+F21+F22)</f>
        <v>2129.369</v>
      </c>
      <c r="G25" s="22">
        <f>SUM(G13+G15+G17+G19+G21+G22)</f>
        <v>46138</v>
      </c>
      <c r="H25" s="22">
        <f>SUM(H13+H15+H17+H19+H21+H22)</f>
        <v>71077.613</v>
      </c>
      <c r="I25" s="27"/>
    </row>
    <row r="26" spans="1:9" ht="15.75">
      <c r="A26" s="65" t="s">
        <v>30</v>
      </c>
      <c r="B26" s="66"/>
      <c r="C26" s="66"/>
      <c r="D26" s="66"/>
      <c r="E26" s="66"/>
      <c r="F26" s="66"/>
      <c r="G26" s="66"/>
      <c r="H26" s="66"/>
      <c r="I26" s="66"/>
    </row>
    <row r="27" spans="1:9" ht="15.75">
      <c r="A27" s="37"/>
      <c r="B27" s="10" t="s">
        <v>77</v>
      </c>
      <c r="C27" s="36"/>
      <c r="D27" s="36"/>
      <c r="E27" s="36"/>
      <c r="F27" s="36"/>
      <c r="G27" s="36"/>
      <c r="H27" s="36"/>
      <c r="I27" s="36"/>
    </row>
    <row r="28" spans="1:9" ht="15.75">
      <c r="A28" s="37">
        <v>1</v>
      </c>
      <c r="B28" s="10" t="s">
        <v>31</v>
      </c>
      <c r="C28" s="36"/>
      <c r="D28" s="36">
        <v>4430.343</v>
      </c>
      <c r="E28" s="36">
        <v>0</v>
      </c>
      <c r="F28" s="36">
        <v>0</v>
      </c>
      <c r="G28" s="36">
        <v>0</v>
      </c>
      <c r="H28" s="38">
        <f>SUM(D28+G28)</f>
        <v>4430.343</v>
      </c>
      <c r="I28" s="36"/>
    </row>
    <row r="29" spans="1:9" ht="31.5">
      <c r="A29" s="9"/>
      <c r="B29" s="54" t="s">
        <v>22</v>
      </c>
      <c r="C29" s="36"/>
      <c r="E29" s="38"/>
      <c r="F29" s="38"/>
      <c r="G29" s="38"/>
      <c r="H29" s="38"/>
      <c r="I29" s="36"/>
    </row>
    <row r="30" spans="1:9" ht="14.25" customHeight="1">
      <c r="A30" s="9" t="s">
        <v>16</v>
      </c>
      <c r="B30" s="39" t="s">
        <v>32</v>
      </c>
      <c r="C30" s="36"/>
      <c r="D30" s="38">
        <v>80135.262</v>
      </c>
      <c r="E30" s="36">
        <v>0</v>
      </c>
      <c r="F30" s="36">
        <v>0</v>
      </c>
      <c r="G30" s="36">
        <v>0</v>
      </c>
      <c r="H30" s="38">
        <f aca="true" t="shared" si="1" ref="H30:H36">SUM(D30+G30)</f>
        <v>80135.262</v>
      </c>
      <c r="I30" s="36"/>
    </row>
    <row r="31" spans="1:9" ht="31.5">
      <c r="A31" s="9" t="s">
        <v>8</v>
      </c>
      <c r="B31" s="39" t="s">
        <v>85</v>
      </c>
      <c r="C31" s="36"/>
      <c r="D31" s="38">
        <v>10.37</v>
      </c>
      <c r="E31" s="40">
        <v>0</v>
      </c>
      <c r="F31" s="40">
        <v>0</v>
      </c>
      <c r="G31" s="40">
        <v>0</v>
      </c>
      <c r="H31" s="38">
        <f t="shared" si="1"/>
        <v>10.37</v>
      </c>
      <c r="I31" s="36"/>
    </row>
    <row r="32" spans="1:9" ht="31.5">
      <c r="A32" s="9" t="s">
        <v>20</v>
      </c>
      <c r="B32" s="32" t="s">
        <v>33</v>
      </c>
      <c r="C32" s="41">
        <v>3000</v>
      </c>
      <c r="D32" s="41">
        <v>0</v>
      </c>
      <c r="E32" s="41">
        <v>3000</v>
      </c>
      <c r="F32" s="41">
        <v>0</v>
      </c>
      <c r="G32" s="22">
        <f>SUM(E32+F32)</f>
        <v>3000</v>
      </c>
      <c r="H32" s="38">
        <f t="shared" si="1"/>
        <v>3000</v>
      </c>
      <c r="I32" s="33"/>
    </row>
    <row r="33" spans="1:9" ht="31.5">
      <c r="A33" s="9" t="s">
        <v>9</v>
      </c>
      <c r="B33" s="32" t="s">
        <v>34</v>
      </c>
      <c r="C33" s="41">
        <f>SUM(C34:C35)</f>
        <v>72852</v>
      </c>
      <c r="D33" s="41">
        <v>62941.183</v>
      </c>
      <c r="E33" s="41">
        <f>SUM(E34:E35)</f>
        <v>98963</v>
      </c>
      <c r="F33" s="41">
        <f>SUM(F34:F35)</f>
        <v>-44960</v>
      </c>
      <c r="G33" s="41">
        <f>SUM(G34:G35)</f>
        <v>54003</v>
      </c>
      <c r="H33" s="38">
        <f t="shared" si="1"/>
        <v>116944.18299999999</v>
      </c>
      <c r="I33" s="33"/>
    </row>
    <row r="34" spans="1:9" ht="33" customHeight="1">
      <c r="A34" s="35" t="s">
        <v>35</v>
      </c>
      <c r="B34" s="32" t="s">
        <v>36</v>
      </c>
      <c r="C34" s="41">
        <v>27852</v>
      </c>
      <c r="D34" s="41">
        <v>0</v>
      </c>
      <c r="E34" s="41">
        <v>53963</v>
      </c>
      <c r="F34" s="41">
        <v>-1460</v>
      </c>
      <c r="G34" s="22">
        <f>SUM(E34+F34)</f>
        <v>52503</v>
      </c>
      <c r="H34" s="38">
        <f t="shared" si="1"/>
        <v>52503</v>
      </c>
      <c r="I34" s="29" t="s">
        <v>37</v>
      </c>
    </row>
    <row r="35" spans="1:9" ht="32.25" customHeight="1">
      <c r="A35" s="35" t="s">
        <v>38</v>
      </c>
      <c r="B35" s="32" t="s">
        <v>39</v>
      </c>
      <c r="C35" s="41">
        <v>45000</v>
      </c>
      <c r="D35" s="41">
        <v>0</v>
      </c>
      <c r="E35" s="41">
        <v>45000</v>
      </c>
      <c r="F35" s="41">
        <v>-43500</v>
      </c>
      <c r="G35" s="22">
        <f>SUM(E35+F35)</f>
        <v>1500</v>
      </c>
      <c r="H35" s="38">
        <f t="shared" si="1"/>
        <v>1500</v>
      </c>
      <c r="I35" s="29" t="s">
        <v>40</v>
      </c>
    </row>
    <row r="36" spans="1:9" ht="47.25">
      <c r="A36" s="35" t="s">
        <v>10</v>
      </c>
      <c r="B36" s="32" t="s">
        <v>80</v>
      </c>
      <c r="C36" s="41">
        <v>2000</v>
      </c>
      <c r="D36" s="41">
        <v>0</v>
      </c>
      <c r="E36" s="41">
        <v>2000</v>
      </c>
      <c r="F36" s="41">
        <v>-1330</v>
      </c>
      <c r="G36" s="22">
        <f>SUM(E36+F36)</f>
        <v>670</v>
      </c>
      <c r="H36" s="38">
        <f t="shared" si="1"/>
        <v>670</v>
      </c>
      <c r="I36" s="29" t="s">
        <v>41</v>
      </c>
    </row>
    <row r="37" spans="1:9" ht="15.75">
      <c r="A37" s="35"/>
      <c r="B37" s="42" t="s">
        <v>79</v>
      </c>
      <c r="C37" s="42">
        <f>SUM(C32+C33+C36)</f>
        <v>77852</v>
      </c>
      <c r="D37" s="42">
        <f>SUM(D28+D30+D31+D32+D33+D36)</f>
        <v>147517.158</v>
      </c>
      <c r="E37" s="42">
        <f>SUM(E28+E30+E31+E32+E33+E36)</f>
        <v>103963</v>
      </c>
      <c r="F37" s="42">
        <f>SUM(F28+F30+F31+F32+F33+F36)</f>
        <v>-46290</v>
      </c>
      <c r="G37" s="42">
        <f>SUM(G28+G30+G31+G32+G33+G36)</f>
        <v>57673</v>
      </c>
      <c r="H37" s="42">
        <f>SUM(H28+H30+H31+H32+H33+H36)</f>
        <v>205190.158</v>
      </c>
      <c r="I37" s="33"/>
    </row>
    <row r="38" spans="1:9" ht="15.75" customHeight="1">
      <c r="A38" s="35"/>
      <c r="B38" s="65" t="s">
        <v>42</v>
      </c>
      <c r="C38" s="67"/>
      <c r="D38" s="67"/>
      <c r="E38" s="67"/>
      <c r="F38" s="67"/>
      <c r="G38" s="67"/>
      <c r="H38" s="67"/>
      <c r="I38" s="67"/>
    </row>
    <row r="39" spans="1:9" ht="15.75">
      <c r="A39" s="35"/>
      <c r="B39" s="54" t="s">
        <v>43</v>
      </c>
      <c r="C39" s="42"/>
      <c r="D39" s="42"/>
      <c r="E39" s="42"/>
      <c r="F39" s="42"/>
      <c r="G39" s="42"/>
      <c r="H39" s="42"/>
      <c r="I39" s="43"/>
    </row>
    <row r="40" spans="1:9" ht="12.75" customHeight="1">
      <c r="A40" s="35" t="s">
        <v>44</v>
      </c>
      <c r="B40" s="32" t="s">
        <v>45</v>
      </c>
      <c r="C40" s="41">
        <v>4764</v>
      </c>
      <c r="D40" s="41">
        <v>7655.71</v>
      </c>
      <c r="E40" s="41">
        <v>980</v>
      </c>
      <c r="F40" s="41">
        <v>0</v>
      </c>
      <c r="G40" s="41">
        <f>SUM(E40+F40)</f>
        <v>980</v>
      </c>
      <c r="H40" s="41">
        <f>SUM(D40+G40)</f>
        <v>8635.71</v>
      </c>
      <c r="I40" s="44"/>
    </row>
    <row r="41" spans="1:9" ht="15.75">
      <c r="A41" s="35" t="s">
        <v>16</v>
      </c>
      <c r="B41" s="32" t="s">
        <v>46</v>
      </c>
      <c r="C41" s="41">
        <v>7226</v>
      </c>
      <c r="D41" s="41">
        <v>6729.591</v>
      </c>
      <c r="E41" s="41">
        <v>11010</v>
      </c>
      <c r="F41" s="41">
        <v>0</v>
      </c>
      <c r="G41" s="41">
        <f>SUM(E41+F41)</f>
        <v>11010</v>
      </c>
      <c r="H41" s="41">
        <f>SUM(D41+G41)</f>
        <v>17739.591</v>
      </c>
      <c r="I41" s="44"/>
    </row>
    <row r="42" spans="1:9" ht="15.75">
      <c r="A42" s="35"/>
      <c r="B42" s="54" t="s">
        <v>47</v>
      </c>
      <c r="C42" s="41"/>
      <c r="D42" s="41"/>
      <c r="E42" s="41"/>
      <c r="F42" s="41"/>
      <c r="G42" s="41"/>
      <c r="H42" s="41"/>
      <c r="I42" s="44"/>
    </row>
    <row r="43" spans="1:9" ht="15.75">
      <c r="A43" s="35" t="s">
        <v>8</v>
      </c>
      <c r="B43" s="39" t="s">
        <v>48</v>
      </c>
      <c r="C43" s="41"/>
      <c r="D43" s="41">
        <v>407.634</v>
      </c>
      <c r="E43" s="41">
        <v>0</v>
      </c>
      <c r="F43" s="41">
        <v>0</v>
      </c>
      <c r="G43" s="41">
        <v>0</v>
      </c>
      <c r="H43" s="41">
        <f>SUM(D43+G43)</f>
        <v>407.634</v>
      </c>
      <c r="I43" s="44"/>
    </row>
    <row r="44" spans="1:9" ht="15.75">
      <c r="A44" s="35"/>
      <c r="B44" s="10" t="s">
        <v>19</v>
      </c>
      <c r="C44" s="41"/>
      <c r="D44" s="41"/>
      <c r="E44" s="41"/>
      <c r="F44" s="41"/>
      <c r="G44" s="41"/>
      <c r="H44" s="41"/>
      <c r="I44" s="44"/>
    </row>
    <row r="45" spans="1:9" ht="15.75">
      <c r="A45" s="35" t="s">
        <v>20</v>
      </c>
      <c r="B45" s="10" t="s">
        <v>49</v>
      </c>
      <c r="C45" s="41"/>
      <c r="D45" s="41">
        <v>4369.927</v>
      </c>
      <c r="E45" s="41">
        <v>0</v>
      </c>
      <c r="F45" s="41">
        <v>0</v>
      </c>
      <c r="G45" s="41">
        <v>0</v>
      </c>
      <c r="H45" s="41">
        <f>SUM(D45+G45)</f>
        <v>4369.927</v>
      </c>
      <c r="I45" s="44"/>
    </row>
    <row r="46" spans="1:9" ht="31.5">
      <c r="A46" s="35" t="s">
        <v>9</v>
      </c>
      <c r="B46" s="39" t="s">
        <v>86</v>
      </c>
      <c r="C46" s="41"/>
      <c r="D46" s="41">
        <v>7617.792</v>
      </c>
      <c r="E46" s="41">
        <v>0</v>
      </c>
      <c r="F46" s="41">
        <v>0</v>
      </c>
      <c r="G46" s="41">
        <v>0</v>
      </c>
      <c r="H46" s="41">
        <f>SUM(D46+G46)</f>
        <v>7617.792</v>
      </c>
      <c r="I46" s="44"/>
    </row>
    <row r="47" spans="1:9" ht="31.5">
      <c r="A47" s="20"/>
      <c r="B47" s="54" t="s">
        <v>22</v>
      </c>
      <c r="C47" s="45"/>
      <c r="D47" s="45"/>
      <c r="E47" s="45"/>
      <c r="F47" s="45"/>
      <c r="G47" s="41"/>
      <c r="H47" s="41"/>
      <c r="I47" s="33"/>
    </row>
    <row r="48" spans="1:9" ht="15.75">
      <c r="A48" s="35" t="s">
        <v>10</v>
      </c>
      <c r="B48" s="32" t="s">
        <v>81</v>
      </c>
      <c r="C48" s="41">
        <v>0</v>
      </c>
      <c r="D48" s="41">
        <v>47490.879</v>
      </c>
      <c r="E48" s="41">
        <v>0</v>
      </c>
      <c r="F48" s="41">
        <v>0</v>
      </c>
      <c r="G48" s="41">
        <f>SUM(E48+F48)</f>
        <v>0</v>
      </c>
      <c r="H48" s="41">
        <f>SUM(D48+G48)</f>
        <v>47490.879</v>
      </c>
      <c r="I48" s="33"/>
    </row>
    <row r="49" spans="1:9" ht="31.5">
      <c r="A49" s="35" t="s">
        <v>11</v>
      </c>
      <c r="B49" s="32" t="s">
        <v>87</v>
      </c>
      <c r="C49" s="41">
        <v>0</v>
      </c>
      <c r="D49" s="41">
        <v>7933.492</v>
      </c>
      <c r="E49" s="41">
        <v>8689</v>
      </c>
      <c r="F49" s="41">
        <v>0</v>
      </c>
      <c r="G49" s="41">
        <f>SUM(E49+F49)</f>
        <v>8689</v>
      </c>
      <c r="H49" s="41">
        <f>SUM(D49+G49)</f>
        <v>16622.492</v>
      </c>
      <c r="I49" s="33"/>
    </row>
    <row r="50" spans="1:9" ht="31.5">
      <c r="A50" s="35" t="s">
        <v>50</v>
      </c>
      <c r="B50" s="23" t="s">
        <v>88</v>
      </c>
      <c r="C50" s="41">
        <v>43945</v>
      </c>
      <c r="D50" s="41">
        <v>0</v>
      </c>
      <c r="E50" s="41">
        <v>31598</v>
      </c>
      <c r="F50" s="41">
        <v>1631</v>
      </c>
      <c r="G50" s="41">
        <f>SUM(E50+F50)</f>
        <v>33229</v>
      </c>
      <c r="H50" s="41">
        <f>SUM(D50+G50)</f>
        <v>33229</v>
      </c>
      <c r="I50" s="29" t="s">
        <v>27</v>
      </c>
    </row>
    <row r="51" spans="1:9" ht="15.75">
      <c r="A51" s="35"/>
      <c r="B51" s="42" t="s">
        <v>79</v>
      </c>
      <c r="C51" s="22">
        <f>SUM(C40:C50)</f>
        <v>55935</v>
      </c>
      <c r="D51" s="22">
        <f>SUM(D40+D41+D43+D45+D46+D48+D49+D50)</f>
        <v>82205.025</v>
      </c>
      <c r="E51" s="22">
        <f>SUM(E40+E41+E43+E45+E46+E48+E49+E50)</f>
        <v>52277</v>
      </c>
      <c r="F51" s="22">
        <f>SUM(F40+F41+F43+F45+F46+F48+F49+F50)</f>
        <v>1631</v>
      </c>
      <c r="G51" s="22">
        <f>SUM(G40+G41+G43+G45+G46+G48+G49+G50)</f>
        <v>53908</v>
      </c>
      <c r="H51" s="22">
        <f>SUM(H40+H41+H43+H45+H46+H48+H49+H50)</f>
        <v>136113.025</v>
      </c>
      <c r="I51" s="55"/>
    </row>
    <row r="52" spans="1:9" ht="15.75">
      <c r="A52" s="35"/>
      <c r="B52" s="42" t="s">
        <v>82</v>
      </c>
      <c r="C52" s="22">
        <f>SUM(C51+C37+C25)</f>
        <v>220387</v>
      </c>
      <c r="D52" s="22">
        <f>SUM(D25+D37+D51)</f>
        <v>254661.796</v>
      </c>
      <c r="E52" s="22">
        <f>SUM(E25+E37+E51)</f>
        <v>200248.631</v>
      </c>
      <c r="F52" s="22">
        <f>SUM(F25+F37+F51)</f>
        <v>-42529.631</v>
      </c>
      <c r="G52" s="22">
        <f>SUM(G25+G37+G51)</f>
        <v>157719</v>
      </c>
      <c r="H52" s="22">
        <f>SUM(H25+H37+H51)</f>
        <v>412380.796</v>
      </c>
      <c r="I52" s="55"/>
    </row>
    <row r="53" s="47" customFormat="1" ht="15.75">
      <c r="A53" s="46"/>
    </row>
    <row r="54" s="47" customFormat="1" ht="15.75">
      <c r="A54" s="46"/>
    </row>
    <row r="55" s="47" customFormat="1" ht="15.75">
      <c r="A55" s="46"/>
    </row>
    <row r="56" spans="1:7" s="49" customFormat="1" ht="18.75">
      <c r="A56" s="48"/>
      <c r="B56" s="49" t="s">
        <v>51</v>
      </c>
      <c r="G56" s="49" t="s">
        <v>52</v>
      </c>
    </row>
    <row r="57" s="47" customFormat="1" ht="15.75">
      <c r="A57" s="46"/>
    </row>
    <row r="58" s="47" customFormat="1" ht="15.75">
      <c r="A58" s="46"/>
    </row>
    <row r="59" spans="1:9" s="3" customFormat="1" ht="15.75" hidden="1">
      <c r="A59" s="50" t="s">
        <v>53</v>
      </c>
      <c r="I59" s="3" t="s">
        <v>54</v>
      </c>
    </row>
    <row r="60" s="3" customFormat="1" ht="15.75" hidden="1">
      <c r="A60" s="50"/>
    </row>
    <row r="61" s="3" customFormat="1" ht="15.75" hidden="1">
      <c r="A61" s="50"/>
    </row>
    <row r="62" spans="1:9" s="3" customFormat="1" ht="15.75" hidden="1">
      <c r="A62" s="50" t="s">
        <v>55</v>
      </c>
      <c r="I62" s="3" t="s">
        <v>56</v>
      </c>
    </row>
    <row r="63" s="3" customFormat="1" ht="15.75" hidden="1">
      <c r="A63" s="50"/>
    </row>
    <row r="64" s="3" customFormat="1" ht="15.75" hidden="1">
      <c r="A64" s="50" t="s">
        <v>57</v>
      </c>
    </row>
    <row r="65" spans="1:9" s="3" customFormat="1" ht="15.75" hidden="1">
      <c r="A65" s="50" t="s">
        <v>58</v>
      </c>
      <c r="I65" s="3" t="s">
        <v>59</v>
      </c>
    </row>
    <row r="66" s="3" customFormat="1" ht="15.75" hidden="1">
      <c r="A66" s="50"/>
    </row>
    <row r="67" s="3" customFormat="1" ht="15.75" hidden="1">
      <c r="A67" s="50"/>
    </row>
    <row r="68" spans="1:9" s="3" customFormat="1" ht="15.75" hidden="1">
      <c r="A68" s="50" t="s">
        <v>60</v>
      </c>
      <c r="I68" s="3" t="s">
        <v>61</v>
      </c>
    </row>
    <row r="69" s="3" customFormat="1" ht="15.75" hidden="1">
      <c r="A69" s="50"/>
    </row>
    <row r="70" s="3" customFormat="1" ht="15.75" hidden="1">
      <c r="A70" s="50"/>
    </row>
    <row r="71" spans="1:9" s="3" customFormat="1" ht="15.75" hidden="1">
      <c r="A71" s="50" t="s">
        <v>62</v>
      </c>
      <c r="I71" s="3" t="s">
        <v>63</v>
      </c>
    </row>
    <row r="72" s="3" customFormat="1" ht="15.75" hidden="1">
      <c r="A72" s="50"/>
    </row>
    <row r="73" s="3" customFormat="1" ht="15.75" hidden="1">
      <c r="A73" s="50"/>
    </row>
    <row r="74" spans="1:9" s="3" customFormat="1" ht="15.75" hidden="1">
      <c r="A74" s="50" t="s">
        <v>64</v>
      </c>
      <c r="I74" s="3" t="s">
        <v>65</v>
      </c>
    </row>
    <row r="75" s="3" customFormat="1" ht="15.75" hidden="1">
      <c r="A75" s="50"/>
    </row>
    <row r="76" s="3" customFormat="1" ht="15.75" hidden="1">
      <c r="A76" s="50"/>
    </row>
    <row r="77" spans="1:9" s="3" customFormat="1" ht="15.75" hidden="1">
      <c r="A77" s="50" t="s">
        <v>66</v>
      </c>
      <c r="I77" s="3" t="s">
        <v>67</v>
      </c>
    </row>
    <row r="78" s="3" customFormat="1" ht="15.75" hidden="1">
      <c r="A78" s="50"/>
    </row>
    <row r="79" s="3" customFormat="1" ht="15.75" hidden="1">
      <c r="A79" s="50"/>
    </row>
    <row r="80" spans="1:9" s="3" customFormat="1" ht="15.75" hidden="1">
      <c r="A80" s="50" t="s">
        <v>68</v>
      </c>
      <c r="I80" s="3" t="s">
        <v>69</v>
      </c>
    </row>
    <row r="81" s="3" customFormat="1" ht="15.75">
      <c r="A81" s="50"/>
    </row>
    <row r="82" s="3" customFormat="1" ht="15.75">
      <c r="A82" s="50"/>
    </row>
    <row r="83" s="3" customFormat="1" ht="15.75">
      <c r="A83" s="50"/>
    </row>
    <row r="84" s="3" customFormat="1" ht="15.75">
      <c r="A84" s="50"/>
    </row>
    <row r="85" s="3" customFormat="1" ht="15.75">
      <c r="A85" s="50"/>
    </row>
    <row r="86" s="3" customFormat="1" ht="15.75">
      <c r="A86" s="50"/>
    </row>
    <row r="87" s="3" customFormat="1" ht="15.75">
      <c r="A87" s="50"/>
    </row>
    <row r="88" s="3" customFormat="1" ht="15.75">
      <c r="A88" s="50"/>
    </row>
    <row r="89" s="2" customFormat="1" ht="15.75">
      <c r="A89" s="1"/>
    </row>
    <row r="90" s="2" customFormat="1" ht="15.75">
      <c r="A90" s="1"/>
    </row>
    <row r="91" s="2" customFormat="1" ht="15.75">
      <c r="A91" s="1"/>
    </row>
  </sheetData>
  <mergeCells count="16">
    <mergeCell ref="A26:I26"/>
    <mergeCell ref="B38:I38"/>
    <mergeCell ref="H8:H9"/>
    <mergeCell ref="I8:I9"/>
    <mergeCell ref="A11:I11"/>
    <mergeCell ref="I14:I17"/>
    <mergeCell ref="A5:I5"/>
    <mergeCell ref="A6:I6"/>
    <mergeCell ref="A7:C7"/>
    <mergeCell ref="A8:A9"/>
    <mergeCell ref="B8:B9"/>
    <mergeCell ref="C8:C9"/>
    <mergeCell ref="D8:D9"/>
    <mergeCell ref="E8:E9"/>
    <mergeCell ref="F8:F9"/>
    <mergeCell ref="G8:G9"/>
  </mergeCells>
  <printOptions/>
  <pageMargins left="0.3937007874015748" right="0.3937007874015748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30102new</dc:creator>
  <cp:keywords/>
  <dc:description/>
  <cp:lastModifiedBy>10903new</cp:lastModifiedBy>
  <cp:lastPrinted>2005-12-02T11:22:41Z</cp:lastPrinted>
  <dcterms:created xsi:type="dcterms:W3CDTF">2005-12-02T06:36:48Z</dcterms:created>
  <dcterms:modified xsi:type="dcterms:W3CDTF">2006-01-13T07:11:31Z</dcterms:modified>
  <cp:category/>
  <cp:version/>
  <cp:contentType/>
  <cp:contentStatus/>
</cp:coreProperties>
</file>