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865" windowHeight="520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<sst xmlns="http://schemas.openxmlformats.org/spreadsheetml/2006/main" count="50" uniqueCount="47">
  <si>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</si>
  <si>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</si>
  <si>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</si>
  <si>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</si>
  <si>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</si>
  <si>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</si>
  <si>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</si>
  <si>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</si>
  <si>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</si>
  <si>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</si>
  <si>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</si>
  <si>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</si>
  <si>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</si>
  <si>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</si>
  <si>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</si>
  <si>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</si>
  <si>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</si>
  <si>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</si>
  <si>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</si>
  <si>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</si>
  <si>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</si>
  <si>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</si>
  <si>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</si>
  <si>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</si>
  <si>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</si>
  <si>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</si>
  <si>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</si>
  <si>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</si>
  <si>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</si>
  <si>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</si>
  <si>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</si>
  <si>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</si>
  <si>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</si>
  <si>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</si>
  <si>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</si>
  <si>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</si>
  <si>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</si>
  <si>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</si>
  <si>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</si>
  <si>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</si>
  <si>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</si>
  <si>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</si>
  <si>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</si>
  <si>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</si>
  <si>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</si>
  <si>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</si>
  <si>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291 отказных материала плюс 28 переданных, 8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</si>
</sst>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333</c:v>
                </c:pt>
                <c:pt idx="1">
                  <c:v>129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349</c:v>
                </c:pt>
                <c:pt idx="1">
                  <c:v>115</c:v>
                </c:pt>
                <c:pt idx="2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05768"/>
        <c:axId val="220088400"/>
      </c:barChart>
      <c:catAx>
        <c:axId val="22030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88400"/>
        <c:crosses val="autoZero"/>
        <c:auto val="1"/>
        <c:lblAlgn val="ctr"/>
        <c:lblOffset val="100"/>
        <c:noMultiLvlLbl val="0"/>
      </c:catAx>
      <c:valAx>
        <c:axId val="220088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305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74</c:v>
                </c:pt>
                <c:pt idx="1">
                  <c:v>11</c:v>
                </c:pt>
                <c:pt idx="2">
                  <c:v>7</c:v>
                </c:pt>
                <c:pt idx="3">
                  <c:v>42</c:v>
                </c:pt>
                <c:pt idx="4">
                  <c:v>18</c:v>
                </c:pt>
                <c:pt idx="5">
                  <c:v>47</c:v>
                </c:pt>
                <c:pt idx="6">
                  <c:v>134</c:v>
                </c:pt>
                <c:pt idx="7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60</c:v>
                </c:pt>
                <c:pt idx="1">
                  <c:v>16</c:v>
                </c:pt>
                <c:pt idx="2">
                  <c:v>12</c:v>
                </c:pt>
                <c:pt idx="3">
                  <c:v>50</c:v>
                </c:pt>
                <c:pt idx="4">
                  <c:v>26</c:v>
                </c:pt>
                <c:pt idx="5">
                  <c:v>37</c:v>
                </c:pt>
                <c:pt idx="6">
                  <c:v>148</c:v>
                </c:pt>
                <c:pt idx="7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87616"/>
        <c:axId val="220088008"/>
      </c:barChart>
      <c:catAx>
        <c:axId val="2200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88008"/>
        <c:crosses val="autoZero"/>
        <c:auto val="1"/>
        <c:lblAlgn val="ctr"/>
        <c:lblOffset val="0"/>
        <c:tickLblSkip val="1"/>
        <c:noMultiLvlLbl val="0"/>
      </c:catAx>
      <c:valAx>
        <c:axId val="220088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8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22</c:v>
                </c:pt>
                <c:pt idx="3">
                  <c:v>77</c:v>
                </c:pt>
                <c:pt idx="4">
                  <c:v>55</c:v>
                </c:pt>
                <c:pt idx="5">
                  <c:v>5</c:v>
                </c:pt>
                <c:pt idx="6">
                  <c:v>28</c:v>
                </c:pt>
                <c:pt idx="7">
                  <c:v>35</c:v>
                </c:pt>
                <c:pt idx="8">
                  <c:v>78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6</c:v>
                </c:pt>
                <c:pt idx="2">
                  <c:v>26</c:v>
                </c:pt>
                <c:pt idx="3">
                  <c:v>62</c:v>
                </c:pt>
                <c:pt idx="4">
                  <c:v>49</c:v>
                </c:pt>
                <c:pt idx="5">
                  <c:v>4</c:v>
                </c:pt>
                <c:pt idx="6">
                  <c:v>37</c:v>
                </c:pt>
                <c:pt idx="7">
                  <c:v>54</c:v>
                </c:pt>
                <c:pt idx="8" formatCode="General">
                  <c:v>87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85656"/>
        <c:axId val="220086440"/>
      </c:barChart>
      <c:catAx>
        <c:axId val="22008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86440"/>
        <c:crosses val="autoZero"/>
        <c:auto val="1"/>
        <c:lblAlgn val="ctr"/>
        <c:lblOffset val="100"/>
        <c:tickLblSkip val="1"/>
        <c:noMultiLvlLbl val="0"/>
      </c:catAx>
      <c:valAx>
        <c:axId val="220086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85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74</c:v>
                </c:pt>
                <c:pt idx="1">
                  <c:v>11</c:v>
                </c:pt>
                <c:pt idx="2">
                  <c:v>7</c:v>
                </c:pt>
                <c:pt idx="3">
                  <c:v>42</c:v>
                </c:pt>
                <c:pt idx="4">
                  <c:v>18</c:v>
                </c:pt>
                <c:pt idx="5">
                  <c:v>47</c:v>
                </c:pt>
                <c:pt idx="6">
                  <c:v>134</c:v>
                </c:pt>
                <c:pt idx="7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22</c:v>
                </c:pt>
                <c:pt idx="3">
                  <c:v>77</c:v>
                </c:pt>
                <c:pt idx="4">
                  <c:v>55</c:v>
                </c:pt>
                <c:pt idx="5">
                  <c:v>5</c:v>
                </c:pt>
                <c:pt idx="6">
                  <c:v>28</c:v>
                </c:pt>
                <c:pt idx="7">
                  <c:v>35</c:v>
                </c:pt>
                <c:pt idx="8">
                  <c:v>78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6" sqref="F6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55" t="s">
        <v>40</v>
      </c>
      <c r="C1" s="56"/>
      <c r="D1" s="24">
        <v>43453</v>
      </c>
      <c r="E1" s="4" t="s">
        <v>36</v>
      </c>
      <c r="F1" s="5"/>
    </row>
    <row r="2" spans="1:7" ht="16.5" customHeight="1" x14ac:dyDescent="0.2">
      <c r="A2" s="50"/>
      <c r="B2" s="50"/>
      <c r="C2" s="44" t="s">
        <v>39</v>
      </c>
      <c r="D2" s="45"/>
      <c r="E2" s="45"/>
      <c r="F2" s="46"/>
    </row>
    <row r="3" spans="1:7" ht="13.5" thickBot="1" x14ac:dyDescent="0.25">
      <c r="A3" s="51"/>
      <c r="B3" s="51"/>
      <c r="C3" s="47"/>
      <c r="D3" s="48"/>
      <c r="E3" s="48"/>
      <c r="F3" s="49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 x14ac:dyDescent="0.3">
      <c r="A5" s="8">
        <v>1</v>
      </c>
      <c r="B5" s="9" t="s">
        <v>1</v>
      </c>
      <c r="C5" s="35">
        <v>333</v>
      </c>
      <c r="D5" s="27">
        <v>349</v>
      </c>
      <c r="E5" s="28">
        <f t="shared" ref="E5:E16" si="0">IF(C5*100/D5-100&gt;100,C5/D5,C5*100/D5-100)</f>
        <v>-4.5845272206303775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129</v>
      </c>
      <c r="D6" s="27">
        <v>115</v>
      </c>
      <c r="E6" s="28">
        <f t="shared" si="0"/>
        <v>12.173913043478265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5539430</v>
      </c>
      <c r="D7" s="29">
        <v>3428357</v>
      </c>
      <c r="E7" s="28">
        <f t="shared" si="0"/>
        <v>61.57681361655159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6</v>
      </c>
      <c r="E10" s="28">
        <f t="shared" si="0"/>
        <v>33.333333333333343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229</v>
      </c>
      <c r="D12" s="36">
        <v>233</v>
      </c>
      <c r="E12" s="28">
        <f t="shared" si="0"/>
        <v>-1.7167381974248883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19</v>
      </c>
      <c r="D13" s="31">
        <v>20</v>
      </c>
      <c r="E13" s="28">
        <f t="shared" si="0"/>
        <v>-5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31</v>
      </c>
      <c r="D15" s="31">
        <v>88</v>
      </c>
      <c r="E15" s="28">
        <f t="shared" si="0"/>
        <v>-64.77272727272728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420087000</v>
      </c>
      <c r="D16" s="31">
        <v>41750000</v>
      </c>
      <c r="E16" s="28">
        <f t="shared" si="0"/>
        <v>10.061964071856288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2"/>
      <c r="D17" s="52"/>
      <c r="E17" s="52"/>
      <c r="F17" s="52"/>
    </row>
    <row r="18" spans="1:6" ht="16.5" x14ac:dyDescent="0.25">
      <c r="A18" s="42" t="s">
        <v>26</v>
      </c>
      <c r="B18" s="43"/>
      <c r="C18" s="32">
        <v>74</v>
      </c>
      <c r="D18" s="32">
        <v>60</v>
      </c>
      <c r="E18" s="28">
        <f t="shared" ref="E18:E25" si="2">IF(C18*100/D18-100&gt;100,C18/D18,C18*100/D18-100)</f>
        <v>23.333333333333329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11</v>
      </c>
      <c r="D19" s="32">
        <v>16</v>
      </c>
      <c r="E19" s="28">
        <f t="shared" si="2"/>
        <v>-31.25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7</v>
      </c>
      <c r="D20" s="32">
        <v>12</v>
      </c>
      <c r="E20" s="28">
        <f t="shared" si="2"/>
        <v>-41.666666666666664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42</v>
      </c>
      <c r="D21" s="32">
        <v>50</v>
      </c>
      <c r="E21" s="28">
        <f t="shared" si="2"/>
        <v>-16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18</v>
      </c>
      <c r="D22" s="32">
        <v>26</v>
      </c>
      <c r="E22" s="28">
        <f t="shared" si="2"/>
        <v>-30.769230769230774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47</v>
      </c>
      <c r="D23" s="32">
        <v>37</v>
      </c>
      <c r="E23" s="28">
        <f t="shared" si="2"/>
        <v>27.027027027027032</v>
      </c>
      <c r="F23" s="34" t="str">
        <f t="shared" si="3"/>
        <v>%</v>
      </c>
    </row>
    <row r="24" spans="1:6" ht="16.5" x14ac:dyDescent="0.25">
      <c r="A24" s="59" t="s">
        <v>34</v>
      </c>
      <c r="B24" s="60"/>
      <c r="C24" s="32">
        <v>134</v>
      </c>
      <c r="D24" s="32">
        <v>148</v>
      </c>
      <c r="E24" s="28">
        <f t="shared" si="2"/>
        <v>-9.4594594594594525</v>
      </c>
      <c r="F24" s="34" t="str">
        <f t="shared" si="3"/>
        <v>%</v>
      </c>
    </row>
    <row r="25" spans="1:6" ht="16.5" x14ac:dyDescent="0.25">
      <c r="A25" s="59" t="s">
        <v>45</v>
      </c>
      <c r="B25" s="60"/>
      <c r="C25" s="32">
        <v>129</v>
      </c>
      <c r="D25" s="32">
        <v>115</v>
      </c>
      <c r="E25" s="28">
        <f t="shared" si="2"/>
        <v>12.173913043478265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2"/>
      <c r="D26" s="52"/>
      <c r="E26" s="52"/>
      <c r="F26" s="52"/>
    </row>
    <row r="27" spans="1:6" ht="16.5" x14ac:dyDescent="0.25">
      <c r="A27" s="42" t="s">
        <v>27</v>
      </c>
      <c r="B27" s="43"/>
      <c r="C27" s="32">
        <v>17</v>
      </c>
      <c r="D27" s="32">
        <v>24</v>
      </c>
      <c r="E27" s="28">
        <f t="shared" ref="E27:E42" si="4">IF(C27*100/D27-100&gt;100,C27/D27,C27*100/D27-100)</f>
        <v>-29.166666666666671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16</v>
      </c>
      <c r="D28" s="32">
        <v>6</v>
      </c>
      <c r="E28" s="28">
        <f>IF(C28*100/D28-100&gt;100,C28/D28,C28*100/D28-100)</f>
        <v>2.6666666666666665</v>
      </c>
      <c r="F28" s="34" t="str">
        <f>IF(C28*100/D28-100&gt;100,"раз","%")</f>
        <v>раз</v>
      </c>
    </row>
    <row r="29" spans="1:6" ht="16.5" x14ac:dyDescent="0.25">
      <c r="A29" s="42" t="s">
        <v>29</v>
      </c>
      <c r="B29" s="43"/>
      <c r="C29" s="32">
        <v>22</v>
      </c>
      <c r="D29" s="32">
        <v>26</v>
      </c>
      <c r="E29" s="28">
        <f>IF(C29*100/D29-100&gt;100,C29/D29,C29*100/D29-100)</f>
        <v>-15.384615384615387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77</v>
      </c>
      <c r="D30" s="32">
        <v>62</v>
      </c>
      <c r="E30" s="28">
        <f t="shared" si="4"/>
        <v>24.193548387096769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55</v>
      </c>
      <c r="D31" s="32">
        <v>49</v>
      </c>
      <c r="E31" s="28">
        <f t="shared" si="4"/>
        <v>12.244897959183675</v>
      </c>
      <c r="F31" s="34" t="str">
        <f t="shared" si="5"/>
        <v>%</v>
      </c>
    </row>
    <row r="32" spans="1:6" ht="16.5" x14ac:dyDescent="0.25">
      <c r="A32" s="42" t="s">
        <v>37</v>
      </c>
      <c r="B32" s="43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 x14ac:dyDescent="0.25">
      <c r="A33" s="42" t="s">
        <v>38</v>
      </c>
      <c r="B33" s="43"/>
      <c r="C33" s="32">
        <v>28</v>
      </c>
      <c r="D33" s="32">
        <v>37</v>
      </c>
      <c r="E33" s="28">
        <f t="shared" si="4"/>
        <v>-24.324324324324323</v>
      </c>
      <c r="F33" s="34" t="str">
        <f t="shared" si="5"/>
        <v>%</v>
      </c>
    </row>
    <row r="34" spans="1:8" ht="16.5" x14ac:dyDescent="0.25">
      <c r="A34" s="42" t="s">
        <v>32</v>
      </c>
      <c r="B34" s="43"/>
      <c r="C34" s="32">
        <v>35</v>
      </c>
      <c r="D34" s="32">
        <v>54</v>
      </c>
      <c r="E34" s="28">
        <f t="shared" si="4"/>
        <v>-35.18518518518519</v>
      </c>
      <c r="F34" s="34" t="str">
        <f>IF(C34*100/D34-100&gt;100,"раз","%")</f>
        <v>%</v>
      </c>
    </row>
    <row r="35" spans="1:8" ht="16.5" x14ac:dyDescent="0.25">
      <c r="A35" s="59" t="s">
        <v>34</v>
      </c>
      <c r="B35" s="60"/>
      <c r="C35" s="32">
        <v>78</v>
      </c>
      <c r="D35" s="5">
        <v>87</v>
      </c>
      <c r="E35" s="28">
        <v>5</v>
      </c>
      <c r="F35" s="34" t="str">
        <f>IF(C35*100/D35-100&gt;100,"раз","%")</f>
        <v>%</v>
      </c>
    </row>
    <row r="36" spans="1:8" ht="16.5" x14ac:dyDescent="0.2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14</v>
      </c>
      <c r="D37" s="32">
        <v>16</v>
      </c>
      <c r="E37" s="28">
        <f t="shared" si="4"/>
        <v>-12.5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288</v>
      </c>
      <c r="D38" s="32">
        <v>299</v>
      </c>
      <c r="E38" s="28">
        <f t="shared" si="4"/>
        <v>-3.6789297658862807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903</v>
      </c>
      <c r="D39" s="32">
        <v>1439</v>
      </c>
      <c r="E39" s="28">
        <f t="shared" si="4"/>
        <v>-37.248088950660183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8085</v>
      </c>
      <c r="D40" s="32">
        <v>7035</v>
      </c>
      <c r="E40" s="28">
        <f t="shared" si="4"/>
        <v>14.925373134328353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73</v>
      </c>
      <c r="D42" s="32">
        <v>74</v>
      </c>
      <c r="E42" s="28">
        <f t="shared" si="4"/>
        <v>-1.3513513513513544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291</v>
      </c>
      <c r="D43" s="41">
        <v>311</v>
      </c>
      <c r="E43" s="39">
        <f t="shared" ref="E43" si="6">IF(C43*100/D43-100&gt;100,C43/D43,C43*100/D43-100)</f>
        <v>-6.4308681672025756</v>
      </c>
      <c r="F43" s="37" t="str">
        <f t="shared" ref="F43" si="7">IF(C43*100/D43-100&gt;100,"раз","%")</f>
        <v>%</v>
      </c>
    </row>
    <row r="44" spans="1:8" ht="16.5" x14ac:dyDescent="0.2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 x14ac:dyDescent="0.25">
      <c r="A45" s="53"/>
      <c r="B45" s="53"/>
      <c r="C45" s="26"/>
      <c r="D45" s="54"/>
      <c r="E45" s="54"/>
      <c r="F45" s="54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1</cp:lastModifiedBy>
  <cp:lastPrinted>2018-12-19T04:32:50Z</cp:lastPrinted>
  <dcterms:created xsi:type="dcterms:W3CDTF">1997-03-25T06:43:11Z</dcterms:created>
  <dcterms:modified xsi:type="dcterms:W3CDTF">2018-12-19T04:34:49Z</dcterms:modified>
</cp:coreProperties>
</file>