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604" activeTab="0"/>
  </bookViews>
  <sheets>
    <sheet name="1" sheetId="1" r:id="rId1"/>
  </sheets>
  <definedNames>
    <definedName name="_xlnm.Print_Area" localSheetId="0">'1'!$A$1:$AF$82</definedName>
  </definedNames>
  <calcPr fullCalcOnLoad="1" fullPrecision="0"/>
</workbook>
</file>

<file path=xl/sharedStrings.xml><?xml version="1.0" encoding="utf-8"?>
<sst xmlns="http://schemas.openxmlformats.org/spreadsheetml/2006/main" count="112" uniqueCount="88">
  <si>
    <t>Наименование показателя</t>
  </si>
  <si>
    <t>Таблица №1</t>
  </si>
  <si>
    <t>Таблица №2</t>
  </si>
  <si>
    <t>№ 
п/п</t>
  </si>
  <si>
    <t>№
п/п</t>
  </si>
  <si>
    <t>Оценка качества управления муниципальным долгом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</si>
  <si>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</si>
  <si>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</si>
  <si>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</si>
  <si>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</si>
  <si>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</si>
  <si>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</si>
  <si>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</si>
  <si>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</si>
  <si>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Объем просроченной задолженности по долговым обязательствам</t>
  </si>
  <si>
    <t>I</t>
  </si>
  <si>
    <t>Динамические показатели для проведения оценки</t>
  </si>
  <si>
    <t>Объем муниципального долга</t>
  </si>
  <si>
    <t>Таблица расчета размера показателей и значений индикаторов</t>
  </si>
  <si>
    <t>№ п/п</t>
  </si>
  <si>
    <t xml:space="preserve">Сводная оценка (I) </t>
  </si>
  <si>
    <t>Показатели сводного индикатора</t>
  </si>
  <si>
    <t>Сводный индикатор оценки качества управления муниципальным долгом</t>
  </si>
  <si>
    <t>Таблица №3</t>
  </si>
  <si>
    <t>муниципальное образование городской округ город Сургут</t>
  </si>
  <si>
    <t>1.1.</t>
  </si>
  <si>
    <t>1.2.</t>
  </si>
  <si>
    <t>1.3.</t>
  </si>
  <si>
    <t>1.4.</t>
  </si>
  <si>
    <t>2. Динамические показатели</t>
  </si>
  <si>
    <t>2.1.</t>
  </si>
  <si>
    <t>2.2.</t>
  </si>
  <si>
    <t>1. Статические показатели</t>
  </si>
  <si>
    <t>Статические показатели для проведения оценки</t>
  </si>
  <si>
    <t>Данные для расчета статических показателей *</t>
  </si>
  <si>
    <t>Данные для расчета статических показателей</t>
  </si>
  <si>
    <t>Объем расходов на обслуживание муниципального долга</t>
  </si>
  <si>
    <r>
      <t xml:space="preserve">Значение показателя
</t>
    </r>
    <r>
      <rPr>
        <i/>
        <sz val="12"/>
        <rFont val="Times New Roman"/>
        <family val="1"/>
      </rPr>
      <t>(тыс.руб.)</t>
    </r>
  </si>
  <si>
    <r>
      <t xml:space="preserve">Значение показателя
</t>
    </r>
    <r>
      <rPr>
        <i/>
        <sz val="12"/>
        <rFont val="Times New Roman"/>
        <family val="1"/>
      </rPr>
      <t>(за отчетный год)</t>
    </r>
  </si>
  <si>
    <r>
      <t xml:space="preserve">Значение показателя
</t>
    </r>
    <r>
      <rPr>
        <i/>
        <sz val="12"/>
        <rFont val="Times New Roman"/>
        <family val="1"/>
      </rPr>
      <t>(за год, предшествующий отчетному)</t>
    </r>
  </si>
  <si>
    <t>Индикатор</t>
  </si>
  <si>
    <t>Значение индикатора</t>
  </si>
  <si>
    <t>≥ 2,8</t>
  </si>
  <si>
    <t>&lt; 2,8</t>
  </si>
  <si>
    <t xml:space="preserve">Данные для расчета динамических показателей </t>
  </si>
  <si>
    <r>
      <t xml:space="preserve">Численность населения 
</t>
    </r>
    <r>
      <rPr>
        <i/>
        <sz val="12"/>
        <rFont val="Times New Roman"/>
        <family val="1"/>
      </rPr>
      <t>(тыс. человек)</t>
    </r>
  </si>
  <si>
    <t>Нормативное значение</t>
  </si>
  <si>
    <t>если &gt; 0, то S1=0</t>
  </si>
  <si>
    <t>если &gt; 5000, то S3=0</t>
  </si>
  <si>
    <t>если отчетный &gt; предыдущий, то D2=0</t>
  </si>
  <si>
    <t>за 2019 год</t>
  </si>
  <si>
    <t>если = 0, то S1=1</t>
  </si>
  <si>
    <t>Отношение объема платежей по погашению и обслуживанию муниципального долга (без учета платежей, направляемых на досрочное погашение долговых обязательств) к собственным доходам бюджета города Сургута</t>
  </si>
  <si>
    <t>если ≤ 0,12, то S2=1</t>
  </si>
  <si>
    <t>если &gt; 0,12, то S2=0</t>
  </si>
  <si>
    <t>если ≤ 5000, то S3=1</t>
  </si>
  <si>
    <t>Соотношение процентных и непроцентных расходов бюджета города Сургута на обслуживание муниципального долга, за исключением расходов, осуществляемых за счет субвенций, предоставляемых из бюджетов бюджетной системы РФ</t>
  </si>
  <si>
    <t>если ≤ 0,04, то S4=1</t>
  </si>
  <si>
    <t>если &gt; 0,04, то S4=0</t>
  </si>
  <si>
    <t>S5</t>
  </si>
  <si>
    <t>Долговая нагрузка (отношение объема муниципального долга к собственным доходам бюджета города Сургута)</t>
  </si>
  <si>
    <t>если ≤ 0,45, то S5=1</t>
  </si>
  <si>
    <t>если &gt; 0,45, то S5=0</t>
  </si>
  <si>
    <t>Соотношение объема краткосрочных (до 1 года) к средне - (от 1 до 5 лет) и долгосрочным (свыше 5 лет) обязательствам</t>
  </si>
  <si>
    <t>если отчетный ≤ предыдущий, то D1=1,1</t>
  </si>
  <si>
    <t>если отчетный &gt; предыдущий, то D1=0</t>
  </si>
  <si>
    <t>Доля выплат по краткосрочным (до 1 года) обязательствам в структуре муниципального долга</t>
  </si>
  <si>
    <t>если отчетный ≤ предыдущий, то D2=1</t>
  </si>
  <si>
    <t>1.5.</t>
  </si>
  <si>
    <t>Объем платежей по погашению муниципального долга</t>
  </si>
  <si>
    <t>Объем платежей по досрочному погашению муниципального долга</t>
  </si>
  <si>
    <t>Объем дотаций из бюджетов бюджетной системы Российской Федерации</t>
  </si>
  <si>
    <t>Объем расходов бюджета города</t>
  </si>
  <si>
    <t>Объем налоговых доходов бюджета города</t>
  </si>
  <si>
    <t>Объем неналоговых доходов бюджета города</t>
  </si>
  <si>
    <t>Объем расходов бюджета города Сургута, осуществляемых за счет субвенций, предоставляемых из бюджетов бюджетной системы РФ</t>
  </si>
  <si>
    <t>Объем доходов бюджета города</t>
  </si>
  <si>
    <t>Объем безвозмездных поступлений в бюджет города</t>
  </si>
  <si>
    <t xml:space="preserve">Объем поступлений налоговых доходов по дополнительным нормативам отчислений от налога на доходы физических лиц в бюджет города </t>
  </si>
  <si>
    <t>Объем средне (от 1 до 5 лет) и долгосрочного (свыше 5 лет) муниципального долга</t>
  </si>
  <si>
    <t>Объем краткосрочного (до 1 года) муниципального долга</t>
  </si>
  <si>
    <t>Удовлетворитель-ное значение</t>
  </si>
  <si>
    <t>Неудовлетворитель-ное значение</t>
  </si>
  <si>
    <r>
      <t xml:space="preserve">Значение показателя
</t>
    </r>
    <r>
      <rPr>
        <i/>
        <sz val="11"/>
        <rFont val="Times New Roman"/>
        <family val="1"/>
      </rPr>
      <t>(за год, предшествующий отчетному)
(тыс. руб.)</t>
    </r>
  </si>
  <si>
    <r>
      <t xml:space="preserve">Значение показателя
</t>
    </r>
    <r>
      <rPr>
        <i/>
        <sz val="11"/>
        <rFont val="Times New Roman"/>
        <family val="1"/>
      </rPr>
      <t>(за отчетный год)
(тыс. руб.)</t>
    </r>
  </si>
  <si>
    <t>-</t>
  </si>
  <si>
    <t xml:space="preserve"> = (1 + 1 + 1 + 1+1)*0,6+(0+0)*0,4=3</t>
  </si>
  <si>
    <t>Качество управления муниципальным долгом оценивается как: удовлетворительное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</si>
</sst>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"/>
    <numFmt numFmtId="176" formatCode="#,##0.00;[Red]#,##0.00"/>
    <numFmt numFmtId="177" formatCode="#,##0.0"/>
    <numFmt numFmtId="178" formatCode="0.0"/>
    <numFmt numFmtId="179" formatCode="0.00000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 shrinkToFit="1"/>
    </xf>
    <xf numFmtId="1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4" fontId="8" fillId="0" borderId="0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9" fontId="13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Border="1" applyAlignment="1">
      <alignment vertical="center"/>
    </xf>
    <xf numFmtId="49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77" fontId="15" fillId="0" borderId="11" xfId="0" applyNumberFormat="1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horizontal="center" vertical="center"/>
    </xf>
    <xf numFmtId="49" fontId="15" fillId="34" borderId="11" xfId="0" applyNumberFormat="1" applyFont="1" applyFill="1" applyBorder="1" applyAlignment="1">
      <alignment horizontal="left" vertical="center" wrapText="1"/>
    </xf>
    <xf numFmtId="49" fontId="15" fillId="34" borderId="12" xfId="0" applyNumberFormat="1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174" fontId="15" fillId="0" borderId="1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174" fontId="15" fillId="0" borderId="14" xfId="0" applyNumberFormat="1" applyFont="1" applyBorder="1" applyAlignment="1">
      <alignment horizontal="center" vertical="center" wrapText="1"/>
    </xf>
    <xf numFmtId="174" fontId="15" fillId="0" borderId="15" xfId="0" applyNumberFormat="1" applyFont="1" applyBorder="1" applyAlignment="1">
      <alignment horizontal="center" vertical="center"/>
    </xf>
    <xf numFmtId="174" fontId="15" fillId="0" borderId="16" xfId="0" applyNumberFormat="1" applyFont="1" applyBorder="1" applyAlignment="1">
      <alignment horizontal="center" vertical="center"/>
    </xf>
    <xf numFmtId="174" fontId="15" fillId="0" borderId="17" xfId="0" applyNumberFormat="1" applyFont="1" applyBorder="1" applyAlignment="1">
      <alignment horizontal="center" vertical="center"/>
    </xf>
    <xf numFmtId="174" fontId="15" fillId="0" borderId="18" xfId="0" applyNumberFormat="1" applyFont="1" applyBorder="1" applyAlignment="1">
      <alignment horizontal="center" vertical="center"/>
    </xf>
    <xf numFmtId="174" fontId="15" fillId="0" borderId="19" xfId="0" applyNumberFormat="1" applyFont="1" applyBorder="1" applyAlignment="1">
      <alignment horizontal="center" vertical="center"/>
    </xf>
    <xf numFmtId="49" fontId="15" fillId="34" borderId="11" xfId="0" applyNumberFormat="1" applyFont="1" applyFill="1" applyBorder="1" applyAlignment="1">
      <alignment vertical="center" wrapText="1"/>
    </xf>
    <xf numFmtId="49" fontId="15" fillId="34" borderId="12" xfId="0" applyNumberFormat="1" applyFont="1" applyFill="1" applyBorder="1" applyAlignment="1">
      <alignment vertical="center" wrapText="1"/>
    </xf>
    <xf numFmtId="49" fontId="15" fillId="34" borderId="13" xfId="0" applyNumberFormat="1" applyFont="1" applyFill="1" applyBorder="1" applyAlignment="1">
      <alignment vertical="center" wrapText="1"/>
    </xf>
    <xf numFmtId="177" fontId="15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" fontId="15" fillId="0" borderId="1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" fontId="15" fillId="34" borderId="11" xfId="0" applyNumberFormat="1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center" vertical="center" wrapText="1"/>
    </xf>
    <xf numFmtId="4" fontId="15" fillId="34" borderId="13" xfId="0" applyNumberFormat="1" applyFont="1" applyFill="1" applyBorder="1" applyAlignment="1">
      <alignment horizontal="center" vertical="center" wrapText="1"/>
    </xf>
    <xf numFmtId="174" fontId="15" fillId="0" borderId="11" xfId="0" applyNumberFormat="1" applyFont="1" applyBorder="1" applyAlignment="1">
      <alignment horizontal="center"/>
    </xf>
    <xf numFmtId="174" fontId="15" fillId="0" borderId="12" xfId="0" applyNumberFormat="1" applyFont="1" applyBorder="1" applyAlignment="1">
      <alignment horizontal="center"/>
    </xf>
    <xf numFmtId="174" fontId="15" fillId="0" borderId="13" xfId="0" applyNumberFormat="1" applyFont="1" applyBorder="1" applyAlignment="1">
      <alignment horizontal="center"/>
    </xf>
    <xf numFmtId="14" fontId="15" fillId="34" borderId="11" xfId="0" applyNumberFormat="1" applyFont="1" applyFill="1" applyBorder="1" applyAlignment="1">
      <alignment horizontal="center" vertical="center" wrapText="1"/>
    </xf>
    <xf numFmtId="14" fontId="15" fillId="34" borderId="12" xfId="0" applyNumberFormat="1" applyFont="1" applyFill="1" applyBorder="1" applyAlignment="1">
      <alignment horizontal="center" vertical="center" wrapText="1"/>
    </xf>
    <xf numFmtId="14" fontId="15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view="pageBreakPreview" zoomScaleSheetLayoutView="100" zoomScalePageLayoutView="0" workbookViewId="0" topLeftCell="A1">
      <selection activeCell="A2" sqref="A2:AF2"/>
    </sheetView>
  </sheetViews>
  <sheetFormatPr defaultColWidth="9.00390625" defaultRowHeight="12.75"/>
  <cols>
    <col min="1" max="1" width="3.25390625" style="40" customWidth="1"/>
    <col min="2" max="2" width="2.75390625" style="40" customWidth="1"/>
    <col min="3" max="3" width="2.00390625" style="40" customWidth="1"/>
    <col min="4" max="4" width="3.125" style="40" customWidth="1"/>
    <col min="5" max="5" width="4.125" style="40" customWidth="1"/>
    <col min="6" max="6" width="3.625" style="40" customWidth="1"/>
    <col min="7" max="7" width="3.75390625" style="40" customWidth="1"/>
    <col min="8" max="12" width="2.75390625" style="40" customWidth="1"/>
    <col min="13" max="15" width="2.125" style="40" customWidth="1"/>
    <col min="16" max="16" width="3.00390625" style="40" customWidth="1"/>
    <col min="17" max="19" width="2.75390625" style="40" customWidth="1"/>
    <col min="20" max="20" width="4.00390625" style="40" customWidth="1"/>
    <col min="21" max="21" width="2.25390625" style="40" customWidth="1"/>
    <col min="22" max="23" width="2.75390625" style="40" customWidth="1"/>
    <col min="24" max="24" width="3.00390625" style="40" customWidth="1"/>
    <col min="25" max="25" width="3.75390625" style="40" customWidth="1"/>
    <col min="26" max="26" width="6.125" style="40" customWidth="1"/>
    <col min="27" max="30" width="2.75390625" style="40" customWidth="1"/>
    <col min="31" max="31" width="6.125" style="40" customWidth="1"/>
    <col min="32" max="33" width="4.125" style="40" customWidth="1"/>
    <col min="34" max="34" width="20.625" style="35" customWidth="1"/>
    <col min="35" max="35" width="16.25390625" style="35" bestFit="1" customWidth="1"/>
    <col min="36" max="36" width="12.625" style="35" bestFit="1" customWidth="1"/>
    <col min="37" max="37" width="14.375" style="40" customWidth="1"/>
    <col min="38" max="38" width="14.25390625" style="40" customWidth="1"/>
    <col min="39" max="16384" width="9.125" style="40" customWidth="1"/>
  </cols>
  <sheetData>
    <row r="1" spans="1:3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.7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33"/>
    </row>
    <row r="3" spans="1:33" ht="17.25" customHeight="1">
      <c r="A3" s="128" t="s">
        <v>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33"/>
    </row>
    <row r="4" spans="1:33" ht="17.25" customHeight="1">
      <c r="A4" s="127" t="s">
        <v>50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6"/>
    </row>
    <row r="5" spans="1:33" ht="16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17.25" customHeight="1">
      <c r="A6" s="127" t="s">
        <v>33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6"/>
    </row>
    <row r="7" spans="1:36" s="41" customFormat="1" ht="17.25" customHeight="1">
      <c r="A7" s="4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0"/>
      <c r="AB7" s="20"/>
      <c r="AC7" s="21"/>
      <c r="AD7" s="21"/>
      <c r="AE7" s="21"/>
      <c r="AF7" s="52" t="s">
        <v>1</v>
      </c>
      <c r="AH7" s="36"/>
      <c r="AI7" s="36"/>
      <c r="AJ7" s="36"/>
    </row>
    <row r="8" spans="1:36" s="41" customFormat="1" ht="21" customHeight="1">
      <c r="A8" s="4"/>
      <c r="B8" s="97" t="s">
        <v>3</v>
      </c>
      <c r="C8" s="99"/>
      <c r="D8" s="97" t="s">
        <v>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14" t="s">
        <v>46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6"/>
      <c r="AG8" s="5"/>
      <c r="AH8" s="36"/>
      <c r="AI8" s="36"/>
      <c r="AJ8" s="36"/>
    </row>
    <row r="9" spans="1:33" ht="19.5" customHeight="1">
      <c r="A9" s="2"/>
      <c r="B9" s="100"/>
      <c r="C9" s="102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9"/>
      <c r="AG9" s="2"/>
    </row>
    <row r="10" spans="1:33" ht="28.5" customHeight="1">
      <c r="A10" s="2"/>
      <c r="B10" s="74" t="s">
        <v>7</v>
      </c>
      <c r="C10" s="74"/>
      <c r="D10" s="81" t="s">
        <v>6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  <c r="U10" s="125" t="s">
        <v>51</v>
      </c>
      <c r="V10" s="126"/>
      <c r="W10" s="126"/>
      <c r="X10" s="126"/>
      <c r="Y10" s="126"/>
      <c r="Z10" s="126"/>
      <c r="AA10" s="120" t="s">
        <v>47</v>
      </c>
      <c r="AB10" s="121"/>
      <c r="AC10" s="121"/>
      <c r="AD10" s="121"/>
      <c r="AE10" s="121"/>
      <c r="AF10" s="121"/>
      <c r="AG10" s="2"/>
    </row>
    <row r="11" spans="1:33" ht="25.5" customHeight="1">
      <c r="A11" s="6"/>
      <c r="B11" s="74"/>
      <c r="C11" s="74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/>
      <c r="U11" s="126"/>
      <c r="V11" s="126"/>
      <c r="W11" s="126"/>
      <c r="X11" s="126"/>
      <c r="Y11" s="126"/>
      <c r="Z11" s="126"/>
      <c r="AA11" s="121"/>
      <c r="AB11" s="121"/>
      <c r="AC11" s="121"/>
      <c r="AD11" s="121"/>
      <c r="AE11" s="121"/>
      <c r="AF11" s="121"/>
      <c r="AG11" s="7"/>
    </row>
    <row r="12" spans="1:33" ht="30.75" customHeight="1">
      <c r="A12" s="8"/>
      <c r="B12" s="74" t="s">
        <v>8</v>
      </c>
      <c r="C12" s="74"/>
      <c r="D12" s="81" t="s">
        <v>52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112" t="s">
        <v>53</v>
      </c>
      <c r="V12" s="113"/>
      <c r="W12" s="113"/>
      <c r="X12" s="113"/>
      <c r="Y12" s="113"/>
      <c r="Z12" s="113"/>
      <c r="AA12" s="120" t="s">
        <v>54</v>
      </c>
      <c r="AB12" s="121"/>
      <c r="AC12" s="121"/>
      <c r="AD12" s="121"/>
      <c r="AE12" s="121"/>
      <c r="AF12" s="121"/>
      <c r="AG12" s="9"/>
    </row>
    <row r="13" spans="1:33" ht="41.25" customHeight="1">
      <c r="A13" s="8"/>
      <c r="B13" s="74"/>
      <c r="C13" s="7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113"/>
      <c r="V13" s="113"/>
      <c r="W13" s="113"/>
      <c r="X13" s="113"/>
      <c r="Y13" s="113"/>
      <c r="Z13" s="113"/>
      <c r="AA13" s="121"/>
      <c r="AB13" s="121"/>
      <c r="AC13" s="121"/>
      <c r="AD13" s="121"/>
      <c r="AE13" s="121"/>
      <c r="AF13" s="121"/>
      <c r="AG13" s="10"/>
    </row>
    <row r="14" spans="1:36" s="41" customFormat="1" ht="36.75" customHeight="1">
      <c r="A14" s="10"/>
      <c r="B14" s="74"/>
      <c r="C14" s="74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113"/>
      <c r="V14" s="113"/>
      <c r="W14" s="113"/>
      <c r="X14" s="113"/>
      <c r="Y14" s="113"/>
      <c r="Z14" s="113"/>
      <c r="AA14" s="121"/>
      <c r="AB14" s="121"/>
      <c r="AC14" s="121"/>
      <c r="AD14" s="121"/>
      <c r="AE14" s="121"/>
      <c r="AF14" s="121"/>
      <c r="AG14" s="9"/>
      <c r="AH14" s="36"/>
      <c r="AI14" s="36"/>
      <c r="AJ14" s="36"/>
    </row>
    <row r="15" spans="1:33" ht="32.25" customHeight="1">
      <c r="A15" s="2"/>
      <c r="B15" s="74" t="s">
        <v>9</v>
      </c>
      <c r="C15" s="74"/>
      <c r="D15" s="81" t="s">
        <v>11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130" t="s">
        <v>55</v>
      </c>
      <c r="V15" s="131"/>
      <c r="W15" s="131"/>
      <c r="X15" s="131"/>
      <c r="Y15" s="131"/>
      <c r="Z15" s="132"/>
      <c r="AA15" s="120" t="s">
        <v>48</v>
      </c>
      <c r="AB15" s="121"/>
      <c r="AC15" s="121"/>
      <c r="AD15" s="121"/>
      <c r="AE15" s="121"/>
      <c r="AF15" s="121"/>
      <c r="AG15" s="2"/>
    </row>
    <row r="16" spans="1:33" ht="15.75" customHeight="1">
      <c r="A16" s="3"/>
      <c r="B16" s="74"/>
      <c r="C16" s="74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  <c r="U16" s="133"/>
      <c r="V16" s="134"/>
      <c r="W16" s="134"/>
      <c r="X16" s="134"/>
      <c r="Y16" s="134"/>
      <c r="Z16" s="135"/>
      <c r="AA16" s="121"/>
      <c r="AB16" s="121"/>
      <c r="AC16" s="121"/>
      <c r="AD16" s="121"/>
      <c r="AE16" s="121"/>
      <c r="AF16" s="121"/>
      <c r="AG16" s="2"/>
    </row>
    <row r="17" spans="2:33" ht="37.5" customHeight="1">
      <c r="B17" s="74" t="s">
        <v>10</v>
      </c>
      <c r="C17" s="74"/>
      <c r="D17" s="103" t="s">
        <v>56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12" t="s">
        <v>57</v>
      </c>
      <c r="V17" s="113"/>
      <c r="W17" s="113"/>
      <c r="X17" s="113"/>
      <c r="Y17" s="113"/>
      <c r="Z17" s="113"/>
      <c r="AA17" s="120" t="s">
        <v>58</v>
      </c>
      <c r="AB17" s="121"/>
      <c r="AC17" s="121"/>
      <c r="AD17" s="121"/>
      <c r="AE17" s="121"/>
      <c r="AF17" s="121"/>
      <c r="AG17" s="14"/>
    </row>
    <row r="18" spans="2:33" ht="45" customHeight="1">
      <c r="B18" s="74"/>
      <c r="C18" s="74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13"/>
      <c r="V18" s="113"/>
      <c r="W18" s="113"/>
      <c r="X18" s="113"/>
      <c r="Y18" s="113"/>
      <c r="Z18" s="113"/>
      <c r="AA18" s="121"/>
      <c r="AB18" s="121"/>
      <c r="AC18" s="121"/>
      <c r="AD18" s="121"/>
      <c r="AE18" s="121"/>
      <c r="AF18" s="121"/>
      <c r="AG18" s="15"/>
    </row>
    <row r="19" spans="1:33" ht="22.5" customHeight="1">
      <c r="A19" s="11"/>
      <c r="B19" s="74"/>
      <c r="C19" s="74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3"/>
      <c r="V19" s="113"/>
      <c r="W19" s="113"/>
      <c r="X19" s="113"/>
      <c r="Y19" s="113"/>
      <c r="Z19" s="113"/>
      <c r="AA19" s="121"/>
      <c r="AB19" s="121"/>
      <c r="AC19" s="121"/>
      <c r="AD19" s="121"/>
      <c r="AE19" s="121"/>
      <c r="AF19" s="121"/>
      <c r="AG19" s="42"/>
    </row>
    <row r="20" spans="2:33" ht="27" customHeight="1">
      <c r="B20" s="74" t="s">
        <v>59</v>
      </c>
      <c r="C20" s="74"/>
      <c r="D20" s="103" t="s">
        <v>60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  <c r="U20" s="112" t="s">
        <v>61</v>
      </c>
      <c r="V20" s="113"/>
      <c r="W20" s="113"/>
      <c r="X20" s="113"/>
      <c r="Y20" s="113"/>
      <c r="Z20" s="113"/>
      <c r="AA20" s="120" t="s">
        <v>62</v>
      </c>
      <c r="AB20" s="121"/>
      <c r="AC20" s="121"/>
      <c r="AD20" s="121"/>
      <c r="AE20" s="121"/>
      <c r="AF20" s="121"/>
      <c r="AG20" s="14"/>
    </row>
    <row r="21" spans="2:33" ht="22.5" customHeight="1">
      <c r="B21" s="74"/>
      <c r="C21" s="74"/>
      <c r="D21" s="10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13"/>
      <c r="V21" s="113"/>
      <c r="W21" s="113"/>
      <c r="X21" s="113"/>
      <c r="Y21" s="113"/>
      <c r="Z21" s="113"/>
      <c r="AA21" s="121"/>
      <c r="AB21" s="121"/>
      <c r="AC21" s="121"/>
      <c r="AD21" s="121"/>
      <c r="AE21" s="121"/>
      <c r="AF21" s="121"/>
      <c r="AG21" s="15"/>
    </row>
    <row r="22" spans="1:33" ht="17.25" customHeight="1">
      <c r="A22" s="11"/>
      <c r="B22" s="74"/>
      <c r="C22" s="74"/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3"/>
      <c r="V22" s="113"/>
      <c r="W22" s="113"/>
      <c r="X22" s="113"/>
      <c r="Y22" s="113"/>
      <c r="Z22" s="113"/>
      <c r="AA22" s="121"/>
      <c r="AB22" s="121"/>
      <c r="AC22" s="121"/>
      <c r="AD22" s="121"/>
      <c r="AE22" s="121"/>
      <c r="AF22" s="121"/>
      <c r="AG22" s="42"/>
    </row>
    <row r="23" spans="1:33" ht="15.75" customHeight="1">
      <c r="A23" s="13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1"/>
      <c r="AG23" s="4"/>
    </row>
    <row r="24" spans="1:33" ht="24.75" customHeight="1">
      <c r="A24" s="66" t="s">
        <v>16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22"/>
    </row>
    <row r="25" spans="1:33" ht="15" customHeight="1">
      <c r="A25" s="1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2"/>
    </row>
    <row r="26" spans="1:33" ht="18" customHeight="1">
      <c r="A26" s="1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52" t="s">
        <v>2</v>
      </c>
      <c r="AG26" s="22"/>
    </row>
    <row r="27" spans="1:33" ht="15.75" customHeight="1">
      <c r="A27" s="17"/>
      <c r="B27" s="72" t="s">
        <v>4</v>
      </c>
      <c r="C27" s="72"/>
      <c r="D27" s="74" t="s">
        <v>0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4" t="s">
        <v>46</v>
      </c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/>
      <c r="AG27" s="24"/>
    </row>
    <row r="28" spans="1:33" ht="26.25" customHeight="1">
      <c r="A28" s="25"/>
      <c r="B28" s="72"/>
      <c r="C28" s="72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7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24"/>
    </row>
    <row r="29" spans="1:36" s="50" customFormat="1" ht="42.75" customHeight="1">
      <c r="A29" s="48"/>
      <c r="B29" s="129" t="s">
        <v>12</v>
      </c>
      <c r="C29" s="129"/>
      <c r="D29" s="144" t="s">
        <v>63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97" t="s">
        <v>64</v>
      </c>
      <c r="V29" s="98"/>
      <c r="W29" s="98"/>
      <c r="X29" s="98"/>
      <c r="Y29" s="98"/>
      <c r="Z29" s="99"/>
      <c r="AA29" s="97" t="s">
        <v>65</v>
      </c>
      <c r="AB29" s="98"/>
      <c r="AC29" s="98"/>
      <c r="AD29" s="98"/>
      <c r="AE29" s="98"/>
      <c r="AF29" s="99"/>
      <c r="AG29" s="24"/>
      <c r="AH29" s="49"/>
      <c r="AI29" s="49"/>
      <c r="AJ29" s="49"/>
    </row>
    <row r="30" spans="1:36" s="50" customFormat="1" ht="36.75" customHeight="1">
      <c r="A30" s="48"/>
      <c r="B30" s="129"/>
      <c r="C30" s="129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22"/>
      <c r="V30" s="123"/>
      <c r="W30" s="123"/>
      <c r="X30" s="123"/>
      <c r="Y30" s="123"/>
      <c r="Z30" s="124"/>
      <c r="AA30" s="122"/>
      <c r="AB30" s="123"/>
      <c r="AC30" s="123"/>
      <c r="AD30" s="123"/>
      <c r="AE30" s="123"/>
      <c r="AF30" s="124"/>
      <c r="AG30" s="24"/>
      <c r="AH30" s="49"/>
      <c r="AI30" s="49"/>
      <c r="AJ30" s="49"/>
    </row>
    <row r="31" spans="1:33" ht="27.75" customHeight="1">
      <c r="A31" s="26"/>
      <c r="B31" s="74" t="s">
        <v>13</v>
      </c>
      <c r="C31" s="74"/>
      <c r="D31" s="145" t="s">
        <v>66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97" t="s">
        <v>67</v>
      </c>
      <c r="V31" s="98"/>
      <c r="W31" s="98"/>
      <c r="X31" s="98"/>
      <c r="Y31" s="98"/>
      <c r="Z31" s="99"/>
      <c r="AA31" s="97" t="s">
        <v>49</v>
      </c>
      <c r="AB31" s="98"/>
      <c r="AC31" s="98"/>
      <c r="AD31" s="98"/>
      <c r="AE31" s="98"/>
      <c r="AF31" s="99"/>
      <c r="AG31" s="17"/>
    </row>
    <row r="32" spans="1:36" s="1" customFormat="1" ht="41.25" customHeight="1">
      <c r="A32" s="27"/>
      <c r="B32" s="74"/>
      <c r="C32" s="7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22"/>
      <c r="V32" s="123"/>
      <c r="W32" s="123"/>
      <c r="X32" s="123"/>
      <c r="Y32" s="123"/>
      <c r="Z32" s="124"/>
      <c r="AA32" s="122"/>
      <c r="AB32" s="123"/>
      <c r="AC32" s="123"/>
      <c r="AD32" s="123"/>
      <c r="AE32" s="123"/>
      <c r="AF32" s="124"/>
      <c r="AG32" s="17"/>
      <c r="AH32" s="35"/>
      <c r="AI32" s="35"/>
      <c r="AJ32" s="35"/>
    </row>
    <row r="33" spans="1:36" s="1" customFormat="1" ht="14.25" customHeight="1">
      <c r="A33" s="4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2"/>
      <c r="AB33" s="32"/>
      <c r="AC33" s="32"/>
      <c r="AD33" s="32"/>
      <c r="AE33" s="32"/>
      <c r="AF33" s="32"/>
      <c r="AG33" s="12"/>
      <c r="AH33" s="35"/>
      <c r="AI33" s="35"/>
      <c r="AJ33" s="35"/>
    </row>
    <row r="34" spans="1:36" s="1" customFormat="1" ht="14.25" customHeight="1">
      <c r="A34" s="4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2"/>
      <c r="AB34" s="32"/>
      <c r="AC34" s="32"/>
      <c r="AD34" s="32"/>
      <c r="AE34" s="32"/>
      <c r="AF34" s="32"/>
      <c r="AG34" s="12"/>
      <c r="AH34" s="35"/>
      <c r="AI34" s="35"/>
      <c r="AJ34" s="35"/>
    </row>
    <row r="35" spans="1:36" s="1" customFormat="1" ht="19.5" customHeight="1">
      <c r="A35" s="66" t="s">
        <v>21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12"/>
      <c r="AH35" s="35"/>
      <c r="AI35" s="35"/>
      <c r="AJ35" s="35"/>
    </row>
    <row r="36" spans="1:36" s="1" customFormat="1" ht="1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52" t="s">
        <v>23</v>
      </c>
      <c r="AG36" s="12"/>
      <c r="AH36" s="35"/>
      <c r="AI36" s="35"/>
      <c r="AJ36" s="35"/>
    </row>
    <row r="37" spans="1:36" s="1" customFormat="1" ht="21.75" customHeight="1">
      <c r="A37" s="22"/>
      <c r="B37" s="72"/>
      <c r="C37" s="72"/>
      <c r="D37" s="74" t="s">
        <v>0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91" t="s">
        <v>81</v>
      </c>
      <c r="V37" s="91"/>
      <c r="W37" s="91"/>
      <c r="X37" s="91"/>
      <c r="Y37" s="91"/>
      <c r="Z37" s="91"/>
      <c r="AA37" s="72" t="s">
        <v>82</v>
      </c>
      <c r="AB37" s="72"/>
      <c r="AC37" s="72"/>
      <c r="AD37" s="72"/>
      <c r="AE37" s="72"/>
      <c r="AF37" s="72"/>
      <c r="AG37" s="12"/>
      <c r="AH37" s="35"/>
      <c r="AI37" s="35"/>
      <c r="AJ37" s="35"/>
    </row>
    <row r="38" spans="1:36" s="1" customFormat="1" ht="20.25" customHeight="1">
      <c r="A38" s="22"/>
      <c r="B38" s="72"/>
      <c r="C38" s="72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91"/>
      <c r="V38" s="91"/>
      <c r="W38" s="91"/>
      <c r="X38" s="91"/>
      <c r="Y38" s="91"/>
      <c r="Z38" s="91"/>
      <c r="AA38" s="72"/>
      <c r="AB38" s="72"/>
      <c r="AC38" s="72"/>
      <c r="AD38" s="72"/>
      <c r="AE38" s="72"/>
      <c r="AF38" s="72"/>
      <c r="AG38" s="12"/>
      <c r="AH38" s="35"/>
      <c r="AI38" s="35"/>
      <c r="AJ38" s="35"/>
    </row>
    <row r="39" spans="1:33" ht="28.5" customHeight="1">
      <c r="A39" s="26"/>
      <c r="B39" s="93" t="s">
        <v>15</v>
      </c>
      <c r="C39" s="94"/>
      <c r="D39" s="81" t="s">
        <v>22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/>
      <c r="U39" s="75" t="s">
        <v>42</v>
      </c>
      <c r="V39" s="76"/>
      <c r="W39" s="76"/>
      <c r="X39" s="76"/>
      <c r="Y39" s="76"/>
      <c r="Z39" s="77"/>
      <c r="AA39" s="75" t="s">
        <v>43</v>
      </c>
      <c r="AB39" s="76"/>
      <c r="AC39" s="76"/>
      <c r="AD39" s="76"/>
      <c r="AE39" s="76"/>
      <c r="AF39" s="77"/>
      <c r="AG39" s="24"/>
    </row>
    <row r="40" spans="1:33" ht="25.5" customHeight="1">
      <c r="A40" s="26"/>
      <c r="B40" s="95"/>
      <c r="C40" s="96"/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  <c r="U40" s="78"/>
      <c r="V40" s="79"/>
      <c r="W40" s="79"/>
      <c r="X40" s="79"/>
      <c r="Y40" s="79"/>
      <c r="Z40" s="80"/>
      <c r="AA40" s="78"/>
      <c r="AB40" s="79"/>
      <c r="AC40" s="79"/>
      <c r="AD40" s="79"/>
      <c r="AE40" s="79"/>
      <c r="AF40" s="80"/>
      <c r="AG40" s="24"/>
    </row>
    <row r="41" spans="1:36" s="1" customFormat="1" ht="14.25" customHeight="1">
      <c r="A41" s="4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2"/>
      <c r="AB41" s="32"/>
      <c r="AC41" s="32"/>
      <c r="AD41" s="32"/>
      <c r="AE41" s="32"/>
      <c r="AF41" s="32"/>
      <c r="AG41" s="12"/>
      <c r="AH41" s="35"/>
      <c r="AI41" s="35"/>
      <c r="AJ41" s="35"/>
    </row>
    <row r="42" spans="1:36" s="1" customFormat="1" ht="14.25" customHeight="1">
      <c r="A42" s="4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2"/>
      <c r="AB42" s="32"/>
      <c r="AC42" s="32"/>
      <c r="AD42" s="32"/>
      <c r="AE42" s="32"/>
      <c r="AF42" s="32"/>
      <c r="AG42" s="12"/>
      <c r="AH42" s="35"/>
      <c r="AI42" s="35"/>
      <c r="AJ42" s="35"/>
    </row>
    <row r="43" spans="1:36" s="1" customFormat="1" ht="19.5" customHeight="1">
      <c r="A43" s="66" t="s">
        <v>35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12"/>
      <c r="AH43" s="37"/>
      <c r="AI43" s="35"/>
      <c r="AJ43" s="35"/>
    </row>
    <row r="44" spans="1:33" ht="15" customHeight="1">
      <c r="A44" s="25"/>
      <c r="B44" s="28"/>
      <c r="C44" s="28"/>
      <c r="D44" s="29"/>
      <c r="E44" s="29"/>
      <c r="F44" s="29"/>
      <c r="G44" s="29"/>
      <c r="I44" s="29"/>
      <c r="J44" s="29"/>
      <c r="K44" s="29"/>
      <c r="L44" s="29"/>
      <c r="M44" s="29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5"/>
    </row>
    <row r="45" spans="2:38" ht="52.5" customHeight="1">
      <c r="B45" s="56" t="s">
        <v>19</v>
      </c>
      <c r="C45" s="56"/>
      <c r="D45" s="64" t="s">
        <v>0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92"/>
      <c r="AA45" s="90" t="s">
        <v>37</v>
      </c>
      <c r="AB45" s="90"/>
      <c r="AC45" s="90"/>
      <c r="AD45" s="90"/>
      <c r="AE45" s="90"/>
      <c r="AF45" s="90"/>
      <c r="AK45" s="35"/>
      <c r="AL45" s="35"/>
    </row>
    <row r="46" spans="2:38" ht="29.25" customHeight="1">
      <c r="B46" s="56">
        <v>1</v>
      </c>
      <c r="C46" s="56"/>
      <c r="D46" s="61" t="s">
        <v>14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3"/>
      <c r="AA46" s="73">
        <v>0</v>
      </c>
      <c r="AB46" s="73"/>
      <c r="AC46" s="73"/>
      <c r="AD46" s="73"/>
      <c r="AE46" s="73"/>
      <c r="AF46" s="73"/>
      <c r="AI46" s="39"/>
      <c r="AJ46" s="39"/>
      <c r="AK46" s="39"/>
      <c r="AL46" s="39"/>
    </row>
    <row r="47" spans="2:38" ht="33" customHeight="1">
      <c r="B47" s="56">
        <v>2</v>
      </c>
      <c r="C47" s="56"/>
      <c r="D47" s="61" t="s">
        <v>69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3"/>
      <c r="AA47" s="58">
        <f>37500+200000+300000</f>
        <v>537500</v>
      </c>
      <c r="AB47" s="59"/>
      <c r="AC47" s="59"/>
      <c r="AD47" s="59"/>
      <c r="AE47" s="59"/>
      <c r="AF47" s="60"/>
      <c r="AH47" s="43"/>
      <c r="AI47" s="39"/>
      <c r="AJ47" s="39"/>
      <c r="AK47" s="39"/>
      <c r="AL47" s="39"/>
    </row>
    <row r="48" spans="2:38" ht="33" customHeight="1">
      <c r="B48" s="56">
        <v>3</v>
      </c>
      <c r="C48" s="56"/>
      <c r="D48" s="61" t="s">
        <v>36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3"/>
      <c r="AA48" s="58">
        <f>83826.7+3433.5</f>
        <v>87260.2</v>
      </c>
      <c r="AB48" s="59"/>
      <c r="AC48" s="59"/>
      <c r="AD48" s="59"/>
      <c r="AE48" s="59"/>
      <c r="AF48" s="60"/>
      <c r="AH48" s="43"/>
      <c r="AI48" s="39"/>
      <c r="AJ48" s="39"/>
      <c r="AK48" s="39"/>
      <c r="AL48" s="39"/>
    </row>
    <row r="49" spans="2:38" ht="36" customHeight="1">
      <c r="B49" s="56">
        <v>4</v>
      </c>
      <c r="C49" s="56"/>
      <c r="D49" s="61" t="s">
        <v>70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3"/>
      <c r="AA49" s="58">
        <v>0</v>
      </c>
      <c r="AB49" s="59"/>
      <c r="AC49" s="59"/>
      <c r="AD49" s="59"/>
      <c r="AE49" s="59"/>
      <c r="AF49" s="60"/>
      <c r="AH49" s="43"/>
      <c r="AI49" s="39"/>
      <c r="AJ49" s="39"/>
      <c r="AK49" s="39"/>
      <c r="AL49" s="39"/>
    </row>
    <row r="50" spans="2:38" ht="31.5" customHeight="1">
      <c r="B50" s="56">
        <v>5</v>
      </c>
      <c r="C50" s="56"/>
      <c r="D50" s="61" t="s">
        <v>76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  <c r="AA50" s="58">
        <v>27371348.2</v>
      </c>
      <c r="AB50" s="59"/>
      <c r="AC50" s="59"/>
      <c r="AD50" s="59"/>
      <c r="AE50" s="59"/>
      <c r="AF50" s="60"/>
      <c r="AH50" s="43"/>
      <c r="AI50" s="39"/>
      <c r="AJ50" s="39"/>
      <c r="AK50" s="39"/>
      <c r="AL50" s="39"/>
    </row>
    <row r="51" spans="2:38" ht="27.75" customHeight="1">
      <c r="B51" s="56">
        <v>6</v>
      </c>
      <c r="C51" s="56"/>
      <c r="D51" s="61" t="s">
        <v>73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3"/>
      <c r="AA51" s="58">
        <v>11006173</v>
      </c>
      <c r="AB51" s="59"/>
      <c r="AC51" s="59"/>
      <c r="AD51" s="59"/>
      <c r="AE51" s="59"/>
      <c r="AF51" s="60"/>
      <c r="AH51" s="43"/>
      <c r="AI51" s="39"/>
      <c r="AJ51" s="39"/>
      <c r="AK51" s="39"/>
      <c r="AL51" s="39"/>
    </row>
    <row r="52" spans="2:38" ht="61.5" customHeight="1">
      <c r="B52" s="56">
        <v>7</v>
      </c>
      <c r="C52" s="56"/>
      <c r="D52" s="61" t="s">
        <v>78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3"/>
      <c r="AA52" s="58">
        <v>1367273.8</v>
      </c>
      <c r="AB52" s="59"/>
      <c r="AC52" s="59"/>
      <c r="AD52" s="59"/>
      <c r="AE52" s="59"/>
      <c r="AF52" s="60"/>
      <c r="AI52" s="39"/>
      <c r="AJ52" s="39"/>
      <c r="AK52" s="39"/>
      <c r="AL52" s="39"/>
    </row>
    <row r="53" spans="2:38" ht="32.25" customHeight="1">
      <c r="B53" s="56">
        <v>8</v>
      </c>
      <c r="C53" s="56"/>
      <c r="D53" s="61" t="s">
        <v>74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3"/>
      <c r="AA53" s="58">
        <v>1082100.5</v>
      </c>
      <c r="AB53" s="59"/>
      <c r="AC53" s="59"/>
      <c r="AD53" s="59"/>
      <c r="AE53" s="59"/>
      <c r="AF53" s="60"/>
      <c r="AI53" s="39"/>
      <c r="AJ53" s="39"/>
      <c r="AK53" s="39"/>
      <c r="AL53" s="39"/>
    </row>
    <row r="54" spans="2:38" ht="32.25" customHeight="1">
      <c r="B54" s="56">
        <v>9</v>
      </c>
      <c r="C54" s="56"/>
      <c r="D54" s="61" t="s">
        <v>77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3"/>
      <c r="AA54" s="58">
        <v>15283074.7</v>
      </c>
      <c r="AB54" s="59"/>
      <c r="AC54" s="59"/>
      <c r="AD54" s="59"/>
      <c r="AE54" s="59"/>
      <c r="AF54" s="60"/>
      <c r="AI54" s="39"/>
      <c r="AJ54" s="39"/>
      <c r="AK54" s="39"/>
      <c r="AL54" s="39"/>
    </row>
    <row r="55" spans="2:38" ht="42" customHeight="1">
      <c r="B55" s="56">
        <v>10</v>
      </c>
      <c r="C55" s="56"/>
      <c r="D55" s="61" t="s">
        <v>71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3"/>
      <c r="AA55" s="58">
        <v>156534.8</v>
      </c>
      <c r="AB55" s="59"/>
      <c r="AC55" s="59"/>
      <c r="AD55" s="59"/>
      <c r="AE55" s="59"/>
      <c r="AF55" s="60"/>
      <c r="AI55" s="39"/>
      <c r="AJ55" s="39"/>
      <c r="AK55" s="39"/>
      <c r="AL55" s="39"/>
    </row>
    <row r="56" spans="2:38" ht="28.5" customHeight="1">
      <c r="B56" s="56">
        <v>11</v>
      </c>
      <c r="C56" s="56"/>
      <c r="D56" s="61" t="s">
        <v>17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  <c r="AA56" s="58">
        <v>1523166.6</v>
      </c>
      <c r="AB56" s="59"/>
      <c r="AC56" s="59"/>
      <c r="AD56" s="59"/>
      <c r="AE56" s="59"/>
      <c r="AF56" s="60"/>
      <c r="AI56" s="39"/>
      <c r="AJ56" s="39"/>
      <c r="AK56" s="39"/>
      <c r="AL56" s="39"/>
    </row>
    <row r="57" spans="2:38" ht="39" customHeight="1">
      <c r="B57" s="56">
        <v>12</v>
      </c>
      <c r="C57" s="56"/>
      <c r="D57" s="61" t="s">
        <v>45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3"/>
      <c r="AA57" s="58">
        <v>379.8</v>
      </c>
      <c r="AB57" s="59"/>
      <c r="AC57" s="59"/>
      <c r="AD57" s="59"/>
      <c r="AE57" s="59"/>
      <c r="AF57" s="60"/>
      <c r="AI57" s="39"/>
      <c r="AJ57" s="39"/>
      <c r="AK57" s="39"/>
      <c r="AL57" s="39"/>
    </row>
    <row r="58" spans="2:38" ht="30.75" customHeight="1">
      <c r="B58" s="56">
        <v>13</v>
      </c>
      <c r="C58" s="56"/>
      <c r="D58" s="61" t="s">
        <v>72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3"/>
      <c r="AA58" s="58">
        <v>27517677.5</v>
      </c>
      <c r="AB58" s="59"/>
      <c r="AC58" s="59"/>
      <c r="AD58" s="59"/>
      <c r="AE58" s="59"/>
      <c r="AF58" s="60"/>
      <c r="AI58" s="39"/>
      <c r="AJ58" s="39"/>
      <c r="AK58" s="39"/>
      <c r="AL58" s="39"/>
    </row>
    <row r="59" spans="2:38" ht="53.25" customHeight="1">
      <c r="B59" s="56">
        <v>14</v>
      </c>
      <c r="C59" s="56"/>
      <c r="D59" s="61" t="s">
        <v>75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3"/>
      <c r="AA59" s="58">
        <v>11918464.7</v>
      </c>
      <c r="AB59" s="59"/>
      <c r="AC59" s="59"/>
      <c r="AD59" s="59"/>
      <c r="AE59" s="59"/>
      <c r="AF59" s="60"/>
      <c r="AI59" s="39"/>
      <c r="AJ59" s="39"/>
      <c r="AK59" s="39"/>
      <c r="AL59" s="39"/>
    </row>
    <row r="60" spans="1:256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8"/>
      <c r="AI60" s="38"/>
      <c r="AJ60" s="38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ht="23.25" customHeight="1">
      <c r="A61" s="66" t="s">
        <v>44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 t="s">
        <v>34</v>
      </c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 t="s">
        <v>34</v>
      </c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 t="s">
        <v>34</v>
      </c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 t="s">
        <v>34</v>
      </c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 t="s">
        <v>34</v>
      </c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 t="s">
        <v>34</v>
      </c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38"/>
      <c r="AI62" s="38"/>
      <c r="AJ62" s="38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2:32" ht="101.25" customHeight="1">
      <c r="B63" s="56" t="s">
        <v>19</v>
      </c>
      <c r="C63" s="56"/>
      <c r="D63" s="64" t="s">
        <v>0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55" t="s">
        <v>83</v>
      </c>
      <c r="V63" s="55"/>
      <c r="W63" s="55"/>
      <c r="X63" s="55"/>
      <c r="Y63" s="55"/>
      <c r="Z63" s="55"/>
      <c r="AA63" s="55" t="s">
        <v>84</v>
      </c>
      <c r="AB63" s="55"/>
      <c r="AC63" s="55"/>
      <c r="AD63" s="55"/>
      <c r="AE63" s="55"/>
      <c r="AF63" s="55"/>
    </row>
    <row r="64" spans="2:32" ht="45" customHeight="1">
      <c r="B64" s="56">
        <v>1</v>
      </c>
      <c r="C64" s="56"/>
      <c r="D64" s="136" t="s">
        <v>80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8"/>
      <c r="U64" s="58">
        <v>200000</v>
      </c>
      <c r="V64" s="59"/>
      <c r="W64" s="59"/>
      <c r="X64" s="59"/>
      <c r="Y64" s="59"/>
      <c r="Z64" s="60"/>
      <c r="AA64" s="58">
        <v>550000</v>
      </c>
      <c r="AB64" s="59"/>
      <c r="AC64" s="59"/>
      <c r="AD64" s="59"/>
      <c r="AE64" s="59"/>
      <c r="AF64" s="60"/>
    </row>
    <row r="65" spans="2:35" ht="53.25" customHeight="1">
      <c r="B65" s="56">
        <v>2</v>
      </c>
      <c r="C65" s="56"/>
      <c r="D65" s="136" t="s">
        <v>79</v>
      </c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8"/>
      <c r="U65" s="58">
        <v>1010666.6</v>
      </c>
      <c r="V65" s="59"/>
      <c r="W65" s="59"/>
      <c r="X65" s="59"/>
      <c r="Y65" s="59"/>
      <c r="Z65" s="60"/>
      <c r="AA65" s="58">
        <v>973166.6</v>
      </c>
      <c r="AB65" s="59"/>
      <c r="AC65" s="59"/>
      <c r="AD65" s="59"/>
      <c r="AE65" s="59"/>
      <c r="AF65" s="60"/>
      <c r="AI65" s="44"/>
    </row>
    <row r="66" spans="2:35" ht="31.5" customHeight="1">
      <c r="B66" s="56">
        <v>3</v>
      </c>
      <c r="C66" s="56"/>
      <c r="D66" s="136" t="s">
        <v>17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8"/>
      <c r="U66" s="58">
        <v>1287960.6</v>
      </c>
      <c r="V66" s="59"/>
      <c r="W66" s="59"/>
      <c r="X66" s="59"/>
      <c r="Y66" s="59"/>
      <c r="Z66" s="60"/>
      <c r="AA66" s="58">
        <f>AA56</f>
        <v>1523166.6</v>
      </c>
      <c r="AB66" s="59"/>
      <c r="AC66" s="59"/>
      <c r="AD66" s="59"/>
      <c r="AE66" s="59"/>
      <c r="AF66" s="60"/>
      <c r="AI66" s="44"/>
    </row>
    <row r="67" ht="25.5" customHeight="1">
      <c r="B67" s="34"/>
    </row>
    <row r="68" spans="1:33" ht="27" customHeight="1">
      <c r="A68" s="66" t="s">
        <v>18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25"/>
    </row>
    <row r="69" spans="17:24" ht="15">
      <c r="Q69" s="71"/>
      <c r="R69" s="71"/>
      <c r="S69" s="71"/>
      <c r="T69" s="71"/>
      <c r="U69" s="71"/>
      <c r="V69" s="71"/>
      <c r="W69" s="71"/>
      <c r="X69" s="71"/>
    </row>
    <row r="70" spans="2:32" ht="72.75" customHeight="1">
      <c r="B70" s="56" t="s">
        <v>19</v>
      </c>
      <c r="C70" s="56"/>
      <c r="D70" s="56"/>
      <c r="E70" s="56"/>
      <c r="F70" s="160" t="s">
        <v>39</v>
      </c>
      <c r="G70" s="161"/>
      <c r="H70" s="161"/>
      <c r="I70" s="161"/>
      <c r="J70" s="161"/>
      <c r="K70" s="161"/>
      <c r="L70" s="161"/>
      <c r="M70" s="161"/>
      <c r="N70" s="161"/>
      <c r="O70" s="162"/>
      <c r="P70" s="90" t="s">
        <v>38</v>
      </c>
      <c r="Q70" s="90"/>
      <c r="R70" s="90"/>
      <c r="S70" s="90"/>
      <c r="T70" s="90"/>
      <c r="U70" s="90"/>
      <c r="V70" s="90"/>
      <c r="W70" s="90"/>
      <c r="X70" s="152" t="s">
        <v>40</v>
      </c>
      <c r="Y70" s="152"/>
      <c r="Z70" s="152"/>
      <c r="AA70" s="152"/>
      <c r="AB70" s="153"/>
      <c r="AC70" s="90" t="s">
        <v>41</v>
      </c>
      <c r="AD70" s="90"/>
      <c r="AE70" s="90"/>
      <c r="AF70" s="90"/>
    </row>
    <row r="71" spans="2:32" ht="18.75" customHeight="1">
      <c r="B71" s="68" t="s">
        <v>32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70"/>
    </row>
    <row r="72" spans="2:32" ht="18.75" customHeight="1">
      <c r="B72" s="56" t="s">
        <v>25</v>
      </c>
      <c r="C72" s="56"/>
      <c r="D72" s="56"/>
      <c r="E72" s="56"/>
      <c r="F72" s="146" t="s">
        <v>85</v>
      </c>
      <c r="G72" s="147"/>
      <c r="H72" s="147"/>
      <c r="I72" s="147"/>
      <c r="J72" s="147"/>
      <c r="K72" s="147"/>
      <c r="L72" s="147"/>
      <c r="M72" s="147"/>
      <c r="N72" s="147"/>
      <c r="O72" s="148"/>
      <c r="P72" s="146">
        <f>AA46</f>
        <v>0</v>
      </c>
      <c r="Q72" s="147"/>
      <c r="R72" s="147"/>
      <c r="S72" s="147"/>
      <c r="T72" s="147"/>
      <c r="U72" s="147"/>
      <c r="V72" s="147"/>
      <c r="W72" s="148"/>
      <c r="X72" s="67" t="s">
        <v>7</v>
      </c>
      <c r="Y72" s="67"/>
      <c r="Z72" s="67"/>
      <c r="AA72" s="67"/>
      <c r="AB72" s="67"/>
      <c r="AC72" s="141">
        <f>IF(P72=0,1,0)</f>
        <v>1</v>
      </c>
      <c r="AD72" s="142"/>
      <c r="AE72" s="142"/>
      <c r="AF72" s="143"/>
    </row>
    <row r="73" spans="2:32" ht="18.75" customHeight="1">
      <c r="B73" s="56" t="s">
        <v>26</v>
      </c>
      <c r="C73" s="56"/>
      <c r="D73" s="56"/>
      <c r="E73" s="56"/>
      <c r="F73" s="157" t="s">
        <v>85</v>
      </c>
      <c r="G73" s="158"/>
      <c r="H73" s="158"/>
      <c r="I73" s="158"/>
      <c r="J73" s="158"/>
      <c r="K73" s="158"/>
      <c r="L73" s="158"/>
      <c r="M73" s="158"/>
      <c r="N73" s="158"/>
      <c r="O73" s="159"/>
      <c r="P73" s="149">
        <f>(AA47+AA48-AA49)/(AA51+AA52+AA55)</f>
        <v>0.05</v>
      </c>
      <c r="Q73" s="150"/>
      <c r="R73" s="150"/>
      <c r="S73" s="150"/>
      <c r="T73" s="150"/>
      <c r="U73" s="150"/>
      <c r="V73" s="150"/>
      <c r="W73" s="151"/>
      <c r="X73" s="67" t="s">
        <v>8</v>
      </c>
      <c r="Y73" s="67"/>
      <c r="Z73" s="67"/>
      <c r="AA73" s="67"/>
      <c r="AB73" s="67"/>
      <c r="AC73" s="141">
        <f>IF(P73&gt;0.12,0,1)</f>
        <v>1</v>
      </c>
      <c r="AD73" s="142"/>
      <c r="AE73" s="142"/>
      <c r="AF73" s="143"/>
    </row>
    <row r="74" spans="2:32" ht="18.75" customHeight="1">
      <c r="B74" s="56" t="s">
        <v>27</v>
      </c>
      <c r="C74" s="56"/>
      <c r="D74" s="56"/>
      <c r="E74" s="56"/>
      <c r="F74" s="146" t="s">
        <v>85</v>
      </c>
      <c r="G74" s="147"/>
      <c r="H74" s="147"/>
      <c r="I74" s="147"/>
      <c r="J74" s="147"/>
      <c r="K74" s="147"/>
      <c r="L74" s="147"/>
      <c r="M74" s="147"/>
      <c r="N74" s="147"/>
      <c r="O74" s="148"/>
      <c r="P74" s="146">
        <f>AA56/AA57</f>
        <v>4010</v>
      </c>
      <c r="Q74" s="147"/>
      <c r="R74" s="147"/>
      <c r="S74" s="147"/>
      <c r="T74" s="147"/>
      <c r="U74" s="147"/>
      <c r="V74" s="147"/>
      <c r="W74" s="148"/>
      <c r="X74" s="67" t="s">
        <v>9</v>
      </c>
      <c r="Y74" s="67"/>
      <c r="Z74" s="67"/>
      <c r="AA74" s="67"/>
      <c r="AB74" s="67"/>
      <c r="AC74" s="141">
        <f>IF(P74&gt;5000,0,1)</f>
        <v>1</v>
      </c>
      <c r="AD74" s="142"/>
      <c r="AE74" s="142"/>
      <c r="AF74" s="143"/>
    </row>
    <row r="75" spans="2:32" ht="18.75" customHeight="1">
      <c r="B75" s="56" t="s">
        <v>28</v>
      </c>
      <c r="C75" s="56"/>
      <c r="D75" s="56"/>
      <c r="E75" s="56"/>
      <c r="F75" s="157" t="s">
        <v>85</v>
      </c>
      <c r="G75" s="158"/>
      <c r="H75" s="158"/>
      <c r="I75" s="158"/>
      <c r="J75" s="158"/>
      <c r="K75" s="158"/>
      <c r="L75" s="158"/>
      <c r="M75" s="158"/>
      <c r="N75" s="158"/>
      <c r="O75" s="159"/>
      <c r="P75" s="149">
        <f>AA48/(AA58-AA59)</f>
        <v>0.01</v>
      </c>
      <c r="Q75" s="150"/>
      <c r="R75" s="150"/>
      <c r="S75" s="150"/>
      <c r="T75" s="150"/>
      <c r="U75" s="150"/>
      <c r="V75" s="150"/>
      <c r="W75" s="151"/>
      <c r="X75" s="67" t="s">
        <v>10</v>
      </c>
      <c r="Y75" s="67"/>
      <c r="Z75" s="67"/>
      <c r="AA75" s="67"/>
      <c r="AB75" s="67"/>
      <c r="AC75" s="141">
        <f>IF(P75&gt;0.04,0,1)</f>
        <v>1</v>
      </c>
      <c r="AD75" s="142"/>
      <c r="AE75" s="142"/>
      <c r="AF75" s="143"/>
    </row>
    <row r="76" spans="2:32" ht="18.75" customHeight="1">
      <c r="B76" s="56" t="s">
        <v>68</v>
      </c>
      <c r="C76" s="56"/>
      <c r="D76" s="56"/>
      <c r="E76" s="56"/>
      <c r="F76" s="68" t="s">
        <v>85</v>
      </c>
      <c r="G76" s="69"/>
      <c r="H76" s="69"/>
      <c r="I76" s="69"/>
      <c r="J76" s="69"/>
      <c r="K76" s="69"/>
      <c r="L76" s="69"/>
      <c r="M76" s="69"/>
      <c r="N76" s="69"/>
      <c r="O76" s="70"/>
      <c r="P76" s="154">
        <f>AA56/(AA50-AA54-AA52)</f>
        <v>0.14</v>
      </c>
      <c r="Q76" s="155"/>
      <c r="R76" s="155"/>
      <c r="S76" s="155"/>
      <c r="T76" s="155"/>
      <c r="U76" s="155"/>
      <c r="V76" s="155"/>
      <c r="W76" s="156"/>
      <c r="X76" s="67" t="s">
        <v>59</v>
      </c>
      <c r="Y76" s="67"/>
      <c r="Z76" s="67"/>
      <c r="AA76" s="67"/>
      <c r="AB76" s="67"/>
      <c r="AC76" s="141">
        <f>IF(P76&gt;0.45,0,1)</f>
        <v>1</v>
      </c>
      <c r="AD76" s="142"/>
      <c r="AE76" s="142"/>
      <c r="AF76" s="143"/>
    </row>
    <row r="77" spans="2:32" ht="18.75" customHeight="1">
      <c r="B77" s="68" t="s">
        <v>29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70"/>
    </row>
    <row r="78" spans="2:38" ht="18.75" customHeight="1">
      <c r="B78" s="56" t="s">
        <v>30</v>
      </c>
      <c r="C78" s="56"/>
      <c r="D78" s="56"/>
      <c r="E78" s="56"/>
      <c r="F78" s="140">
        <f>U64/U65</f>
        <v>0.2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>
        <f>AA64/AA65</f>
        <v>0.6</v>
      </c>
      <c r="Q78" s="140"/>
      <c r="R78" s="140"/>
      <c r="S78" s="140"/>
      <c r="T78" s="140"/>
      <c r="U78" s="140"/>
      <c r="V78" s="140"/>
      <c r="W78" s="140"/>
      <c r="X78" s="67" t="s">
        <v>12</v>
      </c>
      <c r="Y78" s="67"/>
      <c r="Z78" s="67"/>
      <c r="AA78" s="67"/>
      <c r="AB78" s="67"/>
      <c r="AC78" s="67">
        <f>IF(P78&gt;F78,0,1.1)</f>
        <v>0</v>
      </c>
      <c r="AD78" s="67"/>
      <c r="AE78" s="67"/>
      <c r="AF78" s="67"/>
      <c r="AL78" s="45"/>
    </row>
    <row r="79" spans="2:38" ht="18.75" customHeight="1">
      <c r="B79" s="56" t="s">
        <v>31</v>
      </c>
      <c r="C79" s="56"/>
      <c r="D79" s="56"/>
      <c r="E79" s="56"/>
      <c r="F79" s="139">
        <f>U64/U66</f>
        <v>0.2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f>AA64/AA66</f>
        <v>0.4</v>
      </c>
      <c r="Q79" s="139"/>
      <c r="R79" s="139"/>
      <c r="S79" s="139"/>
      <c r="T79" s="139"/>
      <c r="U79" s="139"/>
      <c r="V79" s="139"/>
      <c r="W79" s="139"/>
      <c r="X79" s="67" t="s">
        <v>13</v>
      </c>
      <c r="Y79" s="67"/>
      <c r="Z79" s="67"/>
      <c r="AA79" s="67"/>
      <c r="AB79" s="67"/>
      <c r="AC79" s="67">
        <f>IF(P79&gt;F79,0,1)</f>
        <v>0</v>
      </c>
      <c r="AD79" s="67"/>
      <c r="AE79" s="67"/>
      <c r="AF79" s="67"/>
      <c r="AL79" s="45"/>
    </row>
    <row r="80" spans="2:32" ht="16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</row>
    <row r="81" spans="1:33" ht="23.25" customHeight="1">
      <c r="A81" s="25"/>
      <c r="B81" s="54" t="s">
        <v>20</v>
      </c>
      <c r="C81" s="54"/>
      <c r="D81" s="51"/>
      <c r="E81" s="51"/>
      <c r="F81" s="51"/>
      <c r="G81" s="51"/>
      <c r="H81" s="53"/>
      <c r="I81" s="57" t="s">
        <v>86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3"/>
      <c r="AG81" s="25"/>
    </row>
    <row r="82" spans="1:33" ht="24" customHeight="1">
      <c r="A82" s="25"/>
      <c r="B82" s="57" t="s">
        <v>87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25"/>
    </row>
    <row r="84" ht="15">
      <c r="AE84" s="46"/>
    </row>
    <row r="85" ht="18.75">
      <c r="AE85" s="47"/>
    </row>
  </sheetData>
  <sheetProtection/>
  <mergeCells count="164">
    <mergeCell ref="B74:E74"/>
    <mergeCell ref="B73:E73"/>
    <mergeCell ref="B72:E72"/>
    <mergeCell ref="AC76:AF76"/>
    <mergeCell ref="P75:W75"/>
    <mergeCell ref="F70:O70"/>
    <mergeCell ref="P70:W70"/>
    <mergeCell ref="F72:O72"/>
    <mergeCell ref="F73:O73"/>
    <mergeCell ref="P76:W76"/>
    <mergeCell ref="F75:O75"/>
    <mergeCell ref="F76:O76"/>
    <mergeCell ref="B79:E79"/>
    <mergeCell ref="B78:E78"/>
    <mergeCell ref="X76:AB76"/>
    <mergeCell ref="X75:AB75"/>
    <mergeCell ref="B76:E76"/>
    <mergeCell ref="B75:E75"/>
    <mergeCell ref="D66:T66"/>
    <mergeCell ref="U66:Z66"/>
    <mergeCell ref="AA66:AF66"/>
    <mergeCell ref="F74:O74"/>
    <mergeCell ref="P74:W74"/>
    <mergeCell ref="P73:W73"/>
    <mergeCell ref="P72:W72"/>
    <mergeCell ref="X74:AB74"/>
    <mergeCell ref="AC70:AF70"/>
    <mergeCell ref="X70:AB70"/>
    <mergeCell ref="B52:C52"/>
    <mergeCell ref="D52:Z52"/>
    <mergeCell ref="AA52:AF52"/>
    <mergeCell ref="B54:C54"/>
    <mergeCell ref="D54:Z54"/>
    <mergeCell ref="AA54:AF54"/>
    <mergeCell ref="AC75:AF75"/>
    <mergeCell ref="AC74:AF74"/>
    <mergeCell ref="AC73:AF73"/>
    <mergeCell ref="AC72:AF72"/>
    <mergeCell ref="D65:T65"/>
    <mergeCell ref="D20:T22"/>
    <mergeCell ref="U20:Z22"/>
    <mergeCell ref="AA20:AF22"/>
    <mergeCell ref="D29:T30"/>
    <mergeCell ref="D31:T32"/>
    <mergeCell ref="B48:C48"/>
    <mergeCell ref="D48:Z48"/>
    <mergeCell ref="F79:O79"/>
    <mergeCell ref="F78:O78"/>
    <mergeCell ref="P79:W79"/>
    <mergeCell ref="P78:W78"/>
    <mergeCell ref="B70:E70"/>
    <mergeCell ref="D56:Z56"/>
    <mergeCell ref="D57:Z57"/>
    <mergeCell ref="B55:C55"/>
    <mergeCell ref="AC79:AF79"/>
    <mergeCell ref="AA64:AF64"/>
    <mergeCell ref="AA65:AF65"/>
    <mergeCell ref="D64:T64"/>
    <mergeCell ref="AC78:AF78"/>
    <mergeCell ref="X78:AB78"/>
    <mergeCell ref="U64:Z64"/>
    <mergeCell ref="U65:Z65"/>
    <mergeCell ref="X73:AB73"/>
    <mergeCell ref="X72:AB72"/>
    <mergeCell ref="U39:Z40"/>
    <mergeCell ref="A43:AF43"/>
    <mergeCell ref="A35:AF35"/>
    <mergeCell ref="U27:AF28"/>
    <mergeCell ref="B37:C38"/>
    <mergeCell ref="A2:AF2"/>
    <mergeCell ref="AA17:AF19"/>
    <mergeCell ref="B15:C16"/>
    <mergeCell ref="U15:Z16"/>
    <mergeCell ref="D10:T11"/>
    <mergeCell ref="A4:AF4"/>
    <mergeCell ref="A3:AF3"/>
    <mergeCell ref="A6:AF6"/>
    <mergeCell ref="U31:Z32"/>
    <mergeCell ref="B29:C30"/>
    <mergeCell ref="B31:C32"/>
    <mergeCell ref="AA15:AF16"/>
    <mergeCell ref="AA29:AF30"/>
    <mergeCell ref="AA31:AF32"/>
    <mergeCell ref="B27:C28"/>
    <mergeCell ref="A24:AF24"/>
    <mergeCell ref="B20:C22"/>
    <mergeCell ref="U10:Z11"/>
    <mergeCell ref="AA12:AF14"/>
    <mergeCell ref="U29:Z30"/>
    <mergeCell ref="B10:C11"/>
    <mergeCell ref="D8:T9"/>
    <mergeCell ref="D17:T19"/>
    <mergeCell ref="B17:C19"/>
    <mergeCell ref="B12:C14"/>
    <mergeCell ref="U12:Z14"/>
    <mergeCell ref="U8:AF9"/>
    <mergeCell ref="U17:Z19"/>
    <mergeCell ref="AA10:AF11"/>
    <mergeCell ref="D15:T16"/>
    <mergeCell ref="B8:C9"/>
    <mergeCell ref="B45:C45"/>
    <mergeCell ref="AA59:AF59"/>
    <mergeCell ref="B39:C40"/>
    <mergeCell ref="AA56:AF56"/>
    <mergeCell ref="D49:Z49"/>
    <mergeCell ref="AA49:AF49"/>
    <mergeCell ref="B51:C51"/>
    <mergeCell ref="AA48:AF48"/>
    <mergeCell ref="B49:C49"/>
    <mergeCell ref="AA58:AF58"/>
    <mergeCell ref="AA37:AF38"/>
    <mergeCell ref="AA46:AF46"/>
    <mergeCell ref="D37:T38"/>
    <mergeCell ref="AA39:AF40"/>
    <mergeCell ref="D12:T14"/>
    <mergeCell ref="AA45:AF45"/>
    <mergeCell ref="D27:T28"/>
    <mergeCell ref="U37:Z38"/>
    <mergeCell ref="D39:T40"/>
    <mergeCell ref="D45:Z45"/>
    <mergeCell ref="B46:C46"/>
    <mergeCell ref="Q69:X69"/>
    <mergeCell ref="B64:C64"/>
    <mergeCell ref="B53:C53"/>
    <mergeCell ref="B56:C56"/>
    <mergeCell ref="B57:C57"/>
    <mergeCell ref="B65:C65"/>
    <mergeCell ref="D51:Z51"/>
    <mergeCell ref="D46:Z46"/>
    <mergeCell ref="D53:Z53"/>
    <mergeCell ref="B82:AF82"/>
    <mergeCell ref="B66:C66"/>
    <mergeCell ref="GK61:HP61"/>
    <mergeCell ref="B58:C58"/>
    <mergeCell ref="A68:AF68"/>
    <mergeCell ref="X79:AB79"/>
    <mergeCell ref="B71:AF71"/>
    <mergeCell ref="B77:AF77"/>
    <mergeCell ref="D58:Z58"/>
    <mergeCell ref="D59:Z59"/>
    <mergeCell ref="D55:Z55"/>
    <mergeCell ref="AA55:AF55"/>
    <mergeCell ref="AA51:AF51"/>
    <mergeCell ref="D50:Z50"/>
    <mergeCell ref="AA53:AF53"/>
    <mergeCell ref="AA57:AF57"/>
    <mergeCell ref="D63:T63"/>
    <mergeCell ref="HQ61:IV61"/>
    <mergeCell ref="A61:AF61"/>
    <mergeCell ref="AG61:BL61"/>
    <mergeCell ref="BM61:CR61"/>
    <mergeCell ref="CS61:DX61"/>
    <mergeCell ref="FE61:GJ61"/>
    <mergeCell ref="DY61:FD61"/>
    <mergeCell ref="U63:Z63"/>
    <mergeCell ref="B59:C59"/>
    <mergeCell ref="B50:C50"/>
    <mergeCell ref="I81:AE81"/>
    <mergeCell ref="AA50:AF50"/>
    <mergeCell ref="B47:C47"/>
    <mergeCell ref="D47:Z47"/>
    <mergeCell ref="AA47:AF47"/>
    <mergeCell ref="B63:C63"/>
    <mergeCell ref="AA63:AF63"/>
  </mergeCells>
  <printOptions horizontalCentered="1"/>
  <pageMargins left="0.7874015748031497" right="0.3937007874015748" top="0.5905511811023623" bottom="0.5905511811023623" header="0.35433070866141736" footer="0.35433070866141736"/>
  <pageSetup fitToHeight="0" fitToWidth="1" horizontalDpi="600" verticalDpi="600" orientation="portrait" paperSize="9" scale="92" r:id="rId1"/>
  <rowBreaks count="2" manualBreakCount="2">
    <brk id="33" max="31" man="1"/>
    <brk id="6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Евсеева Анна Михайловна</cp:lastModifiedBy>
  <cp:lastPrinted>2020-03-27T06:20:11Z</cp:lastPrinted>
  <dcterms:created xsi:type="dcterms:W3CDTF">2004-09-06T09:02:38Z</dcterms:created>
  <dcterms:modified xsi:type="dcterms:W3CDTF">2020-04-06T04:51:08Z</dcterms:modified>
  <cp:category/>
  <cp:version/>
  <cp:contentType/>
  <cp:contentStatus/>
</cp:coreProperties>
</file>