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19\исполнение 2019 год\Открытость бюджетных данных\"/>
    </mc:Choice>
  </mc:AlternateContent>
  <bookViews>
    <workbookView xWindow="0" yWindow="0" windowWidth="24000" windowHeight="8400"/>
  </bookViews>
  <sheets>
    <sheet name="общий" sheetId="1" r:id="rId1"/>
  </sheets>
  <definedNames>
    <definedName name="Z_0C9F33EF_B07C_4B83_95C8_03209A11FF27_.wvu.PrintArea" localSheetId="0" hidden="1">общий!$A$1:$M$126</definedName>
    <definedName name="Z_0C9F33EF_B07C_4B83_95C8_03209A11FF27_.wvu.PrintTitles" localSheetId="0" hidden="1">общий!$3:$5</definedName>
    <definedName name="Z_2CB1DD55_51F8_4F3D_8AFF_4246AA9B75BA_.wvu.PrintArea" localSheetId="0" hidden="1">общий!$A$1:$M$125</definedName>
    <definedName name="Z_2CB1DD55_51F8_4F3D_8AFF_4246AA9B75BA_.wvu.PrintTitles" localSheetId="0" hidden="1">общий!$3:$5</definedName>
    <definedName name="Z_50B7E7B7_8494_44F2_BD0C_CCED84D93D32_.wvu.PrintArea" localSheetId="0" hidden="1">общий!$A$1:$M$127</definedName>
    <definedName name="Z_50B7E7B7_8494_44F2_BD0C_CCED84D93D32_.wvu.PrintTitles" localSheetId="0" hidden="1">общий!$3:$5</definedName>
    <definedName name="Z_50B7E7B7_8494_44F2_BD0C_CCED84D93D32_.wvu.Rows" localSheetId="0" hidden="1">общий!#REF!</definedName>
    <definedName name="Z_676E128E_8DDF_4C49_8F96_E9C34A002CCC_.wvu.PrintArea" localSheetId="0" hidden="1">общий!$A$1:$M$126</definedName>
    <definedName name="Z_676E128E_8DDF_4C49_8F96_E9C34A002CCC_.wvu.PrintTitles" localSheetId="0" hidden="1">общий!$3:$5</definedName>
    <definedName name="Z_8E2AAEB1_D37F_4E7F_A006_9241D5BDCCFB_.wvu.PrintArea" localSheetId="0" hidden="1">общий!$A$1:$M$126</definedName>
    <definedName name="Z_8E2AAEB1_D37F_4E7F_A006_9241D5BDCCFB_.wvu.PrintTitles" localSheetId="0" hidden="1">общий!$3:$5</definedName>
    <definedName name="Z_9527C26E_DD64_46FD_8F16_E66E599490B1_.wvu.PrintArea" localSheetId="0" hidden="1">общий!$A$1:$M$126</definedName>
    <definedName name="Z_9527C26E_DD64_46FD_8F16_E66E599490B1_.wvu.PrintTitles" localSheetId="0" hidden="1">общий!$3:$5</definedName>
    <definedName name="Z_9E2FE053_30F2_4C2A_A7C1_B2F0888000A9_.wvu.PrintArea" localSheetId="0" hidden="1">общий!$A$1:$M$126</definedName>
    <definedName name="Z_9E2FE053_30F2_4C2A_A7C1_B2F0888000A9_.wvu.PrintTitles" localSheetId="0" hidden="1">общий!$3:$5</definedName>
    <definedName name="_xlnm.Print_Titles" localSheetId="0">общий!$3:$5</definedName>
    <definedName name="_xlnm.Print_Area" localSheetId="0">общий!$A$1:$M$127</definedName>
  </definedNames>
  <calcPr calcId="162913"/>
  <customWorkbookViews>
    <customWorkbookView name="Фаткуллина Альфия Анваровна - Личное представление" guid="{50B7E7B7-8494-44F2-BD0C-CCED84D93D32}" mergeInterval="0" personalView="1" maximized="1" xWindow="-8" yWindow="-8" windowWidth="1616" windowHeight="876" activeSheetId="1"/>
    <customWorkbookView name="Евсеева Анна Михайловна - Личное представление" guid="{676E128E-8DDF-4C49-8F96-E9C34A002CCC}" mergeInterval="0" personalView="1" maximized="1" xWindow="-8" yWindow="-8" windowWidth="1296" windowHeight="979" activeSheetId="1"/>
    <customWorkbookView name="Сайгушкина Татьяна Анатольевна - Личное представление" guid="{0C9F33EF-B07C-4B83-95C8-03209A11FF27}" mergeInterval="0" personalView="1" maximized="1" windowWidth="1276" windowHeight="779" activeSheetId="1"/>
    <customWorkbookView name="Минакова Оксана Сергеевна - Личное представление" guid="{9527C26E-DD64-46FD-8F16-E66E599490B1}" mergeInterval="0" personalView="1" maximized="1" xWindow="-8" yWindow="-8" windowWidth="1296" windowHeight="1000" activeSheetId="1"/>
    <customWorkbookView name="Фаткулина Альфия Анваровна - Личное представление" guid="{9E2FE053-30F2-4C2A-A7C1-B2F0888000A9}" mergeInterval="0" personalView="1" maximized="1" xWindow="-8" yWindow="-8" windowWidth="1616" windowHeight="876" activeSheetId="1"/>
    <customWorkbookView name="Губарь Альбина Маратовна - Личное представление" guid="{8E2AAEB1-D37F-4E7F-A006-9241D5BDCCFB}" mergeInterval="0" personalView="1" maximized="1" xWindow="-8" yWindow="-8" windowWidth="1296" windowHeight="1000" activeSheetId="1"/>
    <customWorkbookView name="Рудакова Ирина Ивановна - Личное представление" guid="{2CB1DD55-51F8-4F3D-8AFF-4246AA9B75BA}" mergeInterval="0" personalView="1" maximized="1" xWindow="-8" yWindow="-8" windowWidth="1296" windowHeight="1000" activeSheetId="1"/>
  </customWorkbookViews>
</workbook>
</file>

<file path=xl/calcChain.xml><?xml version="1.0" encoding="utf-8"?>
<calcChain xmlns="http://schemas.openxmlformats.org/spreadsheetml/2006/main">
  <c r="E23" i="1" l="1"/>
  <c r="M68" i="1" l="1"/>
  <c r="M67" i="1" s="1"/>
  <c r="M66" i="1"/>
  <c r="M65" i="1" s="1"/>
  <c r="M24" i="1"/>
  <c r="L23" i="1"/>
  <c r="K23" i="1"/>
  <c r="J23" i="1"/>
  <c r="I23" i="1"/>
  <c r="H23" i="1"/>
  <c r="G23" i="1"/>
  <c r="F23" i="1"/>
  <c r="L65" i="1"/>
  <c r="K65" i="1"/>
  <c r="J65" i="1"/>
  <c r="I65" i="1"/>
  <c r="H65" i="1"/>
  <c r="G65" i="1"/>
  <c r="F65" i="1"/>
  <c r="E65" i="1"/>
  <c r="L67" i="1"/>
  <c r="K67" i="1"/>
  <c r="J67" i="1"/>
  <c r="I67" i="1"/>
  <c r="H67" i="1"/>
  <c r="G67" i="1"/>
  <c r="F67" i="1"/>
  <c r="E67" i="1"/>
  <c r="M75" i="1" l="1"/>
  <c r="M74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I73" i="1"/>
  <c r="H73" i="1" l="1"/>
  <c r="G73" i="1"/>
  <c r="F73" i="1"/>
  <c r="E73" i="1"/>
  <c r="M73" i="1" l="1"/>
  <c r="M72" i="1"/>
  <c r="M47" i="1"/>
  <c r="M70" i="1"/>
  <c r="M64" i="1"/>
  <c r="M63" i="1"/>
  <c r="M62" i="1"/>
  <c r="M61" i="1"/>
  <c r="M58" i="1"/>
  <c r="M56" i="1"/>
  <c r="M55" i="1"/>
  <c r="M54" i="1"/>
  <c r="M53" i="1"/>
  <c r="M52" i="1"/>
  <c r="M51" i="1"/>
  <c r="M50" i="1"/>
  <c r="M49" i="1"/>
  <c r="M48" i="1"/>
  <c r="M46" i="1"/>
  <c r="M45" i="1"/>
  <c r="M44" i="1"/>
  <c r="M43" i="1"/>
  <c r="M41" i="1"/>
  <c r="M40" i="1"/>
  <c r="M39" i="1"/>
  <c r="M38" i="1"/>
  <c r="M36" i="1"/>
  <c r="M35" i="1"/>
  <c r="M33" i="1"/>
  <c r="M31" i="1"/>
  <c r="M30" i="1"/>
  <c r="M29" i="1"/>
  <c r="M28" i="1"/>
  <c r="M27" i="1"/>
  <c r="M25" i="1"/>
  <c r="M22" i="1"/>
  <c r="M21" i="1"/>
  <c r="M19" i="1"/>
  <c r="M18" i="1"/>
  <c r="M16" i="1"/>
  <c r="M15" i="1"/>
  <c r="M14" i="1"/>
  <c r="M13" i="1"/>
  <c r="M11" i="1"/>
  <c r="M9" i="1"/>
  <c r="L12" i="1" l="1"/>
  <c r="L34" i="1"/>
  <c r="L26" i="1"/>
  <c r="L20" i="1"/>
  <c r="L17" i="1"/>
  <c r="K12" i="1"/>
  <c r="H34" i="1"/>
  <c r="F32" i="1"/>
  <c r="G32" i="1"/>
  <c r="H32" i="1"/>
  <c r="I32" i="1"/>
  <c r="J32" i="1"/>
  <c r="K32" i="1"/>
  <c r="L32" i="1"/>
  <c r="E32" i="1"/>
  <c r="F37" i="1"/>
  <c r="G37" i="1"/>
  <c r="H37" i="1"/>
  <c r="I37" i="1"/>
  <c r="J37" i="1"/>
  <c r="K37" i="1"/>
  <c r="L37" i="1"/>
  <c r="E37" i="1"/>
  <c r="F71" i="1"/>
  <c r="G71" i="1"/>
  <c r="H71" i="1"/>
  <c r="I71" i="1"/>
  <c r="J71" i="1"/>
  <c r="K71" i="1"/>
  <c r="L71" i="1"/>
  <c r="F69" i="1"/>
  <c r="G69" i="1"/>
  <c r="H69" i="1"/>
  <c r="I69" i="1"/>
  <c r="J69" i="1"/>
  <c r="K69" i="1"/>
  <c r="L69" i="1"/>
  <c r="F60" i="1"/>
  <c r="G60" i="1"/>
  <c r="H60" i="1"/>
  <c r="I60" i="1"/>
  <c r="J60" i="1"/>
  <c r="K60" i="1"/>
  <c r="K59" i="1" s="1"/>
  <c r="L60" i="1"/>
  <c r="F57" i="1"/>
  <c r="G57" i="1"/>
  <c r="H57" i="1"/>
  <c r="I57" i="1"/>
  <c r="J57" i="1"/>
  <c r="K57" i="1"/>
  <c r="L57" i="1"/>
  <c r="F42" i="1"/>
  <c r="G42" i="1"/>
  <c r="H42" i="1"/>
  <c r="I42" i="1"/>
  <c r="J42" i="1"/>
  <c r="K42" i="1"/>
  <c r="L42" i="1"/>
  <c r="F34" i="1"/>
  <c r="G34" i="1"/>
  <c r="I34" i="1"/>
  <c r="J34" i="1"/>
  <c r="K34" i="1"/>
  <c r="F26" i="1"/>
  <c r="G26" i="1"/>
  <c r="H26" i="1"/>
  <c r="I26" i="1"/>
  <c r="J26" i="1"/>
  <c r="K26" i="1"/>
  <c r="F20" i="1"/>
  <c r="G20" i="1"/>
  <c r="H20" i="1"/>
  <c r="I20" i="1"/>
  <c r="J20" i="1"/>
  <c r="K20" i="1"/>
  <c r="F17" i="1"/>
  <c r="G17" i="1"/>
  <c r="H17" i="1"/>
  <c r="I17" i="1"/>
  <c r="J17" i="1"/>
  <c r="K17" i="1"/>
  <c r="F12" i="1"/>
  <c r="G12" i="1"/>
  <c r="H12" i="1"/>
  <c r="I12" i="1"/>
  <c r="J12" i="1"/>
  <c r="F10" i="1"/>
  <c r="G10" i="1"/>
  <c r="H10" i="1"/>
  <c r="I10" i="1"/>
  <c r="J10" i="1"/>
  <c r="K10" i="1"/>
  <c r="L10" i="1"/>
  <c r="F8" i="1"/>
  <c r="G8" i="1"/>
  <c r="H8" i="1"/>
  <c r="I8" i="1"/>
  <c r="J8" i="1"/>
  <c r="K8" i="1"/>
  <c r="L8" i="1"/>
  <c r="E8" i="1"/>
  <c r="E10" i="1"/>
  <c r="E12" i="1"/>
  <c r="E17" i="1"/>
  <c r="E20" i="1"/>
  <c r="E26" i="1"/>
  <c r="E34" i="1"/>
  <c r="E42" i="1"/>
  <c r="E57" i="1"/>
  <c r="E60" i="1"/>
  <c r="E69" i="1"/>
  <c r="E71" i="1"/>
  <c r="E59" i="1" l="1"/>
  <c r="G59" i="1"/>
  <c r="J59" i="1"/>
  <c r="F59" i="1"/>
  <c r="I59" i="1"/>
  <c r="H59" i="1"/>
  <c r="L59" i="1"/>
  <c r="M60" i="1"/>
  <c r="M26" i="1"/>
  <c r="M10" i="1"/>
  <c r="M69" i="1"/>
  <c r="M20" i="1"/>
  <c r="M71" i="1"/>
  <c r="M42" i="1"/>
  <c r="M17" i="1"/>
  <c r="M37" i="1"/>
  <c r="M32" i="1"/>
  <c r="M34" i="1"/>
  <c r="M12" i="1"/>
  <c r="M57" i="1"/>
  <c r="M8" i="1"/>
  <c r="M23" i="1"/>
  <c r="H7" i="1"/>
  <c r="E7" i="1"/>
  <c r="L7" i="1"/>
  <c r="I7" i="1"/>
  <c r="F7" i="1"/>
  <c r="J7" i="1"/>
  <c r="K7" i="1"/>
  <c r="G7" i="1"/>
  <c r="M59" i="1" l="1"/>
  <c r="K6" i="1"/>
  <c r="M7" i="1"/>
  <c r="G6" i="1"/>
  <c r="H6" i="1"/>
  <c r="E6" i="1"/>
  <c r="J6" i="1"/>
  <c r="F6" i="1"/>
  <c r="I6" i="1"/>
  <c r="L6" i="1"/>
  <c r="M6" i="1" l="1"/>
</calcChain>
</file>

<file path=xl/sharedStrings.xml><?xml version="1.0" encoding="utf-8"?>
<sst xmlns="http://schemas.openxmlformats.org/spreadsheetml/2006/main" count="435" uniqueCount="304">
  <si>
    <t>Раздел</t>
  </si>
  <si>
    <t>Подраздел</t>
  </si>
  <si>
    <t>№ п/п</t>
  </si>
  <si>
    <t>Наименование</t>
  </si>
  <si>
    <t/>
  </si>
  <si>
    <t>1.</t>
  </si>
  <si>
    <t>01</t>
  </si>
  <si>
    <t>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</si>
  <si>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</si>
  <si>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</si>
  <si>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02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</si>
  <si>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</si>
  <si>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</si>
  <si>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</si>
  <si>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1.3.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</si>
  <si>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</si>
  <si>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</si>
  <si>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1.4.</t>
  </si>
  <si>
    <t>Судебная система</t>
  </si>
  <si>
    <t>05</t>
  </si>
  <si>
    <t>1.5.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</si>
  <si>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</si>
  <si>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</si>
  <si>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1.6.</t>
  </si>
  <si>
    <t>07</t>
  </si>
  <si>
    <t>1.7.</t>
  </si>
  <si>
    <t>Резервные фонды</t>
  </si>
  <si>
    <t>11</t>
  </si>
  <si>
    <t>Другие общегосударственные вопросы</t>
  </si>
  <si>
    <t>13</t>
  </si>
  <si>
    <t>2.</t>
  </si>
  <si>
    <t>2.1.</t>
  </si>
  <si>
    <t>Органы юстиции</t>
  </si>
  <si>
    <t>2.2.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</si>
  <si>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</si>
  <si>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</si>
  <si>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2.3.</t>
  </si>
  <si>
    <t>Другие вопросы в области национальной безопасности и правоохранительной деятельности</t>
  </si>
  <si>
    <t>14</t>
  </si>
  <si>
    <t>3.</t>
  </si>
  <si>
    <t>3.1.</t>
  </si>
  <si>
    <t>3.2.</t>
  </si>
  <si>
    <t>Сельское хозяйство и рыболовство</t>
  </si>
  <si>
    <t>3.3.</t>
  </si>
  <si>
    <t>Лесное хозяйство</t>
  </si>
  <si>
    <t>3.4.</t>
  </si>
  <si>
    <t>Транспорт</t>
  </si>
  <si>
    <t>08</t>
  </si>
  <si>
    <t>3.5.</t>
  </si>
  <si>
    <t>Дорожное хозяйство (дорожные фонды)</t>
  </si>
  <si>
    <t>3.6.</t>
  </si>
  <si>
    <t>Связь и информатика</t>
  </si>
  <si>
    <t>10</t>
  </si>
  <si>
    <t>Другие вопросы в области национальной экономики</t>
  </si>
  <si>
    <t>12</t>
  </si>
  <si>
    <t>4.</t>
  </si>
  <si>
    <t>4.1.</t>
  </si>
  <si>
    <t>Жилищное хозяйство</t>
  </si>
  <si>
    <t>4.2.</t>
  </si>
  <si>
    <t>Коммунальное хозяйство</t>
  </si>
  <si>
    <t>4.3.</t>
  </si>
  <si>
    <t>Благоустройство</t>
  </si>
  <si>
    <t>4.4.</t>
  </si>
  <si>
    <t>Другие вопросы в области жилищно-коммунального хозяйства</t>
  </si>
  <si>
    <t>5.</t>
  </si>
  <si>
    <t>5.1.</t>
  </si>
  <si>
    <t>Охрана объектов растительного и животного мира и среды их обитания</t>
  </si>
  <si>
    <t>5.2.</t>
  </si>
  <si>
    <t>Другие вопросы в области охраны окружающей среды</t>
  </si>
  <si>
    <t>6.</t>
  </si>
  <si>
    <t>6.1.</t>
  </si>
  <si>
    <t>Дошкольное образование</t>
  </si>
  <si>
    <t>6.2.</t>
  </si>
  <si>
    <t>Общее образование</t>
  </si>
  <si>
    <t>6.3.</t>
  </si>
  <si>
    <t>6.4.</t>
  </si>
  <si>
    <t>Другие вопросы в области образования</t>
  </si>
  <si>
    <t>7.</t>
  </si>
  <si>
    <t>7.1.</t>
  </si>
  <si>
    <t>Культура</t>
  </si>
  <si>
    <t>7.2.</t>
  </si>
  <si>
    <t>Другие вопросы в области культуры, кинематографии</t>
  </si>
  <si>
    <t>8.</t>
  </si>
  <si>
    <t>8.1.</t>
  </si>
  <si>
    <t>Другие вопросы в области здравоохранения</t>
  </si>
  <si>
    <t>9.</t>
  </si>
  <si>
    <t>9.1.</t>
  </si>
  <si>
    <t>Пенсионное обеспечение</t>
  </si>
  <si>
    <t>9.2.</t>
  </si>
  <si>
    <t>Социальное обеспечение населения</t>
  </si>
  <si>
    <t>9.3.</t>
  </si>
  <si>
    <t>Охрана семьи и детства</t>
  </si>
  <si>
    <t>9.4.</t>
  </si>
  <si>
    <t>Другие вопросы в области социальной политики</t>
  </si>
  <si>
    <t>10.</t>
  </si>
  <si>
    <t>10.1.</t>
  </si>
  <si>
    <t>Массовый спорт</t>
  </si>
  <si>
    <t>10.2.</t>
  </si>
  <si>
    <t>Другие вопросы в области физической культуры и спорта</t>
  </si>
  <si>
    <t>11.</t>
  </si>
  <si>
    <t>11.1.</t>
  </si>
  <si>
    <t>Периодическая печать и издательства</t>
  </si>
  <si>
    <t>12.</t>
  </si>
  <si>
    <t>12.1.</t>
  </si>
  <si>
    <t>Обслуживание государственного внутреннего и муниципального долга</t>
  </si>
  <si>
    <t>(рублей)</t>
  </si>
  <si>
    <t>ВСЕГО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</si>
  <si>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</si>
  <si>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</si>
  <si>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</si>
  <si>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2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</si>
  <si>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</si>
  <si>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</si>
  <si>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3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</si>
  <si>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</si>
  <si>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</si>
  <si>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</si>
  <si>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</si>
  <si>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</si>
  <si>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</si>
  <si>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</si>
  <si>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</si>
  <si>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</si>
  <si>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</si>
  <si>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</si>
  <si>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</si>
  <si>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</si>
  <si>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</si>
  <si>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</si>
  <si>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</si>
  <si>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</si>
  <si>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</si>
  <si>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</si>
  <si>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</si>
  <si>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</si>
  <si>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</si>
  <si>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</si>
  <si>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продажи квартир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</si>
  <si>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</si>
  <si>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</si>
  <si>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</si>
  <si>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</si>
  <si>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</si>
  <si>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</si>
  <si>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Доходы от возмещения ущерба при возникновении страховых случаев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</si>
  <si>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</si>
  <si>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</si>
  <si>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</si>
  <si>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</si>
  <si>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</si>
  <si>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</si>
  <si>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</si>
  <si>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</si>
  <si>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</si>
  <si>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</si>
  <si>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</si>
  <si>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</si>
  <si>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</si>
  <si>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</si>
  <si>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13.</t>
  </si>
  <si>
    <t>Денежные взыскания (штрафы) за нарушение  законодательства Российской Федерации об электроэнергетике</t>
  </si>
  <si>
    <t>Суммы по искам о возмещении вреда, причиненного окружающей среде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</si>
  <si>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</si>
  <si>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</si>
  <si>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7.3.</t>
  </si>
  <si>
    <t>7.4.</t>
  </si>
  <si>
    <t>7.5.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</si>
  <si>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</si>
  <si>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</si>
  <si>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</si>
  <si>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</si>
  <si>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</si>
  <si>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</si>
  <si>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</si>
  <si>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</si>
  <si>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</si>
  <si>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11.12.</t>
  </si>
  <si>
    <t>11.13.</t>
  </si>
  <si>
    <t>12.1</t>
  </si>
  <si>
    <t>13.1</t>
  </si>
  <si>
    <t>13.2</t>
  </si>
  <si>
    <t>13.3</t>
  </si>
  <si>
    <t>13.4</t>
  </si>
  <si>
    <t>14.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</si>
  <si>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</si>
  <si>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11.11.</t>
  </si>
  <si>
    <t>11.14</t>
  </si>
  <si>
    <t>15.</t>
  </si>
  <si>
    <t>Доходы бюджетов городских округов от возврата организациями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</si>
  <si>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</si>
  <si>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</si>
  <si>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бюджетной классификации</t>
  </si>
  <si>
    <t>Возврат остатков субсидий, субвенций и иных межбюджетных трансфертов, имеющих целевое назначение, прошлых лет</t>
  </si>
  <si>
    <t>000 1 00 00000 00 0000 000</t>
  </si>
  <si>
    <t>000 1 01 00000 00 0000 000</t>
  </si>
  <si>
    <t xml:space="preserve"> 000 1 01 02000 01 0000 110</t>
  </si>
  <si>
    <t>000 1 03 00000 00 0000 000</t>
  </si>
  <si>
    <t xml:space="preserve"> 000 1 03 02000 01 0000 110</t>
  </si>
  <si>
    <t>000 1 05 00000 00 0000 000</t>
  </si>
  <si>
    <t xml:space="preserve"> 000 1 05 01000 00 0000 110</t>
  </si>
  <si>
    <t>000 1 05 02000 02 0000 110</t>
  </si>
  <si>
    <t xml:space="preserve"> 000 1 05 03000 01 0000 110</t>
  </si>
  <si>
    <t>000 1 06 00000 00 0000 000</t>
  </si>
  <si>
    <t xml:space="preserve"> 000 1 06 01000 00 0000 110</t>
  </si>
  <si>
    <t>000 1 06 06000 00 0000 110</t>
  </si>
  <si>
    <t>000 1 08 00000 00 0000 000</t>
  </si>
  <si>
    <t xml:space="preserve"> 000 1 08 03000 01 0000 110</t>
  </si>
  <si>
    <t>000 1 08 07000 01 0000 110</t>
  </si>
  <si>
    <t>000 1 09 00000 00 0000 000</t>
  </si>
  <si>
    <t>000 1 11 00000 00 0000 000</t>
  </si>
  <si>
    <t xml:space="preserve"> 000 1 11 01000 00 0000 120</t>
  </si>
  <si>
    <t>000 1 11 03000 00 0000 120</t>
  </si>
  <si>
    <t>000 1 11 05000 00 0000 120</t>
  </si>
  <si>
    <t>000 1 11 07000 00 0000 120</t>
  </si>
  <si>
    <t>000 1 11 09000 00 0000 120</t>
  </si>
  <si>
    <t>000 1 12 00000 00 0000 000</t>
  </si>
  <si>
    <t>000 1 12 01000 01 0000 120</t>
  </si>
  <si>
    <t>000 1 13 00000 00 0000 000</t>
  </si>
  <si>
    <t xml:space="preserve"> 000 1 13 01000 00 0000 130</t>
  </si>
  <si>
    <t xml:space="preserve"> 000 1 13 02000 00 0000 130</t>
  </si>
  <si>
    <t xml:space="preserve"> 000 1 14 00000 00 0000 000</t>
  </si>
  <si>
    <t xml:space="preserve"> 000 1 14 01000 00 0000 410</t>
  </si>
  <si>
    <t>000 1 14 02000 00 0000 000</t>
  </si>
  <si>
    <t xml:space="preserve"> 000 1 14 06000 00 0000 430</t>
  </si>
  <si>
    <t>000 1 16 00000 00 0000 000</t>
  </si>
  <si>
    <t>000 1 16 03000 00 0000 140</t>
  </si>
  <si>
    <t>000 1 16 06000 01 0000 140</t>
  </si>
  <si>
    <t>000 1 16 08000 01 0000 140</t>
  </si>
  <si>
    <t>000 1 16 23000 00 0000 140</t>
  </si>
  <si>
    <t>000 1 16 25000 00 0000 140</t>
  </si>
  <si>
    <t>000 1 16 28000 01 0000 140</t>
  </si>
  <si>
    <t>000 1 16 30000 01 0000 140</t>
  </si>
  <si>
    <t>000 1 16 33000 01 0000 140</t>
  </si>
  <si>
    <t>000 1 16 35000 00 0000 140</t>
  </si>
  <si>
    <t>000 1 16 41000 01 0000 140</t>
  </si>
  <si>
    <t>000 1 16 43000 01 0000 140</t>
  </si>
  <si>
    <t>000 1 16 45000 01 0000 140</t>
  </si>
  <si>
    <t>000 1 16 90000 00 0000 140</t>
  </si>
  <si>
    <t>000 1 17 00000 00 0000 000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</si>
  <si>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</si>
  <si>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</si>
  <si>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</si>
  <si>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</si>
  <si>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</si>
  <si>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</si>
  <si>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ВСЕГО</t>
  </si>
  <si>
    <t>Дополнительное образование детей</t>
  </si>
  <si>
    <t>Молодежная политика</t>
  </si>
  <si>
    <t>6.5.</t>
  </si>
  <si>
    <t>Физическая культура</t>
  </si>
  <si>
    <t>10.3.</t>
  </si>
  <si>
    <t xml:space="preserve"> 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</si>
  <si>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</si>
  <si>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10.4.</t>
  </si>
  <si>
    <t>000 1 16 37000 00 0000 140</t>
  </si>
  <si>
    <t>Сведения о внесенных изменениях в решение Думы города от 25.12.2018 № 380-VI ДГ  "О бюджете городского округа город Сургут на 2019 год и плановый период 2020 – 2021 годов"  за 2019 год</t>
  </si>
  <si>
    <t xml:space="preserve">Утвержденный бюджет города на 2019 год решением Думы города от 25.12.2018 
№ 380-VI ДГ </t>
  </si>
  <si>
    <t>Внесенные изменения в бюджет города в соответствии с решением Думы города от 12.02.2019 
№ 392-VI ДГ</t>
  </si>
  <si>
    <t>Внесенные  изменения в бюджет города в соответствии с решением Думы города от 02.04.2019 
№ 417-VI ДГ</t>
  </si>
  <si>
    <t>Внесенные  изменения в бюджет города в соответствии с решением Думы города от 30.05.2019
№ 429-VI ДГ</t>
  </si>
  <si>
    <t>Внесенные изменения в бюджет города в соответствии с решением Думы города от 02.07.2019 
№ 461-VI ДГ</t>
  </si>
  <si>
    <t>Внесенные  изменения в бюджет города в соответствии с решением Думы города от 30.09.2019 
№ 486- VI ДГ</t>
  </si>
  <si>
    <t>Внесенные  изменения в бюджет города в соответствии с решением Думы города от 15.11.2019 
№ 509-VI ДГ</t>
  </si>
  <si>
    <t>Внесенные  изменения в бюджет города в соответствии с решением Думы города от 20.12.2019 
№ 531-VI ДГ</t>
  </si>
  <si>
    <t>Утвержденный бюджет города на 2019 год в соответствии с решением Думы города от 20.12.2019 
№ 531-VI ДГ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</si>
  <si>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</si>
  <si>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</si>
  <si>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</si>
  <si>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</si>
  <si>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</si>
  <si>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</si>
  <si>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Профессиональная подготовка, переподготовка и повышение квалификации</t>
  </si>
  <si>
    <t>6.6.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</si>
  <si>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</si>
  <si>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</si>
  <si>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</si>
  <si>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</si>
  <si>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Спорт высших достижений</t>
  </si>
  <si>
    <t>СРЕДСТВА МАССОВОЙ ИНФОРМАЦИИ</t>
  </si>
  <si>
    <t>ОБСЛУЖИВАНИЕ ГОСУДАРСТВЕННОГО И МУНИЦИПАЛЬНОГО ДОЛГА</t>
  </si>
  <si>
    <t>Общеэкономические вопросы</t>
  </si>
  <si>
    <t>3.7.</t>
  </si>
  <si>
    <t xml:space="preserve"> 000 2 02 1000 00 0000 150</t>
  </si>
  <si>
    <t>000 2 02 20000 00 0000 150</t>
  </si>
  <si>
    <t>000 2 02 30000 00 0000 150</t>
  </si>
  <si>
    <t>000 2 02 40000 00 0000 150</t>
  </si>
  <si>
    <t>000 2 18 04000 04 0000 150</t>
  </si>
  <si>
    <t xml:space="preserve"> 000 2 19 00000 04 0000 150</t>
  </si>
  <si>
    <t>Прочие безвозмездные поступления</t>
  </si>
  <si>
    <t xml:space="preserve">  000   2 07 00000 00 0000 000</t>
  </si>
  <si>
    <t>Прочие безвозмездные поступления в бюджеты городских округов</t>
  </si>
  <si>
    <t xml:space="preserve">  000   2 07 04050 04 0000 150</t>
  </si>
  <si>
    <t>Безвозмездные поступления от негосударственных организаций</t>
  </si>
  <si>
    <t xml:space="preserve">  000   2 04 00000 00 0000 000</t>
  </si>
  <si>
    <t>Безвозмездные поступления от негосударственных организаций в бюджеты городских округов</t>
  </si>
  <si>
    <t xml:space="preserve">  000   2 04 04000 04 0000 150</t>
  </si>
  <si>
    <t xml:space="preserve">  000   1 09 04000 00 0000 110</t>
  </si>
  <si>
    <t>000  1 09 07000 00 0000 110</t>
  </si>
  <si>
    <t>14.1</t>
  </si>
  <si>
    <t>15.1</t>
  </si>
  <si>
    <t>16.</t>
  </si>
  <si>
    <t>16.1</t>
  </si>
  <si>
    <t>17.</t>
  </si>
  <si>
    <t>17.1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</si>
</sst>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/>
    </xf>
    <xf numFmtId="0" fontId="0" fillId="0" borderId="0" xfId="0" applyBorder="1"/>
    <xf numFmtId="0" fontId="4" fillId="0" borderId="0" xfId="0" applyFont="1" applyBorder="1"/>
    <xf numFmtId="0" fontId="4" fillId="0" borderId="0" xfId="0" applyFont="1"/>
    <xf numFmtId="49" fontId="5" fillId="0" borderId="0" xfId="0" applyNumberFormat="1" applyFont="1" applyAlignment="1">
      <alignment horizontal="right"/>
    </xf>
    <xf numFmtId="0" fontId="0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justify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justify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justify" vertical="center" wrapText="1"/>
    </xf>
    <xf numFmtId="49" fontId="7" fillId="0" borderId="1" xfId="0" applyNumberFormat="1" applyFont="1" applyBorder="1" applyAlignment="1" applyProtection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justify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justify" wrapText="1"/>
    </xf>
    <xf numFmtId="4" fontId="3" fillId="3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wrapText="1"/>
    </xf>
    <xf numFmtId="49" fontId="3" fillId="3" borderId="1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5"/>
  <sheetViews>
    <sheetView tabSelected="1" view="pageBreakPreview" zoomScaleSheetLayoutView="100" workbookViewId="0">
      <pane xSplit="5" ySplit="5" topLeftCell="F70" activePane="bottomRight" state="frozen"/>
      <selection pane="topRight" activeCell="F1" sqref="F1"/>
      <selection pane="bottomLeft" activeCell="A6" sqref="A6"/>
      <selection pane="bottomRight" activeCell="A60" sqref="A60"/>
    </sheetView>
  </sheetViews>
  <sheetFormatPr defaultRowHeight="12.75" x14ac:dyDescent="0.2"/>
  <cols>
    <col min="1" max="1" width="6" customWidth="1"/>
    <col min="2" max="2" width="49.5703125" customWidth="1"/>
    <col min="3" max="3" width="11.28515625" customWidth="1"/>
    <col min="4" max="4" width="13.42578125" customWidth="1"/>
    <col min="5" max="5" width="19.7109375" style="5" customWidth="1"/>
    <col min="6" max="6" width="15.42578125" style="5" customWidth="1"/>
    <col min="7" max="7" width="15.7109375" style="5" customWidth="1"/>
    <col min="8" max="9" width="15.5703125" style="5" customWidth="1"/>
    <col min="10" max="12" width="15.7109375" style="5" customWidth="1"/>
    <col min="13" max="13" width="19.42578125" style="5" customWidth="1" collapsed="1"/>
    <col min="14" max="14" width="12.42578125" bestFit="1" customWidth="1"/>
  </cols>
  <sheetData>
    <row r="1" spans="1:14" ht="38.25" customHeight="1" x14ac:dyDescent="0.2">
      <c r="A1" s="51" t="s">
        <v>255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4" ht="21.75" customHeight="1" x14ac:dyDescent="0.2">
      <c r="A2" s="1" t="s">
        <v>4</v>
      </c>
      <c r="B2" s="1"/>
      <c r="C2" s="1" t="s">
        <v>4</v>
      </c>
      <c r="D2" s="1" t="s">
        <v>4</v>
      </c>
      <c r="F2" s="6"/>
      <c r="G2" s="4"/>
      <c r="K2" s="4"/>
      <c r="L2" s="4"/>
      <c r="M2" s="2" t="s">
        <v>105</v>
      </c>
    </row>
    <row r="3" spans="1:14" ht="12.75" customHeight="1" x14ac:dyDescent="0.2">
      <c r="A3" s="52" t="s">
        <v>2</v>
      </c>
      <c r="B3" s="52" t="s">
        <v>3</v>
      </c>
      <c r="C3" s="43" t="s">
        <v>191</v>
      </c>
      <c r="D3" s="44"/>
      <c r="E3" s="52" t="s">
        <v>256</v>
      </c>
      <c r="F3" s="52" t="s">
        <v>257</v>
      </c>
      <c r="G3" s="52" t="s">
        <v>258</v>
      </c>
      <c r="H3" s="52" t="s">
        <v>259</v>
      </c>
      <c r="I3" s="52" t="s">
        <v>260</v>
      </c>
      <c r="J3" s="52" t="s">
        <v>261</v>
      </c>
      <c r="K3" s="52" t="s">
        <v>262</v>
      </c>
      <c r="L3" s="55" t="s">
        <v>263</v>
      </c>
      <c r="M3" s="52" t="s">
        <v>264</v>
      </c>
    </row>
    <row r="4" spans="1:14" ht="42.75" customHeight="1" x14ac:dyDescent="0.2">
      <c r="A4" s="53"/>
      <c r="B4" s="53"/>
      <c r="C4" s="45"/>
      <c r="D4" s="46"/>
      <c r="E4" s="53"/>
      <c r="F4" s="53"/>
      <c r="G4" s="53"/>
      <c r="H4" s="53"/>
      <c r="I4" s="53"/>
      <c r="J4" s="53"/>
      <c r="K4" s="53"/>
      <c r="L4" s="56"/>
      <c r="M4" s="53"/>
    </row>
    <row r="5" spans="1:14" ht="48" customHeight="1" x14ac:dyDescent="0.2">
      <c r="A5" s="54"/>
      <c r="B5" s="54"/>
      <c r="C5" s="47"/>
      <c r="D5" s="48"/>
      <c r="E5" s="54"/>
      <c r="F5" s="54"/>
      <c r="G5" s="54"/>
      <c r="H5" s="54"/>
      <c r="I5" s="54"/>
      <c r="J5" s="54"/>
      <c r="K5" s="54"/>
      <c r="L5" s="57"/>
      <c r="M5" s="54"/>
    </row>
    <row r="6" spans="1:14" s="7" customFormat="1" ht="15.75" customHeight="1" x14ac:dyDescent="0.2">
      <c r="A6" s="21" t="s">
        <v>4</v>
      </c>
      <c r="B6" s="25" t="s">
        <v>106</v>
      </c>
      <c r="C6" s="49"/>
      <c r="D6" s="50"/>
      <c r="E6" s="26">
        <f>E7+E59</f>
        <v>26395307578.75</v>
      </c>
      <c r="F6" s="26">
        <f>F7+F59</f>
        <v>-45035770.710000001</v>
      </c>
      <c r="G6" s="26">
        <f>G7+G59</f>
        <v>1567401400</v>
      </c>
      <c r="H6" s="26">
        <f>H7+H59</f>
        <v>170189510.19</v>
      </c>
      <c r="I6" s="26">
        <f>I7+I59</f>
        <v>31711490</v>
      </c>
      <c r="J6" s="26">
        <f>J7+J59</f>
        <v>-443973326.10999995</v>
      </c>
      <c r="K6" s="26">
        <f>K7+K59</f>
        <v>170000000</v>
      </c>
      <c r="L6" s="26">
        <f>L7+L59</f>
        <v>225817480.63000005</v>
      </c>
      <c r="M6" s="26">
        <f>E6+F6+G6+H6+I6+J6+K6+L6</f>
        <v>28071418362.75</v>
      </c>
      <c r="N6" s="36"/>
    </row>
    <row r="7" spans="1:14" s="7" customFormat="1" ht="24.75" customHeight="1" x14ac:dyDescent="0.2">
      <c r="A7" s="58"/>
      <c r="B7" s="27" t="s">
        <v>107</v>
      </c>
      <c r="C7" s="37" t="s">
        <v>193</v>
      </c>
      <c r="D7" s="38"/>
      <c r="E7" s="28">
        <f>E8+E10+E12+E17+E20+E23+E26+E32+E34+E37+E42+E57</f>
        <v>11855013844.650003</v>
      </c>
      <c r="F7" s="28">
        <f>F8+F10+F12+F17+F20+F23+F26+F32+F34+F37+F42+F57</f>
        <v>0</v>
      </c>
      <c r="G7" s="28">
        <f>G8+G10+G12+G17+G20+G23+G26+G32+G34+G37+G42+G57</f>
        <v>0</v>
      </c>
      <c r="H7" s="28">
        <f>H8+H10+H12+H17+H20+H23+H26+H32+H34+H37+H42+H57</f>
        <v>0</v>
      </c>
      <c r="I7" s="28">
        <f>I8+I10+I12+I17+I20+I23+I26+I32+I34+I37+I42+I57</f>
        <v>0</v>
      </c>
      <c r="J7" s="28">
        <f>J8+J10+J12+J17+J20+J23+J26+J32+J34+J37+J42+J57</f>
        <v>55527000</v>
      </c>
      <c r="K7" s="28">
        <f>K8+K10+K12+K17+K20+K23+K26+K32+K34+K37+K42+K57</f>
        <v>0</v>
      </c>
      <c r="L7" s="28">
        <f>L8+L10+L12+L17+L20+L23+L26+L32+L34+L37+L42+L57</f>
        <v>114502862.82000002</v>
      </c>
      <c r="M7" s="28">
        <f t="shared" ref="M7:M71" si="0">E7+F7+G7+H7+I7+J7+K7+L7</f>
        <v>12025043707.470003</v>
      </c>
    </row>
    <row r="8" spans="1:14" s="7" customFormat="1" ht="26.25" customHeight="1" x14ac:dyDescent="0.2">
      <c r="A8" s="35" t="s">
        <v>5</v>
      </c>
      <c r="B8" s="27" t="s">
        <v>108</v>
      </c>
      <c r="C8" s="37" t="s">
        <v>194</v>
      </c>
      <c r="D8" s="38"/>
      <c r="E8" s="28">
        <f>E9</f>
        <v>8014931709.8400002</v>
      </c>
      <c r="F8" s="28">
        <f t="shared" ref="F8:L8" si="1">F9</f>
        <v>0</v>
      </c>
      <c r="G8" s="28">
        <f t="shared" si="1"/>
        <v>0</v>
      </c>
      <c r="H8" s="28">
        <f t="shared" si="1"/>
        <v>0</v>
      </c>
      <c r="I8" s="28">
        <f t="shared" si="1"/>
        <v>0</v>
      </c>
      <c r="J8" s="28">
        <f t="shared" si="1"/>
        <v>0</v>
      </c>
      <c r="K8" s="28">
        <f t="shared" si="1"/>
        <v>0</v>
      </c>
      <c r="L8" s="28">
        <f t="shared" si="1"/>
        <v>265782390.19999999</v>
      </c>
      <c r="M8" s="28">
        <f t="shared" si="0"/>
        <v>8280714100.04</v>
      </c>
    </row>
    <row r="9" spans="1:14" s="7" customFormat="1" ht="17.25" customHeight="1" x14ac:dyDescent="0.2">
      <c r="A9" s="59" t="s">
        <v>8</v>
      </c>
      <c r="B9" s="29" t="s">
        <v>109</v>
      </c>
      <c r="C9" s="39" t="s">
        <v>195</v>
      </c>
      <c r="D9" s="40"/>
      <c r="E9" s="30">
        <v>8014931709.8400002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265782390.19999999</v>
      </c>
      <c r="M9" s="30">
        <f t="shared" si="0"/>
        <v>8280714100.04</v>
      </c>
    </row>
    <row r="10" spans="1:14" s="7" customFormat="1" ht="25.5" customHeight="1" x14ac:dyDescent="0.2">
      <c r="A10" s="35" t="s">
        <v>110</v>
      </c>
      <c r="B10" s="27" t="s">
        <v>111</v>
      </c>
      <c r="C10" s="37" t="s">
        <v>196</v>
      </c>
      <c r="D10" s="38"/>
      <c r="E10" s="28">
        <f>E11</f>
        <v>37964241.689999998</v>
      </c>
      <c r="F10" s="28">
        <f t="shared" ref="F10:L10" si="2">F11</f>
        <v>0</v>
      </c>
      <c r="G10" s="28">
        <f t="shared" si="2"/>
        <v>0</v>
      </c>
      <c r="H10" s="28">
        <f t="shared" si="2"/>
        <v>0</v>
      </c>
      <c r="I10" s="28">
        <f t="shared" si="2"/>
        <v>0</v>
      </c>
      <c r="J10" s="28">
        <f t="shared" si="2"/>
        <v>0</v>
      </c>
      <c r="K10" s="28">
        <f t="shared" si="2"/>
        <v>0</v>
      </c>
      <c r="L10" s="28">
        <f t="shared" si="2"/>
        <v>3662145.5</v>
      </c>
      <c r="M10" s="28">
        <f t="shared" si="0"/>
        <v>41626387.189999998</v>
      </c>
    </row>
    <row r="11" spans="1:14" s="7" customFormat="1" ht="32.25" customHeight="1" x14ac:dyDescent="0.2">
      <c r="A11" s="59" t="s">
        <v>31</v>
      </c>
      <c r="B11" s="29" t="s">
        <v>112</v>
      </c>
      <c r="C11" s="39" t="s">
        <v>197</v>
      </c>
      <c r="D11" s="40"/>
      <c r="E11" s="30">
        <v>37964241.689999998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3662145.5</v>
      </c>
      <c r="M11" s="30">
        <f t="shared" si="0"/>
        <v>41626387.189999998</v>
      </c>
    </row>
    <row r="12" spans="1:14" s="7" customFormat="1" ht="22.5" customHeight="1" x14ac:dyDescent="0.2">
      <c r="A12" s="35" t="s">
        <v>113</v>
      </c>
      <c r="B12" s="27" t="s">
        <v>114</v>
      </c>
      <c r="C12" s="37" t="s">
        <v>198</v>
      </c>
      <c r="D12" s="38"/>
      <c r="E12" s="28">
        <f>SUM(E13:E16)</f>
        <v>1909574729.5800002</v>
      </c>
      <c r="F12" s="28">
        <f t="shared" ref="F12:J12" si="3">SUM(F13:F16)</f>
        <v>0</v>
      </c>
      <c r="G12" s="28">
        <f t="shared" si="3"/>
        <v>0</v>
      </c>
      <c r="H12" s="28">
        <f t="shared" si="3"/>
        <v>0</v>
      </c>
      <c r="I12" s="28">
        <f t="shared" si="3"/>
        <v>0</v>
      </c>
      <c r="J12" s="28">
        <f t="shared" si="3"/>
        <v>0</v>
      </c>
      <c r="K12" s="28">
        <f>K13+K14+K15+K16</f>
        <v>0</v>
      </c>
      <c r="L12" s="28">
        <f>L13+L14+L15</f>
        <v>1.4551915228366852E-10</v>
      </c>
      <c r="M12" s="28">
        <f t="shared" si="0"/>
        <v>1909574729.5800002</v>
      </c>
    </row>
    <row r="13" spans="1:14" s="7" customFormat="1" ht="27.75" customHeight="1" x14ac:dyDescent="0.2">
      <c r="A13" s="59" t="s">
        <v>40</v>
      </c>
      <c r="B13" s="29" t="s">
        <v>115</v>
      </c>
      <c r="C13" s="39" t="s">
        <v>199</v>
      </c>
      <c r="D13" s="40"/>
      <c r="E13" s="30">
        <v>1491351887.1400001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25563976.390000001</v>
      </c>
      <c r="M13" s="30">
        <f t="shared" si="0"/>
        <v>1516915863.5300002</v>
      </c>
    </row>
    <row r="14" spans="1:14" s="7" customFormat="1" ht="25.5" customHeight="1" x14ac:dyDescent="0.2">
      <c r="A14" s="59" t="s">
        <v>41</v>
      </c>
      <c r="B14" s="29" t="s">
        <v>116</v>
      </c>
      <c r="C14" s="39" t="s">
        <v>200</v>
      </c>
      <c r="D14" s="40"/>
      <c r="E14" s="30">
        <v>321373183.23000002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-25682391.23</v>
      </c>
      <c r="M14" s="30">
        <f t="shared" si="0"/>
        <v>295690792</v>
      </c>
    </row>
    <row r="15" spans="1:14" s="7" customFormat="1" ht="20.25" customHeight="1" x14ac:dyDescent="0.2">
      <c r="A15" s="59" t="s">
        <v>43</v>
      </c>
      <c r="B15" s="29" t="s">
        <v>117</v>
      </c>
      <c r="C15" s="39" t="s">
        <v>201</v>
      </c>
      <c r="D15" s="40"/>
      <c r="E15" s="30">
        <v>184585.16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118414.84</v>
      </c>
      <c r="M15" s="30">
        <f t="shared" si="0"/>
        <v>303000</v>
      </c>
    </row>
    <row r="16" spans="1:14" s="7" customFormat="1" ht="26.25" customHeight="1" x14ac:dyDescent="0.2">
      <c r="A16" s="60" t="s">
        <v>45</v>
      </c>
      <c r="B16" s="29" t="s">
        <v>118</v>
      </c>
      <c r="C16" s="39" t="s">
        <v>201</v>
      </c>
      <c r="D16" s="40"/>
      <c r="E16" s="30">
        <v>96665074.049999997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f t="shared" si="0"/>
        <v>96665074.049999997</v>
      </c>
    </row>
    <row r="17" spans="1:13" s="7" customFormat="1" ht="21" customHeight="1" x14ac:dyDescent="0.2">
      <c r="A17" s="35" t="s">
        <v>55</v>
      </c>
      <c r="B17" s="27" t="s">
        <v>119</v>
      </c>
      <c r="C17" s="37" t="s">
        <v>202</v>
      </c>
      <c r="D17" s="38"/>
      <c r="E17" s="28">
        <f>SUM(E18:E19)</f>
        <v>626200950.67000008</v>
      </c>
      <c r="F17" s="28">
        <f t="shared" ref="F17:K17" si="4">SUM(F18:F19)</f>
        <v>0</v>
      </c>
      <c r="G17" s="28">
        <f t="shared" si="4"/>
        <v>0</v>
      </c>
      <c r="H17" s="28">
        <f t="shared" si="4"/>
        <v>0</v>
      </c>
      <c r="I17" s="28">
        <f t="shared" si="4"/>
        <v>0</v>
      </c>
      <c r="J17" s="28">
        <f t="shared" si="4"/>
        <v>0</v>
      </c>
      <c r="K17" s="28">
        <f t="shared" si="4"/>
        <v>0</v>
      </c>
      <c r="L17" s="28">
        <f>L18+L19</f>
        <v>4034926.3599999994</v>
      </c>
      <c r="M17" s="28">
        <f t="shared" si="0"/>
        <v>630235877.03000009</v>
      </c>
    </row>
    <row r="18" spans="1:13" s="7" customFormat="1" ht="22.5" customHeight="1" x14ac:dyDescent="0.2">
      <c r="A18" s="59" t="s">
        <v>56</v>
      </c>
      <c r="B18" s="29" t="s">
        <v>120</v>
      </c>
      <c r="C18" s="39" t="s">
        <v>203</v>
      </c>
      <c r="D18" s="40"/>
      <c r="E18" s="30">
        <v>125252961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63247039</v>
      </c>
      <c r="M18" s="30">
        <f t="shared" si="0"/>
        <v>188500000</v>
      </c>
    </row>
    <row r="19" spans="1:13" s="7" customFormat="1" ht="19.5" customHeight="1" x14ac:dyDescent="0.2">
      <c r="A19" s="59" t="s">
        <v>58</v>
      </c>
      <c r="B19" s="29" t="s">
        <v>121</v>
      </c>
      <c r="C19" s="39" t="s">
        <v>204</v>
      </c>
      <c r="D19" s="40"/>
      <c r="E19" s="30">
        <v>500947989.67000002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-59212112.640000001</v>
      </c>
      <c r="M19" s="30">
        <f t="shared" si="0"/>
        <v>441735877.03000003</v>
      </c>
    </row>
    <row r="20" spans="1:13" s="7" customFormat="1" ht="20.25" customHeight="1" x14ac:dyDescent="0.2">
      <c r="A20" s="35" t="s">
        <v>64</v>
      </c>
      <c r="B20" s="27" t="s">
        <v>122</v>
      </c>
      <c r="C20" s="37" t="s">
        <v>205</v>
      </c>
      <c r="D20" s="38"/>
      <c r="E20" s="28">
        <f>SUM(E21:E22)</f>
        <v>85110193.700000003</v>
      </c>
      <c r="F20" s="28">
        <f t="shared" ref="F20:K20" si="5">SUM(F21:F22)</f>
        <v>0</v>
      </c>
      <c r="G20" s="28">
        <f t="shared" si="5"/>
        <v>0</v>
      </c>
      <c r="H20" s="28">
        <f t="shared" si="5"/>
        <v>0</v>
      </c>
      <c r="I20" s="28">
        <f t="shared" si="5"/>
        <v>0</v>
      </c>
      <c r="J20" s="28">
        <f t="shared" si="5"/>
        <v>0</v>
      </c>
      <c r="K20" s="28">
        <f t="shared" si="5"/>
        <v>0</v>
      </c>
      <c r="L20" s="28">
        <f>L21+L22</f>
        <v>2345225.35</v>
      </c>
      <c r="M20" s="28">
        <f t="shared" si="0"/>
        <v>87455419.049999997</v>
      </c>
    </row>
    <row r="21" spans="1:13" s="7" customFormat="1" ht="29.25" customHeight="1" x14ac:dyDescent="0.2">
      <c r="A21" s="59" t="s">
        <v>65</v>
      </c>
      <c r="B21" s="29" t="s">
        <v>123</v>
      </c>
      <c r="C21" s="39" t="s">
        <v>206</v>
      </c>
      <c r="D21" s="40"/>
      <c r="E21" s="30">
        <v>82718393.700000003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3117225.35</v>
      </c>
      <c r="M21" s="30">
        <f t="shared" si="0"/>
        <v>85835619.049999997</v>
      </c>
    </row>
    <row r="22" spans="1:13" s="7" customFormat="1" ht="39.75" customHeight="1" x14ac:dyDescent="0.2">
      <c r="A22" s="59" t="s">
        <v>67</v>
      </c>
      <c r="B22" s="29" t="s">
        <v>124</v>
      </c>
      <c r="C22" s="39" t="s">
        <v>207</v>
      </c>
      <c r="D22" s="40"/>
      <c r="E22" s="30">
        <v>2391800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-772000</v>
      </c>
      <c r="M22" s="30">
        <f t="shared" si="0"/>
        <v>1619800</v>
      </c>
    </row>
    <row r="23" spans="1:13" s="7" customFormat="1" ht="30.75" customHeight="1" x14ac:dyDescent="0.2">
      <c r="A23" s="35" t="s">
        <v>69</v>
      </c>
      <c r="B23" s="27" t="s">
        <v>162</v>
      </c>
      <c r="C23" s="37" t="s">
        <v>208</v>
      </c>
      <c r="D23" s="38"/>
      <c r="E23" s="28">
        <f>SUM(E24:E25)</f>
        <v>0</v>
      </c>
      <c r="F23" s="28">
        <f>SUM(F24:F25)</f>
        <v>0</v>
      </c>
      <c r="G23" s="28">
        <f>SUM(G24:G25)</f>
        <v>0</v>
      </c>
      <c r="H23" s="28">
        <f>SUM(H24:H25)</f>
        <v>0</v>
      </c>
      <c r="I23" s="28">
        <f>SUM(I24:I25)</f>
        <v>0</v>
      </c>
      <c r="J23" s="28">
        <f>SUM(J24:J25)</f>
        <v>0</v>
      </c>
      <c r="K23" s="28">
        <f>SUM(K24:K25)</f>
        <v>0</v>
      </c>
      <c r="L23" s="28">
        <f>SUM(L24:L25)</f>
        <v>2366.33</v>
      </c>
      <c r="M23" s="28">
        <f t="shared" si="0"/>
        <v>2366.33</v>
      </c>
    </row>
    <row r="24" spans="1:13" s="7" customFormat="1" ht="24" customHeight="1" x14ac:dyDescent="0.2">
      <c r="A24" s="61" t="s">
        <v>70</v>
      </c>
      <c r="B24" s="31" t="s">
        <v>119</v>
      </c>
      <c r="C24" s="39" t="s">
        <v>296</v>
      </c>
      <c r="D24" s="40"/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2">
        <v>67.430000000000007</v>
      </c>
      <c r="M24" s="32">
        <f t="shared" si="0"/>
        <v>67.430000000000007</v>
      </c>
    </row>
    <row r="25" spans="1:13" s="7" customFormat="1" ht="39" customHeight="1" x14ac:dyDescent="0.2">
      <c r="A25" s="61" t="s">
        <v>72</v>
      </c>
      <c r="B25" s="31" t="s">
        <v>163</v>
      </c>
      <c r="C25" s="39" t="s">
        <v>297</v>
      </c>
      <c r="D25" s="40"/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2">
        <v>2298.9</v>
      </c>
      <c r="M25" s="32">
        <f t="shared" si="0"/>
        <v>2298.9</v>
      </c>
    </row>
    <row r="26" spans="1:13" s="7" customFormat="1" ht="41.25" customHeight="1" x14ac:dyDescent="0.2">
      <c r="A26" s="35" t="s">
        <v>77</v>
      </c>
      <c r="B26" s="27" t="s">
        <v>125</v>
      </c>
      <c r="C26" s="37" t="s">
        <v>209</v>
      </c>
      <c r="D26" s="38"/>
      <c r="E26" s="28">
        <f>SUM(E27:E31)</f>
        <v>743546814.21000004</v>
      </c>
      <c r="F26" s="28">
        <f t="shared" ref="F26:K26" si="6">SUM(F27:F31)</f>
        <v>0</v>
      </c>
      <c r="G26" s="28">
        <f t="shared" si="6"/>
        <v>0</v>
      </c>
      <c r="H26" s="28">
        <f t="shared" si="6"/>
        <v>0</v>
      </c>
      <c r="I26" s="28">
        <f t="shared" si="6"/>
        <v>0</v>
      </c>
      <c r="J26" s="28">
        <f t="shared" si="6"/>
        <v>0</v>
      </c>
      <c r="K26" s="28">
        <f t="shared" si="6"/>
        <v>0</v>
      </c>
      <c r="L26" s="28">
        <f>L27+L28+L29+L30+L31</f>
        <v>-82958528.089999989</v>
      </c>
      <c r="M26" s="28">
        <f t="shared" si="0"/>
        <v>660588286.12</v>
      </c>
    </row>
    <row r="27" spans="1:13" s="7" customFormat="1" ht="64.5" customHeight="1" x14ac:dyDescent="0.2">
      <c r="A27" s="59" t="s">
        <v>78</v>
      </c>
      <c r="B27" s="29" t="s">
        <v>126</v>
      </c>
      <c r="C27" s="39" t="s">
        <v>210</v>
      </c>
      <c r="D27" s="40"/>
      <c r="E27" s="30">
        <v>11759657.449999999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339089.55</v>
      </c>
      <c r="M27" s="30">
        <f t="shared" si="0"/>
        <v>12098747</v>
      </c>
    </row>
    <row r="28" spans="1:13" s="7" customFormat="1" ht="28.5" customHeight="1" x14ac:dyDescent="0.2">
      <c r="A28" s="59" t="s">
        <v>80</v>
      </c>
      <c r="B28" s="29" t="s">
        <v>127</v>
      </c>
      <c r="C28" s="39" t="s">
        <v>211</v>
      </c>
      <c r="D28" s="40"/>
      <c r="E28" s="30">
        <v>2099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70</v>
      </c>
      <c r="M28" s="30">
        <f t="shared" si="0"/>
        <v>2169</v>
      </c>
    </row>
    <row r="29" spans="1:13" s="7" customFormat="1" ht="82.5" customHeight="1" x14ac:dyDescent="0.2">
      <c r="A29" s="59" t="s">
        <v>164</v>
      </c>
      <c r="B29" s="29" t="s">
        <v>128</v>
      </c>
      <c r="C29" s="39" t="s">
        <v>212</v>
      </c>
      <c r="D29" s="40"/>
      <c r="E29" s="30">
        <v>724481607.69000006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-91957779.209999993</v>
      </c>
      <c r="M29" s="30">
        <f t="shared" si="0"/>
        <v>632523828.48000002</v>
      </c>
    </row>
    <row r="30" spans="1:13" s="7" customFormat="1" ht="24.75" customHeight="1" x14ac:dyDescent="0.2">
      <c r="A30" s="59" t="s">
        <v>165</v>
      </c>
      <c r="B30" s="29" t="s">
        <v>129</v>
      </c>
      <c r="C30" s="39" t="s">
        <v>213</v>
      </c>
      <c r="D30" s="40"/>
      <c r="E30" s="30">
        <v>2955336.9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12979145.810000001</v>
      </c>
      <c r="M30" s="30">
        <f t="shared" si="0"/>
        <v>15934482.710000001</v>
      </c>
    </row>
    <row r="31" spans="1:13" s="7" customFormat="1" ht="78.75" customHeight="1" x14ac:dyDescent="0.2">
      <c r="A31" s="60" t="s">
        <v>166</v>
      </c>
      <c r="B31" s="29" t="s">
        <v>130</v>
      </c>
      <c r="C31" s="39" t="s">
        <v>214</v>
      </c>
      <c r="D31" s="40"/>
      <c r="E31" s="30">
        <v>4348113.17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-4319054.24</v>
      </c>
      <c r="M31" s="30">
        <f t="shared" si="0"/>
        <v>29058.929999999702</v>
      </c>
    </row>
    <row r="32" spans="1:13" s="7" customFormat="1" ht="22.5" customHeight="1" x14ac:dyDescent="0.2">
      <c r="A32" s="35" t="s">
        <v>82</v>
      </c>
      <c r="B32" s="27" t="s">
        <v>131</v>
      </c>
      <c r="C32" s="37" t="s">
        <v>215</v>
      </c>
      <c r="D32" s="38"/>
      <c r="E32" s="28">
        <f>E33</f>
        <v>12193723</v>
      </c>
      <c r="F32" s="28">
        <f t="shared" ref="F32:L32" si="7">F33</f>
        <v>0</v>
      </c>
      <c r="G32" s="28">
        <f t="shared" si="7"/>
        <v>0</v>
      </c>
      <c r="H32" s="28">
        <f t="shared" si="7"/>
        <v>0</v>
      </c>
      <c r="I32" s="28">
        <f t="shared" si="7"/>
        <v>0</v>
      </c>
      <c r="J32" s="28">
        <f t="shared" si="7"/>
        <v>0</v>
      </c>
      <c r="K32" s="28">
        <f t="shared" si="7"/>
        <v>0</v>
      </c>
      <c r="L32" s="28">
        <f t="shared" si="7"/>
        <v>24003502.510000002</v>
      </c>
      <c r="M32" s="28">
        <f t="shared" si="0"/>
        <v>36197225.510000005</v>
      </c>
    </row>
    <row r="33" spans="1:13" s="7" customFormat="1" ht="21.75" customHeight="1" x14ac:dyDescent="0.2">
      <c r="A33" s="59" t="s">
        <v>83</v>
      </c>
      <c r="B33" s="29" t="s">
        <v>132</v>
      </c>
      <c r="C33" s="39" t="s">
        <v>216</v>
      </c>
      <c r="D33" s="40"/>
      <c r="E33" s="30">
        <v>12193723</v>
      </c>
      <c r="F33" s="24"/>
      <c r="G33" s="24"/>
      <c r="H33" s="24"/>
      <c r="I33" s="30"/>
      <c r="J33" s="30"/>
      <c r="K33" s="34"/>
      <c r="L33" s="30">
        <v>24003502.510000002</v>
      </c>
      <c r="M33" s="30">
        <f t="shared" si="0"/>
        <v>36197225.510000005</v>
      </c>
    </row>
    <row r="34" spans="1:13" s="7" customFormat="1" ht="28.5" customHeight="1" x14ac:dyDescent="0.2">
      <c r="A34" s="35" t="s">
        <v>85</v>
      </c>
      <c r="B34" s="27" t="s">
        <v>133</v>
      </c>
      <c r="C34" s="37" t="s">
        <v>217</v>
      </c>
      <c r="D34" s="38"/>
      <c r="E34" s="28">
        <f>SUM(E35:E36)</f>
        <v>84484010.75</v>
      </c>
      <c r="F34" s="28">
        <f t="shared" ref="F34:K34" si="8">SUM(F35:F36)</f>
        <v>0</v>
      </c>
      <c r="G34" s="28">
        <f t="shared" si="8"/>
        <v>0</v>
      </c>
      <c r="H34" s="28">
        <f>H35+H36</f>
        <v>0</v>
      </c>
      <c r="I34" s="28">
        <f t="shared" si="8"/>
        <v>0</v>
      </c>
      <c r="J34" s="28">
        <f t="shared" si="8"/>
        <v>0</v>
      </c>
      <c r="K34" s="28">
        <f t="shared" si="8"/>
        <v>0</v>
      </c>
      <c r="L34" s="28">
        <f>L35+L36</f>
        <v>-23591389.259999998</v>
      </c>
      <c r="M34" s="28">
        <f t="shared" si="0"/>
        <v>60892621.490000002</v>
      </c>
    </row>
    <row r="35" spans="1:13" s="7" customFormat="1" ht="27" customHeight="1" x14ac:dyDescent="0.2">
      <c r="A35" s="59" t="s">
        <v>86</v>
      </c>
      <c r="B35" s="29" t="s">
        <v>134</v>
      </c>
      <c r="C35" s="39" t="s">
        <v>218</v>
      </c>
      <c r="D35" s="40"/>
      <c r="E35" s="30">
        <v>51630015.329999998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-26670259.109999999</v>
      </c>
      <c r="M35" s="30">
        <f t="shared" si="0"/>
        <v>24959756.219999999</v>
      </c>
    </row>
    <row r="36" spans="1:13" s="7" customFormat="1" ht="24" customHeight="1" x14ac:dyDescent="0.2">
      <c r="A36" s="60" t="s">
        <v>88</v>
      </c>
      <c r="B36" s="29" t="s">
        <v>135</v>
      </c>
      <c r="C36" s="39" t="s">
        <v>219</v>
      </c>
      <c r="D36" s="40"/>
      <c r="E36" s="30">
        <v>32853995.420000002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3078869.85</v>
      </c>
      <c r="M36" s="30">
        <f t="shared" si="0"/>
        <v>35932865.270000003</v>
      </c>
    </row>
    <row r="37" spans="1:13" s="7" customFormat="1" ht="24.75" customHeight="1" x14ac:dyDescent="0.2">
      <c r="A37" s="35" t="s">
        <v>94</v>
      </c>
      <c r="B37" s="27" t="s">
        <v>136</v>
      </c>
      <c r="C37" s="37" t="s">
        <v>220</v>
      </c>
      <c r="D37" s="38"/>
      <c r="E37" s="28">
        <f>SUM(E38:E41)</f>
        <v>150909932.33000001</v>
      </c>
      <c r="F37" s="28">
        <f t="shared" ref="F37:L37" si="9">SUM(F38:F41)</f>
        <v>0</v>
      </c>
      <c r="G37" s="28">
        <f t="shared" si="9"/>
        <v>0</v>
      </c>
      <c r="H37" s="28">
        <f t="shared" si="9"/>
        <v>0</v>
      </c>
      <c r="I37" s="28">
        <f t="shared" si="9"/>
        <v>0</v>
      </c>
      <c r="J37" s="28">
        <f t="shared" si="9"/>
        <v>55527000</v>
      </c>
      <c r="K37" s="28">
        <f t="shared" si="9"/>
        <v>0</v>
      </c>
      <c r="L37" s="28">
        <f t="shared" si="9"/>
        <v>-73422194.720000014</v>
      </c>
      <c r="M37" s="28">
        <f t="shared" si="0"/>
        <v>133014737.61</v>
      </c>
    </row>
    <row r="38" spans="1:13" s="7" customFormat="1" ht="22.5" customHeight="1" x14ac:dyDescent="0.2">
      <c r="A38" s="59" t="s">
        <v>95</v>
      </c>
      <c r="B38" s="29" t="s">
        <v>137</v>
      </c>
      <c r="C38" s="39" t="s">
        <v>221</v>
      </c>
      <c r="D38" s="40"/>
      <c r="E38" s="30">
        <v>46482084.890000001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-15517164.99</v>
      </c>
      <c r="M38" s="30">
        <f t="shared" si="0"/>
        <v>30964919.899999999</v>
      </c>
    </row>
    <row r="39" spans="1:13" s="7" customFormat="1" ht="78" customHeight="1" x14ac:dyDescent="0.2">
      <c r="A39" s="60" t="s">
        <v>97</v>
      </c>
      <c r="B39" s="29" t="s">
        <v>138</v>
      </c>
      <c r="C39" s="39" t="s">
        <v>222</v>
      </c>
      <c r="D39" s="40"/>
      <c r="E39" s="30">
        <v>30369161.07</v>
      </c>
      <c r="F39" s="30">
        <v>0</v>
      </c>
      <c r="G39" s="30">
        <v>0</v>
      </c>
      <c r="H39" s="30">
        <v>0</v>
      </c>
      <c r="I39" s="30">
        <v>0</v>
      </c>
      <c r="J39" s="30">
        <v>55527000</v>
      </c>
      <c r="K39" s="30">
        <v>0</v>
      </c>
      <c r="L39" s="30">
        <v>-47892378.560000002</v>
      </c>
      <c r="M39" s="30">
        <f t="shared" si="0"/>
        <v>38003782.50999999</v>
      </c>
    </row>
    <row r="40" spans="1:13" s="7" customFormat="1" ht="30" customHeight="1" x14ac:dyDescent="0.2">
      <c r="A40" s="59" t="s">
        <v>250</v>
      </c>
      <c r="B40" s="29" t="s">
        <v>139</v>
      </c>
      <c r="C40" s="39" t="s">
        <v>223</v>
      </c>
      <c r="D40" s="40"/>
      <c r="E40" s="30">
        <v>73611850.459999993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-10589286.470000001</v>
      </c>
      <c r="M40" s="30">
        <f t="shared" si="0"/>
        <v>63022563.989999995</v>
      </c>
    </row>
    <row r="41" spans="1:13" s="7" customFormat="1" ht="72" customHeight="1" x14ac:dyDescent="0.2">
      <c r="A41" s="61" t="s">
        <v>253</v>
      </c>
      <c r="B41" s="31" t="s">
        <v>252</v>
      </c>
      <c r="C41" s="39" t="s">
        <v>251</v>
      </c>
      <c r="D41" s="40"/>
      <c r="E41" s="32">
        <v>446835.91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2">
        <v>576635.30000000005</v>
      </c>
      <c r="M41" s="32">
        <f t="shared" si="0"/>
        <v>1023471.21</v>
      </c>
    </row>
    <row r="42" spans="1:13" s="7" customFormat="1" ht="20.25" customHeight="1" x14ac:dyDescent="0.2">
      <c r="A42" s="35" t="s">
        <v>99</v>
      </c>
      <c r="B42" s="27" t="s">
        <v>140</v>
      </c>
      <c r="C42" s="37" t="s">
        <v>224</v>
      </c>
      <c r="D42" s="38"/>
      <c r="E42" s="28">
        <f t="shared" ref="E42:L42" si="10">SUM(E43:E56)</f>
        <v>97309075.769999981</v>
      </c>
      <c r="F42" s="28">
        <f t="shared" si="10"/>
        <v>0</v>
      </c>
      <c r="G42" s="28">
        <f t="shared" si="10"/>
        <v>0</v>
      </c>
      <c r="H42" s="28">
        <f t="shared" si="10"/>
        <v>0</v>
      </c>
      <c r="I42" s="28">
        <f t="shared" si="10"/>
        <v>0</v>
      </c>
      <c r="J42" s="28">
        <f t="shared" si="10"/>
        <v>0</v>
      </c>
      <c r="K42" s="28">
        <f t="shared" si="10"/>
        <v>0</v>
      </c>
      <c r="L42" s="28">
        <f t="shared" si="10"/>
        <v>-2445954.16</v>
      </c>
      <c r="M42" s="28">
        <f t="shared" si="0"/>
        <v>94863121.609999985</v>
      </c>
    </row>
    <row r="43" spans="1:13" s="7" customFormat="1" ht="30" customHeight="1" x14ac:dyDescent="0.2">
      <c r="A43" s="59" t="s">
        <v>100</v>
      </c>
      <c r="B43" s="29" t="s">
        <v>141</v>
      </c>
      <c r="C43" s="39" t="s">
        <v>225</v>
      </c>
      <c r="D43" s="40"/>
      <c r="E43" s="30">
        <v>2126061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285212</v>
      </c>
      <c r="M43" s="30">
        <f t="shared" si="0"/>
        <v>2411273</v>
      </c>
    </row>
    <row r="44" spans="1:13" s="7" customFormat="1" ht="57" customHeight="1" x14ac:dyDescent="0.2">
      <c r="A44" s="59" t="s">
        <v>167</v>
      </c>
      <c r="B44" s="29" t="s">
        <v>142</v>
      </c>
      <c r="C44" s="39" t="s">
        <v>226</v>
      </c>
      <c r="D44" s="40"/>
      <c r="E44" s="30">
        <v>65756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390672.38</v>
      </c>
      <c r="M44" s="30">
        <f t="shared" si="0"/>
        <v>456428.38</v>
      </c>
    </row>
    <row r="45" spans="1:13" s="7" customFormat="1" ht="54" customHeight="1" x14ac:dyDescent="0.2">
      <c r="A45" s="60" t="s">
        <v>168</v>
      </c>
      <c r="B45" s="29" t="s">
        <v>143</v>
      </c>
      <c r="C45" s="39" t="s">
        <v>227</v>
      </c>
      <c r="D45" s="40"/>
      <c r="E45" s="30">
        <v>14035003.33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-7238600</v>
      </c>
      <c r="M45" s="30">
        <f t="shared" si="0"/>
        <v>6796403.3300000001</v>
      </c>
    </row>
    <row r="46" spans="1:13" s="7" customFormat="1" ht="30.75" customHeight="1" x14ac:dyDescent="0.2">
      <c r="A46" s="59" t="s">
        <v>169</v>
      </c>
      <c r="B46" s="29" t="s">
        <v>144</v>
      </c>
      <c r="C46" s="39" t="s">
        <v>228</v>
      </c>
      <c r="D46" s="40"/>
      <c r="E46" s="30">
        <v>361058.08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-292536</v>
      </c>
      <c r="M46" s="30">
        <f t="shared" si="0"/>
        <v>68522.080000000016</v>
      </c>
    </row>
    <row r="47" spans="1:13" s="7" customFormat="1" ht="108.75" customHeight="1" x14ac:dyDescent="0.2">
      <c r="A47" s="60" t="s">
        <v>170</v>
      </c>
      <c r="B47" s="29" t="s">
        <v>145</v>
      </c>
      <c r="C47" s="39" t="s">
        <v>229</v>
      </c>
      <c r="D47" s="40"/>
      <c r="E47" s="30">
        <v>4427000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621000</v>
      </c>
      <c r="M47" s="30">
        <f>E47+F47+G47+H47+I47+J47+K47+L47</f>
        <v>5048000</v>
      </c>
    </row>
    <row r="48" spans="1:13" s="7" customFormat="1" ht="56.25" customHeight="1" x14ac:dyDescent="0.2">
      <c r="A48" s="59" t="s">
        <v>171</v>
      </c>
      <c r="B48" s="29" t="s">
        <v>146</v>
      </c>
      <c r="C48" s="39" t="s">
        <v>230</v>
      </c>
      <c r="D48" s="40"/>
      <c r="E48" s="30">
        <v>3085000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275000</v>
      </c>
      <c r="M48" s="30">
        <f t="shared" si="0"/>
        <v>3360000</v>
      </c>
    </row>
    <row r="49" spans="1:13" s="7" customFormat="1" ht="35.25" customHeight="1" x14ac:dyDescent="0.2">
      <c r="A49" s="60" t="s">
        <v>172</v>
      </c>
      <c r="B49" s="29" t="s">
        <v>147</v>
      </c>
      <c r="C49" s="39" t="s">
        <v>231</v>
      </c>
      <c r="D49" s="40"/>
      <c r="E49" s="30">
        <v>1519967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2435385.2000000002</v>
      </c>
      <c r="M49" s="30">
        <f t="shared" si="0"/>
        <v>3955352.2</v>
      </c>
    </row>
    <row r="50" spans="1:13" s="7" customFormat="1" ht="52.5" customHeight="1" x14ac:dyDescent="0.2">
      <c r="A50" s="60" t="s">
        <v>173</v>
      </c>
      <c r="B50" s="29" t="s">
        <v>184</v>
      </c>
      <c r="C50" s="39" t="s">
        <v>232</v>
      </c>
      <c r="D50" s="40"/>
      <c r="E50" s="30">
        <v>476103.33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462292.35</v>
      </c>
      <c r="M50" s="30">
        <f t="shared" si="0"/>
        <v>938395.67999999993</v>
      </c>
    </row>
    <row r="51" spans="1:13" s="7" customFormat="1" ht="35.25" customHeight="1" x14ac:dyDescent="0.2">
      <c r="A51" s="59" t="s">
        <v>174</v>
      </c>
      <c r="B51" s="29" t="s">
        <v>161</v>
      </c>
      <c r="C51" s="39" t="s">
        <v>233</v>
      </c>
      <c r="D51" s="40"/>
      <c r="E51" s="30">
        <v>228000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7043000</v>
      </c>
      <c r="M51" s="30">
        <f t="shared" si="0"/>
        <v>7271000</v>
      </c>
    </row>
    <row r="52" spans="1:13" s="7" customFormat="1" ht="57.75" customHeight="1" x14ac:dyDescent="0.2">
      <c r="A52" s="59" t="s">
        <v>175</v>
      </c>
      <c r="B52" s="29" t="s">
        <v>244</v>
      </c>
      <c r="C52" s="39" t="s">
        <v>254</v>
      </c>
      <c r="D52" s="40"/>
      <c r="E52" s="30">
        <v>15071303.49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-288525.71000000002</v>
      </c>
      <c r="M52" s="30">
        <f t="shared" si="0"/>
        <v>14782777.779999999</v>
      </c>
    </row>
    <row r="53" spans="1:13" s="7" customFormat="1" ht="39.75" customHeight="1" x14ac:dyDescent="0.2">
      <c r="A53" s="59" t="s">
        <v>185</v>
      </c>
      <c r="B53" s="29" t="s">
        <v>160</v>
      </c>
      <c r="C53" s="39" t="s">
        <v>234</v>
      </c>
      <c r="D53" s="40"/>
      <c r="E53" s="30">
        <v>2275333.33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-265333.33</v>
      </c>
      <c r="M53" s="30">
        <f t="shared" si="0"/>
        <v>2010000</v>
      </c>
    </row>
    <row r="54" spans="1:13" s="7" customFormat="1" ht="65.25" customHeight="1" x14ac:dyDescent="0.2">
      <c r="A54" s="59" t="s">
        <v>176</v>
      </c>
      <c r="B54" s="29" t="s">
        <v>148</v>
      </c>
      <c r="C54" s="39" t="s">
        <v>235</v>
      </c>
      <c r="D54" s="40"/>
      <c r="E54" s="30">
        <v>3844230.34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3455193.1</v>
      </c>
      <c r="M54" s="30">
        <f t="shared" si="0"/>
        <v>7299423.4399999995</v>
      </c>
    </row>
    <row r="55" spans="1:13" s="7" customFormat="1" ht="36.75" customHeight="1" x14ac:dyDescent="0.2">
      <c r="A55" s="59" t="s">
        <v>177</v>
      </c>
      <c r="B55" s="29" t="s">
        <v>149</v>
      </c>
      <c r="C55" s="39" t="s">
        <v>236</v>
      </c>
      <c r="D55" s="40"/>
      <c r="E55" s="30">
        <v>12285683.33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-2556323.33</v>
      </c>
      <c r="M55" s="30">
        <f t="shared" si="0"/>
        <v>9729360</v>
      </c>
    </row>
    <row r="56" spans="1:13" s="7" customFormat="1" ht="26.25" customHeight="1" x14ac:dyDescent="0.2">
      <c r="A56" s="60" t="s">
        <v>186</v>
      </c>
      <c r="B56" s="29" t="s">
        <v>150</v>
      </c>
      <c r="C56" s="39" t="s">
        <v>237</v>
      </c>
      <c r="D56" s="40"/>
      <c r="E56" s="30">
        <v>37508576.539999999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-6772390.8200000003</v>
      </c>
      <c r="M56" s="30">
        <f t="shared" si="0"/>
        <v>30736185.719999999</v>
      </c>
    </row>
    <row r="57" spans="1:13" s="7" customFormat="1" ht="23.25" customHeight="1" x14ac:dyDescent="0.2">
      <c r="A57" s="35" t="s">
        <v>102</v>
      </c>
      <c r="B57" s="27" t="s">
        <v>151</v>
      </c>
      <c r="C57" s="37" t="s">
        <v>238</v>
      </c>
      <c r="D57" s="38"/>
      <c r="E57" s="28">
        <f>E58</f>
        <v>92788463.109999999</v>
      </c>
      <c r="F57" s="28">
        <f t="shared" ref="F57:L57" si="11">F58</f>
        <v>0</v>
      </c>
      <c r="G57" s="28">
        <f t="shared" si="11"/>
        <v>0</v>
      </c>
      <c r="H57" s="28">
        <f t="shared" si="11"/>
        <v>0</v>
      </c>
      <c r="I57" s="28">
        <f t="shared" si="11"/>
        <v>0</v>
      </c>
      <c r="J57" s="28">
        <f t="shared" si="11"/>
        <v>0</v>
      </c>
      <c r="K57" s="28">
        <f t="shared" si="11"/>
        <v>0</v>
      </c>
      <c r="L57" s="28">
        <f t="shared" si="11"/>
        <v>-2909627.2</v>
      </c>
      <c r="M57" s="28">
        <f t="shared" si="0"/>
        <v>89878835.909999996</v>
      </c>
    </row>
    <row r="58" spans="1:13" s="7" customFormat="1" ht="21.75" customHeight="1" x14ac:dyDescent="0.2">
      <c r="A58" s="59" t="s">
        <v>178</v>
      </c>
      <c r="B58" s="29" t="s">
        <v>152</v>
      </c>
      <c r="C58" s="39" t="s">
        <v>239</v>
      </c>
      <c r="D58" s="40"/>
      <c r="E58" s="30">
        <v>92788463.109999999</v>
      </c>
      <c r="F58" s="24"/>
      <c r="G58" s="24"/>
      <c r="H58" s="24"/>
      <c r="I58" s="30"/>
      <c r="J58" s="34"/>
      <c r="K58" s="34"/>
      <c r="L58" s="30">
        <v>-2909627.2</v>
      </c>
      <c r="M58" s="30">
        <f t="shared" si="0"/>
        <v>89878835.909999996</v>
      </c>
    </row>
    <row r="59" spans="1:13" s="7" customFormat="1" ht="23.25" customHeight="1" x14ac:dyDescent="0.2">
      <c r="A59" s="58"/>
      <c r="B59" s="27" t="s">
        <v>153</v>
      </c>
      <c r="C59" s="37" t="s">
        <v>240</v>
      </c>
      <c r="D59" s="38"/>
      <c r="E59" s="28">
        <f>E60+E69+E71+E67+E65</f>
        <v>14540293734.099998</v>
      </c>
      <c r="F59" s="28">
        <f t="shared" ref="F59:M59" si="12">F60+F69+F71+F67+F65</f>
        <v>-45035770.710000001</v>
      </c>
      <c r="G59" s="28">
        <f t="shared" si="12"/>
        <v>1567401400</v>
      </c>
      <c r="H59" s="28">
        <f t="shared" si="12"/>
        <v>170189510.19</v>
      </c>
      <c r="I59" s="28">
        <f t="shared" si="12"/>
        <v>31711490</v>
      </c>
      <c r="J59" s="28">
        <f t="shared" si="12"/>
        <v>-499500326.10999995</v>
      </c>
      <c r="K59" s="28">
        <f t="shared" si="12"/>
        <v>170000000</v>
      </c>
      <c r="L59" s="28">
        <f t="shared" si="12"/>
        <v>111314617.81000002</v>
      </c>
      <c r="M59" s="28">
        <f t="shared" si="12"/>
        <v>16046374655.279999</v>
      </c>
    </row>
    <row r="60" spans="1:13" s="7" customFormat="1" ht="28.5" customHeight="1" x14ac:dyDescent="0.2">
      <c r="A60" s="35" t="s">
        <v>159</v>
      </c>
      <c r="B60" s="27" t="s">
        <v>154</v>
      </c>
      <c r="C60" s="37" t="s">
        <v>241</v>
      </c>
      <c r="D60" s="38"/>
      <c r="E60" s="28">
        <f>E61+E62+E63+E64</f>
        <v>14531189800</v>
      </c>
      <c r="F60" s="28">
        <f t="shared" ref="F60:L60" si="13">F61+F62+F63+F64</f>
        <v>0</v>
      </c>
      <c r="G60" s="28">
        <f t="shared" si="13"/>
        <v>1567401400</v>
      </c>
      <c r="H60" s="28">
        <f t="shared" si="13"/>
        <v>170189510.19</v>
      </c>
      <c r="I60" s="28">
        <f t="shared" si="13"/>
        <v>0</v>
      </c>
      <c r="J60" s="28">
        <f t="shared" si="13"/>
        <v>-499500326.10999995</v>
      </c>
      <c r="K60" s="28">
        <f t="shared" si="13"/>
        <v>170000000</v>
      </c>
      <c r="L60" s="28">
        <f t="shared" si="13"/>
        <v>120842320.63000001</v>
      </c>
      <c r="M60" s="28">
        <f t="shared" si="0"/>
        <v>16060122704.709999</v>
      </c>
    </row>
    <row r="61" spans="1:13" s="7" customFormat="1" ht="33.75" customHeight="1" x14ac:dyDescent="0.2">
      <c r="A61" s="60" t="s">
        <v>179</v>
      </c>
      <c r="B61" s="29" t="s">
        <v>155</v>
      </c>
      <c r="C61" s="41" t="s">
        <v>282</v>
      </c>
      <c r="D61" s="42"/>
      <c r="E61" s="30">
        <v>0</v>
      </c>
      <c r="F61" s="30">
        <v>0</v>
      </c>
      <c r="G61" s="30">
        <v>64911900</v>
      </c>
      <c r="H61" s="30">
        <v>0</v>
      </c>
      <c r="I61" s="30">
        <v>0</v>
      </c>
      <c r="J61" s="30">
        <v>17170600</v>
      </c>
      <c r="K61" s="30">
        <v>0</v>
      </c>
      <c r="L61" s="30">
        <v>74452300</v>
      </c>
      <c r="M61" s="30">
        <f t="shared" si="0"/>
        <v>156534800</v>
      </c>
    </row>
    <row r="62" spans="1:13" s="7" customFormat="1" ht="33" customHeight="1" x14ac:dyDescent="0.2">
      <c r="A62" s="59" t="s">
        <v>180</v>
      </c>
      <c r="B62" s="29" t="s">
        <v>156</v>
      </c>
      <c r="C62" s="41" t="s">
        <v>283</v>
      </c>
      <c r="D62" s="42"/>
      <c r="E62" s="30">
        <v>2808919100</v>
      </c>
      <c r="F62" s="30">
        <v>0</v>
      </c>
      <c r="G62" s="30">
        <v>918489500</v>
      </c>
      <c r="H62" s="30">
        <v>-9932623.8100000005</v>
      </c>
      <c r="I62" s="30">
        <v>0</v>
      </c>
      <c r="J62" s="30">
        <v>-550625843.65999997</v>
      </c>
      <c r="K62" s="30">
        <v>170000000</v>
      </c>
      <c r="L62" s="30">
        <v>-80156836.819999993</v>
      </c>
      <c r="M62" s="30">
        <f t="shared" si="0"/>
        <v>3256693295.71</v>
      </c>
    </row>
    <row r="63" spans="1:13" s="7" customFormat="1" ht="28.5" customHeight="1" x14ac:dyDescent="0.2">
      <c r="A63" s="59" t="s">
        <v>181</v>
      </c>
      <c r="B63" s="29" t="s">
        <v>157</v>
      </c>
      <c r="C63" s="41" t="s">
        <v>284</v>
      </c>
      <c r="D63" s="42"/>
      <c r="E63" s="30">
        <v>11720396700</v>
      </c>
      <c r="F63" s="30">
        <v>0</v>
      </c>
      <c r="G63" s="33"/>
      <c r="H63" s="30">
        <v>168772421</v>
      </c>
      <c r="I63" s="30">
        <v>0</v>
      </c>
      <c r="J63" s="30">
        <v>-1430879.45</v>
      </c>
      <c r="K63" s="30">
        <v>0</v>
      </c>
      <c r="L63" s="33">
        <v>118127919.45</v>
      </c>
      <c r="M63" s="33">
        <f t="shared" si="0"/>
        <v>12005866161</v>
      </c>
    </row>
    <row r="64" spans="1:13" s="7" customFormat="1" ht="24" customHeight="1" x14ac:dyDescent="0.2">
      <c r="A64" s="59" t="s">
        <v>182</v>
      </c>
      <c r="B64" s="29" t="s">
        <v>158</v>
      </c>
      <c r="C64" s="41" t="s">
        <v>285</v>
      </c>
      <c r="D64" s="42"/>
      <c r="E64" s="30">
        <v>1874000</v>
      </c>
      <c r="F64" s="30">
        <v>0</v>
      </c>
      <c r="G64" s="30">
        <v>584000000</v>
      </c>
      <c r="H64" s="30">
        <v>11349713</v>
      </c>
      <c r="I64" s="30">
        <v>0</v>
      </c>
      <c r="J64" s="30">
        <v>35385797</v>
      </c>
      <c r="K64" s="30">
        <v>0</v>
      </c>
      <c r="L64" s="30">
        <v>8418938</v>
      </c>
      <c r="M64" s="30">
        <f t="shared" si="0"/>
        <v>641028448</v>
      </c>
    </row>
    <row r="65" spans="1:13" s="7" customFormat="1" ht="28.5" customHeight="1" x14ac:dyDescent="0.2">
      <c r="A65" s="35" t="s">
        <v>183</v>
      </c>
      <c r="B65" s="27" t="s">
        <v>292</v>
      </c>
      <c r="C65" s="37" t="s">
        <v>293</v>
      </c>
      <c r="D65" s="38"/>
      <c r="E65" s="28">
        <f>E66</f>
        <v>0</v>
      </c>
      <c r="F65" s="28">
        <f t="shared" ref="F65:M65" si="14">F66</f>
        <v>0</v>
      </c>
      <c r="G65" s="28">
        <f t="shared" si="14"/>
        <v>0</v>
      </c>
      <c r="H65" s="28">
        <f t="shared" si="14"/>
        <v>0</v>
      </c>
      <c r="I65" s="28">
        <f t="shared" si="14"/>
        <v>0</v>
      </c>
      <c r="J65" s="28">
        <f t="shared" si="14"/>
        <v>31711490</v>
      </c>
      <c r="K65" s="28">
        <f t="shared" si="14"/>
        <v>0</v>
      </c>
      <c r="L65" s="28">
        <f t="shared" si="14"/>
        <v>0</v>
      </c>
      <c r="M65" s="28">
        <f t="shared" si="14"/>
        <v>31711490</v>
      </c>
    </row>
    <row r="66" spans="1:13" s="7" customFormat="1" ht="35.25" customHeight="1" x14ac:dyDescent="0.2">
      <c r="A66" s="61" t="s">
        <v>298</v>
      </c>
      <c r="B66" s="29" t="s">
        <v>294</v>
      </c>
      <c r="C66" s="41" t="s">
        <v>295</v>
      </c>
      <c r="D66" s="42"/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2">
        <v>31711490</v>
      </c>
      <c r="K66" s="30">
        <v>0</v>
      </c>
      <c r="L66" s="30">
        <v>0</v>
      </c>
      <c r="M66" s="30">
        <f t="shared" si="0"/>
        <v>31711490</v>
      </c>
    </row>
    <row r="67" spans="1:13" s="7" customFormat="1" ht="24" customHeight="1" x14ac:dyDescent="0.2">
      <c r="A67" s="35" t="s">
        <v>187</v>
      </c>
      <c r="B67" s="27" t="s">
        <v>288</v>
      </c>
      <c r="C67" s="37" t="s">
        <v>289</v>
      </c>
      <c r="D67" s="38"/>
      <c r="E67" s="28">
        <f>E68</f>
        <v>0</v>
      </c>
      <c r="F67" s="28">
        <f t="shared" ref="F67:M67" si="15">F68</f>
        <v>0</v>
      </c>
      <c r="G67" s="28">
        <f t="shared" si="15"/>
        <v>0</v>
      </c>
      <c r="H67" s="28">
        <f t="shared" si="15"/>
        <v>0</v>
      </c>
      <c r="I67" s="28">
        <f t="shared" si="15"/>
        <v>31711490</v>
      </c>
      <c r="J67" s="28">
        <f t="shared" si="15"/>
        <v>-31711490</v>
      </c>
      <c r="K67" s="28">
        <f t="shared" si="15"/>
        <v>0</v>
      </c>
      <c r="L67" s="28">
        <f t="shared" si="15"/>
        <v>0</v>
      </c>
      <c r="M67" s="28">
        <f t="shared" si="15"/>
        <v>0</v>
      </c>
    </row>
    <row r="68" spans="1:13" s="7" customFormat="1" ht="24" customHeight="1" x14ac:dyDescent="0.2">
      <c r="A68" s="61" t="s">
        <v>299</v>
      </c>
      <c r="B68" s="29" t="s">
        <v>290</v>
      </c>
      <c r="C68" s="41" t="s">
        <v>291</v>
      </c>
      <c r="D68" s="42"/>
      <c r="E68" s="30">
        <v>0</v>
      </c>
      <c r="F68" s="30">
        <v>0</v>
      </c>
      <c r="G68" s="30">
        <v>0</v>
      </c>
      <c r="H68" s="30">
        <v>0</v>
      </c>
      <c r="I68" s="32">
        <v>31711490</v>
      </c>
      <c r="J68" s="32">
        <v>-31711490</v>
      </c>
      <c r="K68" s="30">
        <v>0</v>
      </c>
      <c r="L68" s="30">
        <v>0</v>
      </c>
      <c r="M68" s="30">
        <f t="shared" si="0"/>
        <v>0</v>
      </c>
    </row>
    <row r="69" spans="1:13" s="7" customFormat="1" ht="66.75" customHeight="1" x14ac:dyDescent="0.2">
      <c r="A69" s="35" t="s">
        <v>300</v>
      </c>
      <c r="B69" s="27" t="s">
        <v>189</v>
      </c>
      <c r="C69" s="37" t="s">
        <v>242</v>
      </c>
      <c r="D69" s="38"/>
      <c r="E69" s="28">
        <f>E70</f>
        <v>9917657.2200000007</v>
      </c>
      <c r="F69" s="28">
        <f t="shared" ref="F69:L69" si="16">F70</f>
        <v>0</v>
      </c>
      <c r="G69" s="28">
        <f t="shared" si="16"/>
        <v>0</v>
      </c>
      <c r="H69" s="28">
        <f t="shared" si="16"/>
        <v>0</v>
      </c>
      <c r="I69" s="28">
        <f t="shared" si="16"/>
        <v>0</v>
      </c>
      <c r="J69" s="28">
        <f t="shared" si="16"/>
        <v>0</v>
      </c>
      <c r="K69" s="28">
        <f t="shared" si="16"/>
        <v>0</v>
      </c>
      <c r="L69" s="28">
        <f t="shared" si="16"/>
        <v>-1975233.8</v>
      </c>
      <c r="M69" s="28">
        <f t="shared" si="0"/>
        <v>7942423.4200000009</v>
      </c>
    </row>
    <row r="70" spans="1:13" s="7" customFormat="1" ht="27.75" customHeight="1" x14ac:dyDescent="0.2">
      <c r="A70" s="61" t="s">
        <v>301</v>
      </c>
      <c r="B70" s="31" t="s">
        <v>188</v>
      </c>
      <c r="C70" s="41" t="s">
        <v>286</v>
      </c>
      <c r="D70" s="42"/>
      <c r="E70" s="32">
        <v>9917657.2200000007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2">
        <v>-1975233.8</v>
      </c>
      <c r="M70" s="32">
        <f t="shared" si="0"/>
        <v>7942423.4200000009</v>
      </c>
    </row>
    <row r="71" spans="1:13" s="7" customFormat="1" ht="45" customHeight="1" x14ac:dyDescent="0.2">
      <c r="A71" s="35" t="s">
        <v>302</v>
      </c>
      <c r="B71" s="27" t="s">
        <v>192</v>
      </c>
      <c r="C71" s="37" t="s">
        <v>243</v>
      </c>
      <c r="D71" s="38"/>
      <c r="E71" s="28">
        <f>E72</f>
        <v>-813723.12</v>
      </c>
      <c r="F71" s="28">
        <f t="shared" ref="F71:L71" si="17">F72</f>
        <v>-45035770.710000001</v>
      </c>
      <c r="G71" s="28">
        <f t="shared" si="17"/>
        <v>0</v>
      </c>
      <c r="H71" s="28">
        <f t="shared" si="17"/>
        <v>0</v>
      </c>
      <c r="I71" s="28">
        <f t="shared" si="17"/>
        <v>0</v>
      </c>
      <c r="J71" s="28">
        <f t="shared" si="17"/>
        <v>0</v>
      </c>
      <c r="K71" s="28">
        <f t="shared" si="17"/>
        <v>0</v>
      </c>
      <c r="L71" s="28">
        <f t="shared" si="17"/>
        <v>-7552469.0199999996</v>
      </c>
      <c r="M71" s="28">
        <f t="shared" si="0"/>
        <v>-53401962.849999994</v>
      </c>
    </row>
    <row r="72" spans="1:13" s="7" customFormat="1" ht="44.25" customHeight="1" x14ac:dyDescent="0.2">
      <c r="A72" s="59" t="s">
        <v>303</v>
      </c>
      <c r="B72" s="29" t="s">
        <v>190</v>
      </c>
      <c r="C72" s="41" t="s">
        <v>287</v>
      </c>
      <c r="D72" s="42"/>
      <c r="E72" s="30">
        <v>-813723.12</v>
      </c>
      <c r="F72" s="30">
        <v>-45035770.710000001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-7552469.0199999996</v>
      </c>
      <c r="M72" s="30">
        <f>E72+F72+G72+H72+I72+J72+K72+L72</f>
        <v>-53401962.849999994</v>
      </c>
    </row>
    <row r="73" spans="1:13" x14ac:dyDescent="0.2">
      <c r="A73" s="21" t="s">
        <v>4</v>
      </c>
      <c r="B73" s="22" t="s">
        <v>245</v>
      </c>
      <c r="C73" s="23" t="s">
        <v>0</v>
      </c>
      <c r="D73" s="23" t="s">
        <v>1</v>
      </c>
      <c r="E73" s="20">
        <f>E74+E82+E86+E94+E99+E102+E109+E112+E114+E119+E124+E126</f>
        <v>26827499476.230003</v>
      </c>
      <c r="F73" s="20">
        <f>F74+F82+F86+F94+F99+F102+F109+F112+F114+F119+F124+F126</f>
        <v>76478857.309999898</v>
      </c>
      <c r="G73" s="20">
        <f>G74+G82+G86+G94+G99+G102+G109+G112+G114+G119+G124+G126</f>
        <v>1667401400.0000002</v>
      </c>
      <c r="H73" s="20">
        <f>H74+H82+H86+H94+H99+H102+H109+H112+H114+H119+H124+H126</f>
        <v>320189510.19000041</v>
      </c>
      <c r="I73" s="20">
        <f>I74+I82+I86+I94+I99+I102+I109+I112+I114+I119+I124+I126</f>
        <v>31711490</v>
      </c>
      <c r="J73" s="20">
        <v>-499500326.11000001</v>
      </c>
      <c r="K73" s="20">
        <v>274140518.51999998</v>
      </c>
      <c r="L73" s="20">
        <v>46390020.630000003</v>
      </c>
      <c r="M73" s="20">
        <f>E73+F73+G73+H73+I73+J73+K73+L73</f>
        <v>28744310946.770004</v>
      </c>
    </row>
    <row r="74" spans="1:13" x14ac:dyDescent="0.2">
      <c r="A74" s="58" t="s">
        <v>5</v>
      </c>
      <c r="B74" s="9" t="s">
        <v>265</v>
      </c>
      <c r="C74" s="10" t="s">
        <v>6</v>
      </c>
      <c r="D74" s="10" t="s">
        <v>7</v>
      </c>
      <c r="E74" s="17">
        <v>2829505170.21</v>
      </c>
      <c r="F74" s="17">
        <v>-1197580.98</v>
      </c>
      <c r="G74" s="17">
        <v>-275259384.67999983</v>
      </c>
      <c r="H74" s="17">
        <v>-260503208.26000023</v>
      </c>
      <c r="I74" s="17">
        <v>39533.33</v>
      </c>
      <c r="J74" s="17">
        <v>-56080259.640000001</v>
      </c>
      <c r="K74" s="17">
        <v>-32611055.620000001</v>
      </c>
      <c r="L74" s="17">
        <v>3043706.82</v>
      </c>
      <c r="M74" s="17">
        <f>E74+F74+G74+H74+I74+J74+K74+L74</f>
        <v>2206936921.1800003</v>
      </c>
    </row>
    <row r="75" spans="1:13" ht="25.5" x14ac:dyDescent="0.2">
      <c r="A75" s="11" t="s">
        <v>8</v>
      </c>
      <c r="B75" s="12" t="s">
        <v>9</v>
      </c>
      <c r="C75" s="13" t="s">
        <v>6</v>
      </c>
      <c r="D75" s="13" t="s">
        <v>10</v>
      </c>
      <c r="E75" s="18">
        <v>6583331.7599999998</v>
      </c>
      <c r="F75" s="18">
        <v>0</v>
      </c>
      <c r="G75" s="18">
        <v>0</v>
      </c>
      <c r="H75" s="18">
        <v>330000.41000000015</v>
      </c>
      <c r="I75" s="18">
        <v>0</v>
      </c>
      <c r="J75" s="18">
        <v>125317.41999999993</v>
      </c>
      <c r="K75" s="18">
        <v>0</v>
      </c>
      <c r="L75" s="18">
        <v>185541.71999999974</v>
      </c>
      <c r="M75" s="18">
        <f>E75+F75+G75+H75+I75+J75+K75+L75</f>
        <v>7224191.3099999996</v>
      </c>
    </row>
    <row r="76" spans="1:13" ht="38.25" x14ac:dyDescent="0.2">
      <c r="A76" s="11" t="s">
        <v>11</v>
      </c>
      <c r="B76" s="12" t="s">
        <v>12</v>
      </c>
      <c r="C76" s="13" t="s">
        <v>6</v>
      </c>
      <c r="D76" s="13" t="s">
        <v>13</v>
      </c>
      <c r="E76" s="18">
        <v>93719749.939999998</v>
      </c>
      <c r="F76" s="18">
        <v>0</v>
      </c>
      <c r="G76" s="18">
        <v>0</v>
      </c>
      <c r="H76" s="18">
        <v>2604277.5099999998</v>
      </c>
      <c r="I76" s="18">
        <v>0</v>
      </c>
      <c r="J76" s="18">
        <v>0</v>
      </c>
      <c r="K76" s="18">
        <v>0</v>
      </c>
      <c r="L76" s="18">
        <v>0</v>
      </c>
      <c r="M76" s="18">
        <f t="shared" ref="M76:M127" si="18">E76+F76+G76+H76+I76+J76+K76+L76</f>
        <v>96324027.450000003</v>
      </c>
    </row>
    <row r="77" spans="1:13" ht="51" x14ac:dyDescent="0.2">
      <c r="A77" s="11" t="s">
        <v>14</v>
      </c>
      <c r="B77" s="12" t="s">
        <v>15</v>
      </c>
      <c r="C77" s="13" t="s">
        <v>6</v>
      </c>
      <c r="D77" s="13" t="s">
        <v>16</v>
      </c>
      <c r="E77" s="18">
        <v>513814402.38</v>
      </c>
      <c r="F77" s="18">
        <v>0</v>
      </c>
      <c r="G77" s="18">
        <v>-1592868.5</v>
      </c>
      <c r="H77" s="18">
        <v>19418157.75</v>
      </c>
      <c r="I77" s="18">
        <v>0</v>
      </c>
      <c r="J77" s="18">
        <v>18242066.019999981</v>
      </c>
      <c r="K77" s="18">
        <v>0</v>
      </c>
      <c r="L77" s="18">
        <v>14821371.189999999</v>
      </c>
      <c r="M77" s="18">
        <f t="shared" si="18"/>
        <v>564703128.84000003</v>
      </c>
    </row>
    <row r="78" spans="1:13" x14ac:dyDescent="0.2">
      <c r="A78" s="11" t="s">
        <v>17</v>
      </c>
      <c r="B78" s="12" t="s">
        <v>18</v>
      </c>
      <c r="C78" s="13" t="s">
        <v>6</v>
      </c>
      <c r="D78" s="13" t="s">
        <v>19</v>
      </c>
      <c r="E78" s="18">
        <v>65400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f t="shared" si="18"/>
        <v>65400</v>
      </c>
    </row>
    <row r="79" spans="1:13" ht="38.25" x14ac:dyDescent="0.2">
      <c r="A79" s="11" t="s">
        <v>20</v>
      </c>
      <c r="B79" s="12" t="s">
        <v>21</v>
      </c>
      <c r="C79" s="13" t="s">
        <v>6</v>
      </c>
      <c r="D79" s="13" t="s">
        <v>22</v>
      </c>
      <c r="E79" s="18">
        <v>174121892.49000001</v>
      </c>
      <c r="F79" s="18">
        <v>0</v>
      </c>
      <c r="G79" s="18">
        <v>0</v>
      </c>
      <c r="H79" s="18">
        <v>6468065.2999999998</v>
      </c>
      <c r="I79" s="18">
        <v>0</v>
      </c>
      <c r="J79" s="18">
        <v>9976820.5500000007</v>
      </c>
      <c r="K79" s="18">
        <v>0</v>
      </c>
      <c r="L79" s="18">
        <v>1214466.1100000001</v>
      </c>
      <c r="M79" s="18">
        <f t="shared" si="18"/>
        <v>191781244.45000005</v>
      </c>
    </row>
    <row r="80" spans="1:13" x14ac:dyDescent="0.2">
      <c r="A80" s="11" t="s">
        <v>23</v>
      </c>
      <c r="B80" s="12" t="s">
        <v>26</v>
      </c>
      <c r="C80" s="13" t="s">
        <v>6</v>
      </c>
      <c r="D80" s="13" t="s">
        <v>27</v>
      </c>
      <c r="E80" s="18">
        <v>103011653.51000001</v>
      </c>
      <c r="F80" s="18">
        <v>-3182420.93</v>
      </c>
      <c r="G80" s="18">
        <v>-64829232.579999998</v>
      </c>
      <c r="H80" s="18">
        <v>-9162501.129999999</v>
      </c>
      <c r="I80" s="18">
        <v>39533.33</v>
      </c>
      <c r="J80" s="18">
        <v>-6481994.3200000003</v>
      </c>
      <c r="K80" s="18">
        <v>-7905443.379999999</v>
      </c>
      <c r="L80" s="18">
        <v>14781005</v>
      </c>
      <c r="M80" s="18">
        <f t="shared" si="18"/>
        <v>26270599.5</v>
      </c>
    </row>
    <row r="81" spans="1:13" x14ac:dyDescent="0.2">
      <c r="A81" s="11" t="s">
        <v>25</v>
      </c>
      <c r="B81" s="12" t="s">
        <v>28</v>
      </c>
      <c r="C81" s="13" t="s">
        <v>6</v>
      </c>
      <c r="D81" s="13" t="s">
        <v>29</v>
      </c>
      <c r="E81" s="18">
        <v>1938188740.1300001</v>
      </c>
      <c r="F81" s="18">
        <v>1984839.95</v>
      </c>
      <c r="G81" s="18">
        <v>-208837283.5999999</v>
      </c>
      <c r="H81" s="18">
        <v>-280161208.0999999</v>
      </c>
      <c r="I81" s="18">
        <v>0</v>
      </c>
      <c r="J81" s="18">
        <v>-77942469.310000002</v>
      </c>
      <c r="K81" s="18">
        <v>-24705612.24000001</v>
      </c>
      <c r="L81" s="18">
        <v>-27958677.199999999</v>
      </c>
      <c r="M81" s="18">
        <f t="shared" si="18"/>
        <v>1320568329.6300004</v>
      </c>
    </row>
    <row r="82" spans="1:13" ht="25.5" x14ac:dyDescent="0.2">
      <c r="A82" s="58" t="s">
        <v>30</v>
      </c>
      <c r="B82" s="9" t="s">
        <v>266</v>
      </c>
      <c r="C82" s="10" t="s">
        <v>13</v>
      </c>
      <c r="D82" s="10" t="s">
        <v>7</v>
      </c>
      <c r="E82" s="17">
        <v>271870478.93000001</v>
      </c>
      <c r="F82" s="17">
        <v>0</v>
      </c>
      <c r="G82" s="17">
        <v>-14868079.780000001</v>
      </c>
      <c r="H82" s="17">
        <v>7651696.4399999976</v>
      </c>
      <c r="I82" s="17">
        <v>0</v>
      </c>
      <c r="J82" s="17">
        <v>251301.74</v>
      </c>
      <c r="K82" s="17">
        <v>0</v>
      </c>
      <c r="L82" s="17">
        <v>2571740.48</v>
      </c>
      <c r="M82" s="17">
        <f t="shared" si="18"/>
        <v>267477137.81</v>
      </c>
    </row>
    <row r="83" spans="1:13" x14ac:dyDescent="0.2">
      <c r="A83" s="11" t="s">
        <v>31</v>
      </c>
      <c r="B83" s="15" t="s">
        <v>32</v>
      </c>
      <c r="C83" s="16" t="s">
        <v>13</v>
      </c>
      <c r="D83" s="16" t="s">
        <v>16</v>
      </c>
      <c r="E83" s="19">
        <v>32393350.809999999</v>
      </c>
      <c r="F83" s="19">
        <v>0</v>
      </c>
      <c r="G83" s="19">
        <v>-71849.47</v>
      </c>
      <c r="H83" s="19">
        <v>1738000.0000000037</v>
      </c>
      <c r="I83" s="19">
        <v>0</v>
      </c>
      <c r="J83" s="19">
        <v>0</v>
      </c>
      <c r="K83" s="19">
        <v>0</v>
      </c>
      <c r="L83" s="19">
        <v>2186794</v>
      </c>
      <c r="M83" s="19">
        <f t="shared" si="18"/>
        <v>36246295.340000004</v>
      </c>
    </row>
    <row r="84" spans="1:13" ht="38.25" x14ac:dyDescent="0.2">
      <c r="A84" s="11" t="s">
        <v>33</v>
      </c>
      <c r="B84" s="15" t="s">
        <v>34</v>
      </c>
      <c r="C84" s="16" t="s">
        <v>13</v>
      </c>
      <c r="D84" s="16" t="s">
        <v>35</v>
      </c>
      <c r="E84" s="19">
        <v>188558596.71000001</v>
      </c>
      <c r="F84" s="19">
        <v>0</v>
      </c>
      <c r="G84" s="19">
        <v>-84630.31</v>
      </c>
      <c r="H84" s="19">
        <v>6617295.6399999997</v>
      </c>
      <c r="I84" s="19">
        <v>0</v>
      </c>
      <c r="J84" s="19">
        <v>251301.74</v>
      </c>
      <c r="K84" s="19">
        <v>0</v>
      </c>
      <c r="L84" s="19">
        <v>469646.48</v>
      </c>
      <c r="M84" s="19">
        <f t="shared" si="18"/>
        <v>195812210.25999999</v>
      </c>
    </row>
    <row r="85" spans="1:13" ht="25.5" x14ac:dyDescent="0.2">
      <c r="A85" s="11" t="s">
        <v>36</v>
      </c>
      <c r="B85" s="15" t="s">
        <v>37</v>
      </c>
      <c r="C85" s="16" t="s">
        <v>13</v>
      </c>
      <c r="D85" s="16" t="s">
        <v>38</v>
      </c>
      <c r="E85" s="19">
        <v>50918531.409999996</v>
      </c>
      <c r="F85" s="19">
        <v>0</v>
      </c>
      <c r="G85" s="19">
        <v>-14711600</v>
      </c>
      <c r="H85" s="19">
        <v>-703599.2</v>
      </c>
      <c r="I85" s="19">
        <v>0</v>
      </c>
      <c r="J85" s="19">
        <v>0</v>
      </c>
      <c r="K85" s="19">
        <v>0</v>
      </c>
      <c r="L85" s="19">
        <v>-84700</v>
      </c>
      <c r="M85" s="19">
        <f t="shared" si="18"/>
        <v>35418632.209999993</v>
      </c>
    </row>
    <row r="86" spans="1:13" x14ac:dyDescent="0.2">
      <c r="A86" s="58" t="s">
        <v>39</v>
      </c>
      <c r="B86" s="9" t="s">
        <v>267</v>
      </c>
      <c r="C86" s="10" t="s">
        <v>16</v>
      </c>
      <c r="D86" s="10" t="s">
        <v>7</v>
      </c>
      <c r="E86" s="17">
        <v>3177911779.3499999</v>
      </c>
      <c r="F86" s="17">
        <v>23415424.019999981</v>
      </c>
      <c r="G86" s="17">
        <v>904221484.03999996</v>
      </c>
      <c r="H86" s="17">
        <v>140112500.26000023</v>
      </c>
      <c r="I86" s="17">
        <v>-18127420</v>
      </c>
      <c r="J86" s="17">
        <v>32350445.039999962</v>
      </c>
      <c r="K86" s="17">
        <v>0</v>
      </c>
      <c r="L86" s="17">
        <v>-18143012.91</v>
      </c>
      <c r="M86" s="17">
        <f t="shared" si="18"/>
        <v>4241741199.8000002</v>
      </c>
    </row>
    <row r="87" spans="1:13" x14ac:dyDescent="0.2">
      <c r="A87" s="11" t="s">
        <v>40</v>
      </c>
      <c r="B87" s="15" t="s">
        <v>280</v>
      </c>
      <c r="C87" s="16" t="s">
        <v>16</v>
      </c>
      <c r="D87" s="16" t="s">
        <v>6</v>
      </c>
      <c r="E87" s="19"/>
      <c r="F87" s="19"/>
      <c r="G87" s="19"/>
      <c r="H87" s="19">
        <v>2582772</v>
      </c>
      <c r="I87" s="19">
        <v>0</v>
      </c>
      <c r="J87" s="19">
        <v>4331290</v>
      </c>
      <c r="K87" s="19">
        <v>0</v>
      </c>
      <c r="L87" s="19">
        <v>-853062</v>
      </c>
      <c r="M87" s="19">
        <f t="shared" si="18"/>
        <v>6061000</v>
      </c>
    </row>
    <row r="88" spans="1:13" x14ac:dyDescent="0.2">
      <c r="A88" s="11" t="s">
        <v>41</v>
      </c>
      <c r="B88" s="15" t="s">
        <v>42</v>
      </c>
      <c r="C88" s="16" t="s">
        <v>16</v>
      </c>
      <c r="D88" s="16" t="s">
        <v>19</v>
      </c>
      <c r="E88" s="19">
        <v>9748655.1199999992</v>
      </c>
      <c r="F88" s="19">
        <v>0</v>
      </c>
      <c r="G88" s="19">
        <v>0</v>
      </c>
      <c r="H88" s="19">
        <v>500</v>
      </c>
      <c r="I88" s="19">
        <v>0</v>
      </c>
      <c r="J88" s="19">
        <v>2509500</v>
      </c>
      <c r="K88" s="19">
        <v>0</v>
      </c>
      <c r="L88" s="19">
        <v>4352700</v>
      </c>
      <c r="M88" s="19">
        <f t="shared" si="18"/>
        <v>16611355.119999999</v>
      </c>
    </row>
    <row r="89" spans="1:13" x14ac:dyDescent="0.2">
      <c r="A89" s="11" t="s">
        <v>43</v>
      </c>
      <c r="B89" s="15" t="s">
        <v>44</v>
      </c>
      <c r="C89" s="16" t="s">
        <v>16</v>
      </c>
      <c r="D89" s="16" t="s">
        <v>24</v>
      </c>
      <c r="E89" s="19">
        <v>12762333.029999999</v>
      </c>
      <c r="F89" s="19">
        <v>0</v>
      </c>
      <c r="G89" s="19">
        <v>0</v>
      </c>
      <c r="H89" s="19">
        <v>372478.65000000037</v>
      </c>
      <c r="I89" s="19">
        <v>0</v>
      </c>
      <c r="J89" s="19">
        <v>0</v>
      </c>
      <c r="K89" s="19">
        <v>0</v>
      </c>
      <c r="L89" s="19">
        <v>0</v>
      </c>
      <c r="M89" s="19">
        <f t="shared" si="18"/>
        <v>13134811.68</v>
      </c>
    </row>
    <row r="90" spans="1:13" x14ac:dyDescent="0.2">
      <c r="A90" s="11" t="s">
        <v>45</v>
      </c>
      <c r="B90" s="15" t="s">
        <v>46</v>
      </c>
      <c r="C90" s="16" t="s">
        <v>16</v>
      </c>
      <c r="D90" s="16" t="s">
        <v>47</v>
      </c>
      <c r="E90" s="19">
        <v>659413896.62</v>
      </c>
      <c r="F90" s="19">
        <v>75342599.850000024</v>
      </c>
      <c r="G90" s="19">
        <v>-59549.49</v>
      </c>
      <c r="H90" s="19">
        <v>139832591.87</v>
      </c>
      <c r="I90" s="19">
        <v>0</v>
      </c>
      <c r="J90" s="19">
        <v>386740.2</v>
      </c>
      <c r="K90" s="19">
        <v>0</v>
      </c>
      <c r="L90" s="19">
        <v>392011.73</v>
      </c>
      <c r="M90" s="19">
        <f t="shared" si="18"/>
        <v>875308290.78000009</v>
      </c>
    </row>
    <row r="91" spans="1:13" x14ac:dyDescent="0.2">
      <c r="A91" s="11" t="s">
        <v>48</v>
      </c>
      <c r="B91" s="15" t="s">
        <v>49</v>
      </c>
      <c r="C91" s="16" t="s">
        <v>16</v>
      </c>
      <c r="D91" s="16" t="s">
        <v>35</v>
      </c>
      <c r="E91" s="19">
        <v>1826017351.0799999</v>
      </c>
      <c r="F91" s="19">
        <v>-61544107.43</v>
      </c>
      <c r="G91" s="19">
        <v>874636402.69000006</v>
      </c>
      <c r="H91" s="19">
        <v>-22751947.149999999</v>
      </c>
      <c r="I91" s="19">
        <v>-17230000</v>
      </c>
      <c r="J91" s="19">
        <v>42167468.490000002</v>
      </c>
      <c r="K91" s="19">
        <v>0</v>
      </c>
      <c r="L91" s="19">
        <v>-24973468.640000001</v>
      </c>
      <c r="M91" s="19">
        <f t="shared" si="18"/>
        <v>2616321699.04</v>
      </c>
    </row>
    <row r="92" spans="1:13" x14ac:dyDescent="0.2">
      <c r="A92" s="11" t="s">
        <v>50</v>
      </c>
      <c r="B92" s="15" t="s">
        <v>51</v>
      </c>
      <c r="C92" s="16" t="s">
        <v>16</v>
      </c>
      <c r="D92" s="16" t="s">
        <v>52</v>
      </c>
      <c r="E92" s="19">
        <v>213491152.5</v>
      </c>
      <c r="F92" s="19">
        <v>199400</v>
      </c>
      <c r="G92" s="19">
        <v>0</v>
      </c>
      <c r="H92" s="19">
        <v>6356109.0600000024</v>
      </c>
      <c r="I92" s="19">
        <v>0</v>
      </c>
      <c r="J92" s="19">
        <v>0</v>
      </c>
      <c r="K92" s="19">
        <v>0</v>
      </c>
      <c r="L92" s="19">
        <v>-61194</v>
      </c>
      <c r="M92" s="19">
        <f t="shared" si="18"/>
        <v>219985467.56</v>
      </c>
    </row>
    <row r="93" spans="1:13" x14ac:dyDescent="0.2">
      <c r="A93" s="11" t="s">
        <v>281</v>
      </c>
      <c r="B93" s="15" t="s">
        <v>53</v>
      </c>
      <c r="C93" s="16" t="s">
        <v>16</v>
      </c>
      <c r="D93" s="16" t="s">
        <v>54</v>
      </c>
      <c r="E93" s="19">
        <v>456478391</v>
      </c>
      <c r="F93" s="19">
        <v>9417531.5999999996</v>
      </c>
      <c r="G93" s="19">
        <v>29644630.839999974</v>
      </c>
      <c r="H93" s="19">
        <v>13719995.829999983</v>
      </c>
      <c r="I93" s="19">
        <v>-897420</v>
      </c>
      <c r="J93" s="19">
        <v>-17044553.649999976</v>
      </c>
      <c r="K93" s="19">
        <v>0</v>
      </c>
      <c r="L93" s="19">
        <v>3000000</v>
      </c>
      <c r="M93" s="19">
        <f t="shared" si="18"/>
        <v>494318575.62</v>
      </c>
    </row>
    <row r="94" spans="1:13" x14ac:dyDescent="0.2">
      <c r="A94" s="58" t="s">
        <v>55</v>
      </c>
      <c r="B94" s="9" t="s">
        <v>268</v>
      </c>
      <c r="C94" s="10" t="s">
        <v>19</v>
      </c>
      <c r="D94" s="10" t="s">
        <v>7</v>
      </c>
      <c r="E94" s="17">
        <v>1372882343.8299999</v>
      </c>
      <c r="F94" s="17">
        <v>1458016.33</v>
      </c>
      <c r="G94" s="17">
        <v>956446044.52999997</v>
      </c>
      <c r="H94" s="17">
        <v>112248634.38000011</v>
      </c>
      <c r="I94" s="17">
        <v>32952446.09</v>
      </c>
      <c r="J94" s="17">
        <v>541031146.66000032</v>
      </c>
      <c r="K94" s="17">
        <v>209333486.21000004</v>
      </c>
      <c r="L94" s="17">
        <v>-50381547.380000003</v>
      </c>
      <c r="M94" s="17">
        <f t="shared" si="18"/>
        <v>3175970570.6500001</v>
      </c>
    </row>
    <row r="95" spans="1:13" x14ac:dyDescent="0.2">
      <c r="A95" s="11" t="s">
        <v>56</v>
      </c>
      <c r="B95" s="15" t="s">
        <v>57</v>
      </c>
      <c r="C95" s="16" t="s">
        <v>19</v>
      </c>
      <c r="D95" s="16" t="s">
        <v>6</v>
      </c>
      <c r="E95" s="19">
        <v>319939098.87</v>
      </c>
      <c r="F95" s="19">
        <v>0</v>
      </c>
      <c r="G95" s="19">
        <v>946407303.99999988</v>
      </c>
      <c r="H95" s="19">
        <v>28320260.890000001</v>
      </c>
      <c r="I95" s="19">
        <v>0</v>
      </c>
      <c r="J95" s="19">
        <v>413214382.52999997</v>
      </c>
      <c r="K95" s="19">
        <v>209555519.92000008</v>
      </c>
      <c r="L95" s="19">
        <v>-259000</v>
      </c>
      <c r="M95" s="19">
        <f t="shared" si="18"/>
        <v>1917177566.21</v>
      </c>
    </row>
    <row r="96" spans="1:13" x14ac:dyDescent="0.2">
      <c r="A96" s="11" t="s">
        <v>58</v>
      </c>
      <c r="B96" s="15" t="s">
        <v>59</v>
      </c>
      <c r="C96" s="16" t="s">
        <v>19</v>
      </c>
      <c r="D96" s="16" t="s">
        <v>10</v>
      </c>
      <c r="E96" s="19">
        <v>311092979.99000001</v>
      </c>
      <c r="F96" s="19">
        <v>-96958.79</v>
      </c>
      <c r="G96" s="19">
        <v>13548109.069999993</v>
      </c>
      <c r="H96" s="19">
        <v>-3028994.96</v>
      </c>
      <c r="I96" s="19">
        <v>0</v>
      </c>
      <c r="J96" s="19">
        <v>-1166697.4399999976</v>
      </c>
      <c r="K96" s="19">
        <v>0</v>
      </c>
      <c r="L96" s="19">
        <v>-55681766.670000017</v>
      </c>
      <c r="M96" s="19">
        <f t="shared" si="18"/>
        <v>264666671.19999999</v>
      </c>
    </row>
    <row r="97" spans="1:13" x14ac:dyDescent="0.2">
      <c r="A97" s="11" t="s">
        <v>60</v>
      </c>
      <c r="B97" s="15" t="s">
        <v>61</v>
      </c>
      <c r="C97" s="16" t="s">
        <v>19</v>
      </c>
      <c r="D97" s="16" t="s">
        <v>13</v>
      </c>
      <c r="E97" s="19">
        <v>574840017.94000006</v>
      </c>
      <c r="F97" s="19">
        <v>1554975.12</v>
      </c>
      <c r="G97" s="19">
        <v>-3251220.12</v>
      </c>
      <c r="H97" s="19">
        <v>82792677.200000003</v>
      </c>
      <c r="I97" s="19">
        <v>32952446.090000033</v>
      </c>
      <c r="J97" s="19">
        <v>98594605.210000038</v>
      </c>
      <c r="K97" s="19">
        <v>-222033.71</v>
      </c>
      <c r="L97" s="19">
        <v>3446161.33</v>
      </c>
      <c r="M97" s="19">
        <f t="shared" si="18"/>
        <v>790707629.06000018</v>
      </c>
    </row>
    <row r="98" spans="1:13" ht="25.5" x14ac:dyDescent="0.2">
      <c r="A98" s="11" t="s">
        <v>62</v>
      </c>
      <c r="B98" s="15" t="s">
        <v>63</v>
      </c>
      <c r="C98" s="16" t="s">
        <v>19</v>
      </c>
      <c r="D98" s="16" t="s">
        <v>19</v>
      </c>
      <c r="E98" s="19">
        <v>167010247.03</v>
      </c>
      <c r="F98" s="19">
        <v>0</v>
      </c>
      <c r="G98" s="19">
        <v>-258148.42</v>
      </c>
      <c r="H98" s="19">
        <v>4164691.25</v>
      </c>
      <c r="I98" s="19">
        <v>0</v>
      </c>
      <c r="J98" s="19">
        <v>30388856.359999985</v>
      </c>
      <c r="K98" s="19">
        <v>0</v>
      </c>
      <c r="L98" s="19">
        <v>2113057.96</v>
      </c>
      <c r="M98" s="19">
        <f t="shared" si="18"/>
        <v>203418704.18000001</v>
      </c>
    </row>
    <row r="99" spans="1:13" x14ac:dyDescent="0.2">
      <c r="A99" s="58" t="s">
        <v>64</v>
      </c>
      <c r="B99" s="9" t="s">
        <v>269</v>
      </c>
      <c r="C99" s="10" t="s">
        <v>22</v>
      </c>
      <c r="D99" s="10" t="s">
        <v>7</v>
      </c>
      <c r="E99" s="17">
        <v>37716831.740000002</v>
      </c>
      <c r="F99" s="17">
        <v>0</v>
      </c>
      <c r="G99" s="17">
        <v>-85710.17</v>
      </c>
      <c r="H99" s="17">
        <v>5578169.1899999976</v>
      </c>
      <c r="I99" s="17">
        <v>18087886.670000002</v>
      </c>
      <c r="J99" s="17">
        <v>-18144060.270000003</v>
      </c>
      <c r="K99" s="17">
        <v>0</v>
      </c>
      <c r="L99" s="17">
        <v>174755.58</v>
      </c>
      <c r="M99" s="17">
        <f t="shared" si="18"/>
        <v>43327872.739999995</v>
      </c>
    </row>
    <row r="100" spans="1:13" ht="25.5" x14ac:dyDescent="0.2">
      <c r="A100" s="11" t="s">
        <v>65</v>
      </c>
      <c r="B100" s="15" t="s">
        <v>66</v>
      </c>
      <c r="C100" s="16" t="s">
        <v>22</v>
      </c>
      <c r="D100" s="16" t="s">
        <v>13</v>
      </c>
      <c r="E100" s="19">
        <v>6510000</v>
      </c>
      <c r="F100" s="19">
        <v>0</v>
      </c>
      <c r="G100" s="19">
        <v>0</v>
      </c>
      <c r="H100" s="19">
        <v>4550000</v>
      </c>
      <c r="I100" s="19">
        <v>18087886.670000002</v>
      </c>
      <c r="J100" s="19">
        <v>-19134943.950000003</v>
      </c>
      <c r="K100" s="19">
        <v>0</v>
      </c>
      <c r="L100" s="19">
        <v>0</v>
      </c>
      <c r="M100" s="19">
        <f t="shared" si="18"/>
        <v>10012942.719999999</v>
      </c>
    </row>
    <row r="101" spans="1:13" x14ac:dyDescent="0.2">
      <c r="A101" s="11" t="s">
        <v>67</v>
      </c>
      <c r="B101" s="15" t="s">
        <v>68</v>
      </c>
      <c r="C101" s="16" t="s">
        <v>22</v>
      </c>
      <c r="D101" s="16" t="s">
        <v>19</v>
      </c>
      <c r="E101" s="19">
        <v>31206831.739999998</v>
      </c>
      <c r="F101" s="19">
        <v>0</v>
      </c>
      <c r="G101" s="19">
        <v>-85710.17</v>
      </c>
      <c r="H101" s="19">
        <v>1028169.1900000013</v>
      </c>
      <c r="I101" s="19">
        <v>0</v>
      </c>
      <c r="J101" s="19">
        <v>990883.6799999997</v>
      </c>
      <c r="K101" s="19">
        <v>0</v>
      </c>
      <c r="L101" s="19">
        <v>174755.58</v>
      </c>
      <c r="M101" s="19">
        <f t="shared" si="18"/>
        <v>33314930.019999996</v>
      </c>
    </row>
    <row r="102" spans="1:13" x14ac:dyDescent="0.2">
      <c r="A102" s="58" t="s">
        <v>69</v>
      </c>
      <c r="B102" s="9" t="s">
        <v>270</v>
      </c>
      <c r="C102" s="10" t="s">
        <v>24</v>
      </c>
      <c r="D102" s="10" t="s">
        <v>7</v>
      </c>
      <c r="E102" s="17">
        <v>16164729285.129999</v>
      </c>
      <c r="F102" s="17">
        <v>2409001.2000000002</v>
      </c>
      <c r="G102" s="17">
        <v>35206904.659999996</v>
      </c>
      <c r="H102" s="17">
        <v>259091205.10000038</v>
      </c>
      <c r="I102" s="17">
        <v>-1240956.0900000001</v>
      </c>
      <c r="J102" s="17">
        <v>-1079998284.4599991</v>
      </c>
      <c r="K102" s="17">
        <v>27028492.940000001</v>
      </c>
      <c r="L102" s="17">
        <v>232515399.40999985</v>
      </c>
      <c r="M102" s="17">
        <f t="shared" si="18"/>
        <v>15639741047.890001</v>
      </c>
    </row>
    <row r="103" spans="1:13" x14ac:dyDescent="0.2">
      <c r="A103" s="11" t="s">
        <v>70</v>
      </c>
      <c r="B103" s="15" t="s">
        <v>71</v>
      </c>
      <c r="C103" s="16" t="s">
        <v>24</v>
      </c>
      <c r="D103" s="16" t="s">
        <v>6</v>
      </c>
      <c r="E103" s="19">
        <v>5967334591.7799997</v>
      </c>
      <c r="F103" s="19">
        <v>0</v>
      </c>
      <c r="G103" s="19">
        <v>22555010</v>
      </c>
      <c r="H103" s="19">
        <v>212010513.61000001</v>
      </c>
      <c r="I103" s="19">
        <v>0</v>
      </c>
      <c r="J103" s="19">
        <v>-207773925.81999999</v>
      </c>
      <c r="K103" s="19">
        <v>0</v>
      </c>
      <c r="L103" s="19">
        <v>78488429.879999995</v>
      </c>
      <c r="M103" s="19">
        <f t="shared" si="18"/>
        <v>6072614619.4499998</v>
      </c>
    </row>
    <row r="104" spans="1:13" x14ac:dyDescent="0.2">
      <c r="A104" s="11" t="s">
        <v>72</v>
      </c>
      <c r="B104" s="15" t="s">
        <v>73</v>
      </c>
      <c r="C104" s="16" t="s">
        <v>24</v>
      </c>
      <c r="D104" s="16" t="s">
        <v>10</v>
      </c>
      <c r="E104" s="19">
        <v>8510129617.9899998</v>
      </c>
      <c r="F104" s="19">
        <v>9001.2000000000007</v>
      </c>
      <c r="G104" s="19">
        <v>1752394</v>
      </c>
      <c r="H104" s="19">
        <v>-1587614.31</v>
      </c>
      <c r="I104" s="19">
        <v>0</v>
      </c>
      <c r="J104" s="19">
        <v>-884152186.85000038</v>
      </c>
      <c r="K104" s="19">
        <v>0</v>
      </c>
      <c r="L104" s="19">
        <v>138618202.59000015</v>
      </c>
      <c r="M104" s="19">
        <f t="shared" si="18"/>
        <v>7764769414.6199989</v>
      </c>
    </row>
    <row r="105" spans="1:13" x14ac:dyDescent="0.2">
      <c r="A105" s="11" t="s">
        <v>74</v>
      </c>
      <c r="B105" s="15" t="s">
        <v>246</v>
      </c>
      <c r="C105" s="16" t="s">
        <v>24</v>
      </c>
      <c r="D105" s="16" t="s">
        <v>13</v>
      </c>
      <c r="E105" s="19">
        <v>746198272.30999994</v>
      </c>
      <c r="F105" s="19">
        <v>0</v>
      </c>
      <c r="G105" s="19">
        <v>10933181.92</v>
      </c>
      <c r="H105" s="19">
        <v>18997753.889999986</v>
      </c>
      <c r="I105" s="19">
        <v>0</v>
      </c>
      <c r="J105" s="19">
        <v>8663835.6400000006</v>
      </c>
      <c r="K105" s="19">
        <v>27028492.940000001</v>
      </c>
      <c r="L105" s="19">
        <v>382266.94</v>
      </c>
      <c r="M105" s="19">
        <f t="shared" si="18"/>
        <v>812203803.63999999</v>
      </c>
    </row>
    <row r="106" spans="1:13" ht="25.5" x14ac:dyDescent="0.2">
      <c r="A106" s="11" t="s">
        <v>75</v>
      </c>
      <c r="B106" s="15" t="s">
        <v>271</v>
      </c>
      <c r="C106" s="16" t="s">
        <v>24</v>
      </c>
      <c r="D106" s="16" t="s">
        <v>19</v>
      </c>
      <c r="E106" s="19">
        <v>4004767.62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f t="shared" si="18"/>
        <v>4004767.62</v>
      </c>
    </row>
    <row r="107" spans="1:13" x14ac:dyDescent="0.2">
      <c r="A107" s="11" t="s">
        <v>248</v>
      </c>
      <c r="B107" s="15" t="s">
        <v>247</v>
      </c>
      <c r="C107" s="16" t="s">
        <v>24</v>
      </c>
      <c r="D107" s="16" t="s">
        <v>24</v>
      </c>
      <c r="E107" s="19">
        <v>436505933.60000002</v>
      </c>
      <c r="F107" s="19">
        <v>0</v>
      </c>
      <c r="G107" s="19">
        <v>9001.2000000000007</v>
      </c>
      <c r="H107" s="19">
        <v>13567938.079999983</v>
      </c>
      <c r="I107" s="19">
        <v>-1240956.0900000001</v>
      </c>
      <c r="J107" s="19">
        <v>1553337</v>
      </c>
      <c r="K107" s="19">
        <v>0</v>
      </c>
      <c r="L107" s="19">
        <v>14991500</v>
      </c>
      <c r="M107" s="19">
        <f t="shared" si="18"/>
        <v>465386753.79000002</v>
      </c>
    </row>
    <row r="108" spans="1:13" x14ac:dyDescent="0.2">
      <c r="A108" s="11" t="s">
        <v>272</v>
      </c>
      <c r="B108" s="15" t="s">
        <v>76</v>
      </c>
      <c r="C108" s="16" t="s">
        <v>24</v>
      </c>
      <c r="D108" s="16" t="s">
        <v>35</v>
      </c>
      <c r="E108" s="19">
        <v>500556101.82999998</v>
      </c>
      <c r="F108" s="19">
        <v>2400000</v>
      </c>
      <c r="G108" s="19">
        <v>-42682.46</v>
      </c>
      <c r="H108" s="19">
        <v>16102613.829999983</v>
      </c>
      <c r="I108" s="19">
        <v>0</v>
      </c>
      <c r="J108" s="19">
        <v>1710655.57</v>
      </c>
      <c r="K108" s="19">
        <v>0</v>
      </c>
      <c r="L108" s="19">
        <v>35000</v>
      </c>
      <c r="M108" s="19">
        <f t="shared" si="18"/>
        <v>520761688.76999998</v>
      </c>
    </row>
    <row r="109" spans="1:13" x14ac:dyDescent="0.2">
      <c r="A109" s="58" t="s">
        <v>77</v>
      </c>
      <c r="B109" s="9" t="s">
        <v>273</v>
      </c>
      <c r="C109" s="10" t="s">
        <v>47</v>
      </c>
      <c r="D109" s="10" t="s">
        <v>7</v>
      </c>
      <c r="E109" s="17">
        <v>945853599.83000004</v>
      </c>
      <c r="F109" s="17">
        <v>48431721.329999924</v>
      </c>
      <c r="G109" s="17">
        <v>54671255.480000019</v>
      </c>
      <c r="H109" s="17">
        <v>2374626.8799999952</v>
      </c>
      <c r="I109" s="17">
        <v>0</v>
      </c>
      <c r="J109" s="17">
        <v>33935469</v>
      </c>
      <c r="K109" s="17">
        <v>70389594.99000001</v>
      </c>
      <c r="L109" s="17">
        <v>401825.13</v>
      </c>
      <c r="M109" s="17">
        <f t="shared" si="18"/>
        <v>1156058092.6400001</v>
      </c>
    </row>
    <row r="110" spans="1:13" x14ac:dyDescent="0.2">
      <c r="A110" s="11" t="s">
        <v>78</v>
      </c>
      <c r="B110" s="15" t="s">
        <v>79</v>
      </c>
      <c r="C110" s="16" t="s">
        <v>47</v>
      </c>
      <c r="D110" s="16" t="s">
        <v>6</v>
      </c>
      <c r="E110" s="19">
        <v>913302469.36000001</v>
      </c>
      <c r="F110" s="19">
        <v>48431721.330000043</v>
      </c>
      <c r="G110" s="19">
        <v>54769852.590000004</v>
      </c>
      <c r="H110" s="19">
        <v>1375302.26</v>
      </c>
      <c r="I110" s="19">
        <v>0</v>
      </c>
      <c r="J110" s="19">
        <v>33506041.800000001</v>
      </c>
      <c r="K110" s="19">
        <v>70389594.989999995</v>
      </c>
      <c r="L110" s="19">
        <v>0</v>
      </c>
      <c r="M110" s="19">
        <f t="shared" si="18"/>
        <v>1121774982.3299999</v>
      </c>
    </row>
    <row r="111" spans="1:13" x14ac:dyDescent="0.2">
      <c r="A111" s="11" t="s">
        <v>80</v>
      </c>
      <c r="B111" s="15" t="s">
        <v>81</v>
      </c>
      <c r="C111" s="16" t="s">
        <v>47</v>
      </c>
      <c r="D111" s="16" t="s">
        <v>16</v>
      </c>
      <c r="E111" s="19">
        <v>32551130.469999999</v>
      </c>
      <c r="F111" s="19">
        <v>0</v>
      </c>
      <c r="G111" s="19">
        <v>-98597.11</v>
      </c>
      <c r="H111" s="19">
        <v>999324.62</v>
      </c>
      <c r="I111" s="19">
        <v>0</v>
      </c>
      <c r="J111" s="19">
        <v>429427.20000000001</v>
      </c>
      <c r="K111" s="19">
        <v>0</v>
      </c>
      <c r="L111" s="19">
        <v>401825.13</v>
      </c>
      <c r="M111" s="19">
        <f t="shared" si="18"/>
        <v>34283110.310000002</v>
      </c>
    </row>
    <row r="112" spans="1:13" x14ac:dyDescent="0.2">
      <c r="A112" s="58" t="s">
        <v>82</v>
      </c>
      <c r="B112" s="9" t="s">
        <v>274</v>
      </c>
      <c r="C112" s="10" t="s">
        <v>35</v>
      </c>
      <c r="D112" s="10" t="s">
        <v>7</v>
      </c>
      <c r="E112" s="17">
        <v>7203176.8399999999</v>
      </c>
      <c r="F112" s="17">
        <v>0</v>
      </c>
      <c r="G112" s="17">
        <v>0</v>
      </c>
      <c r="H112" s="17">
        <v>-3292984.58</v>
      </c>
      <c r="I112" s="17">
        <v>0</v>
      </c>
      <c r="J112" s="17">
        <v>-276692.90999999968</v>
      </c>
      <c r="K112" s="17">
        <v>0</v>
      </c>
      <c r="L112" s="17">
        <v>-1629000</v>
      </c>
      <c r="M112" s="17">
        <f t="shared" si="18"/>
        <v>2004499.35</v>
      </c>
    </row>
    <row r="113" spans="1:13" x14ac:dyDescent="0.2">
      <c r="A113" s="11" t="s">
        <v>83</v>
      </c>
      <c r="B113" s="15" t="s">
        <v>84</v>
      </c>
      <c r="C113" s="16" t="s">
        <v>35</v>
      </c>
      <c r="D113" s="16" t="s">
        <v>35</v>
      </c>
      <c r="E113" s="19">
        <v>7203176.8399999999</v>
      </c>
      <c r="F113" s="19">
        <v>0</v>
      </c>
      <c r="G113" s="19">
        <v>0</v>
      </c>
      <c r="H113" s="19">
        <v>-3292984.58</v>
      </c>
      <c r="I113" s="19">
        <v>0</v>
      </c>
      <c r="J113" s="19">
        <v>-276692.90999999968</v>
      </c>
      <c r="K113" s="19">
        <v>0</v>
      </c>
      <c r="L113" s="19">
        <v>-1629000</v>
      </c>
      <c r="M113" s="19">
        <f t="shared" si="18"/>
        <v>2004499.35</v>
      </c>
    </row>
    <row r="114" spans="1:13" x14ac:dyDescent="0.2">
      <c r="A114" s="8" t="s">
        <v>85</v>
      </c>
      <c r="B114" s="9" t="s">
        <v>275</v>
      </c>
      <c r="C114" s="10" t="s">
        <v>52</v>
      </c>
      <c r="D114" s="10" t="s">
        <v>7</v>
      </c>
      <c r="E114" s="17">
        <v>812086349.54999995</v>
      </c>
      <c r="F114" s="17">
        <v>2050569</v>
      </c>
      <c r="G114" s="17">
        <v>-243709.81</v>
      </c>
      <c r="H114" s="17">
        <v>19093524.529999971</v>
      </c>
      <c r="I114" s="17">
        <v>0</v>
      </c>
      <c r="J114" s="17">
        <v>36895940.370000005</v>
      </c>
      <c r="K114" s="17">
        <v>0</v>
      </c>
      <c r="L114" s="17">
        <v>-118969946.5</v>
      </c>
      <c r="M114" s="17">
        <f t="shared" si="18"/>
        <v>750912727.13999999</v>
      </c>
    </row>
    <row r="115" spans="1:13" x14ac:dyDescent="0.2">
      <c r="A115" s="14" t="s">
        <v>86</v>
      </c>
      <c r="B115" s="15" t="s">
        <v>87</v>
      </c>
      <c r="C115" s="16" t="s">
        <v>52</v>
      </c>
      <c r="D115" s="16" t="s">
        <v>6</v>
      </c>
      <c r="E115" s="19">
        <v>18865704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f t="shared" si="18"/>
        <v>18865704</v>
      </c>
    </row>
    <row r="116" spans="1:13" x14ac:dyDescent="0.2">
      <c r="A116" s="14" t="s">
        <v>88</v>
      </c>
      <c r="B116" s="15" t="s">
        <v>89</v>
      </c>
      <c r="C116" s="16" t="s">
        <v>52</v>
      </c>
      <c r="D116" s="16" t="s">
        <v>13</v>
      </c>
      <c r="E116" s="19">
        <v>171863201.34999999</v>
      </c>
      <c r="F116" s="19">
        <v>2050569</v>
      </c>
      <c r="G116" s="19">
        <v>0</v>
      </c>
      <c r="H116" s="19">
        <v>-8664779</v>
      </c>
      <c r="I116" s="19">
        <v>0</v>
      </c>
      <c r="J116" s="19">
        <v>4025400</v>
      </c>
      <c r="K116" s="19">
        <v>0</v>
      </c>
      <c r="L116" s="19">
        <v>-18527400</v>
      </c>
      <c r="M116" s="19">
        <f t="shared" si="18"/>
        <v>150746991.34999999</v>
      </c>
    </row>
    <row r="117" spans="1:13" x14ac:dyDescent="0.2">
      <c r="A117" s="14" t="s">
        <v>90</v>
      </c>
      <c r="B117" s="15" t="s">
        <v>91</v>
      </c>
      <c r="C117" s="16" t="s">
        <v>52</v>
      </c>
      <c r="D117" s="16" t="s">
        <v>16</v>
      </c>
      <c r="E117" s="19">
        <v>528420285.19999999</v>
      </c>
      <c r="F117" s="19">
        <v>0</v>
      </c>
      <c r="G117" s="19">
        <v>0</v>
      </c>
      <c r="H117" s="19">
        <v>27758303.530000031</v>
      </c>
      <c r="I117" s="19">
        <v>0</v>
      </c>
      <c r="J117" s="19">
        <v>32870540.370000005</v>
      </c>
      <c r="K117" s="19">
        <v>0</v>
      </c>
      <c r="L117" s="19">
        <v>-97563746.5</v>
      </c>
      <c r="M117" s="19">
        <f t="shared" si="18"/>
        <v>491485382.60000002</v>
      </c>
    </row>
    <row r="118" spans="1:13" x14ac:dyDescent="0.2">
      <c r="A118" s="14" t="s">
        <v>92</v>
      </c>
      <c r="B118" s="15" t="s">
        <v>93</v>
      </c>
      <c r="C118" s="16" t="s">
        <v>52</v>
      </c>
      <c r="D118" s="16" t="s">
        <v>22</v>
      </c>
      <c r="E118" s="19">
        <v>92937159</v>
      </c>
      <c r="F118" s="19">
        <v>0</v>
      </c>
      <c r="G118" s="19">
        <v>-243709.81</v>
      </c>
      <c r="H118" s="19">
        <v>0</v>
      </c>
      <c r="I118" s="19">
        <v>0</v>
      </c>
      <c r="J118" s="19">
        <v>0</v>
      </c>
      <c r="K118" s="19">
        <v>0</v>
      </c>
      <c r="L118" s="19">
        <v>-2878800</v>
      </c>
      <c r="M118" s="19">
        <f t="shared" si="18"/>
        <v>89814649.189999998</v>
      </c>
    </row>
    <row r="119" spans="1:13" x14ac:dyDescent="0.2">
      <c r="A119" s="8" t="s">
        <v>94</v>
      </c>
      <c r="B119" s="9" t="s">
        <v>276</v>
      </c>
      <c r="C119" s="10" t="s">
        <v>27</v>
      </c>
      <c r="D119" s="10" t="s">
        <v>7</v>
      </c>
      <c r="E119" s="17">
        <v>1115015858.6300001</v>
      </c>
      <c r="F119" s="17">
        <v>-88293.59</v>
      </c>
      <c r="G119" s="17">
        <v>7312595.7300000004</v>
      </c>
      <c r="H119" s="17">
        <v>28204541.74000001</v>
      </c>
      <c r="I119" s="17">
        <v>0</v>
      </c>
      <c r="J119" s="17">
        <v>14544809.519999981</v>
      </c>
      <c r="K119" s="17">
        <v>0</v>
      </c>
      <c r="L119" s="17">
        <v>-2493900</v>
      </c>
      <c r="M119" s="17">
        <f t="shared" si="18"/>
        <v>1162495612.0300002</v>
      </c>
    </row>
    <row r="120" spans="1:13" x14ac:dyDescent="0.2">
      <c r="A120" s="14" t="s">
        <v>95</v>
      </c>
      <c r="B120" s="15" t="s">
        <v>249</v>
      </c>
      <c r="C120" s="16" t="s">
        <v>27</v>
      </c>
      <c r="D120" s="16" t="s">
        <v>6</v>
      </c>
      <c r="E120" s="19">
        <v>870780084.13999999</v>
      </c>
      <c r="F120" s="19">
        <v>0</v>
      </c>
      <c r="G120" s="19">
        <v>5071659.01</v>
      </c>
      <c r="H120" s="19">
        <v>21434555.269999981</v>
      </c>
      <c r="I120" s="19">
        <v>0</v>
      </c>
      <c r="J120" s="19">
        <v>-917523.43</v>
      </c>
      <c r="K120" s="19">
        <v>0</v>
      </c>
      <c r="L120" s="19">
        <v>300000</v>
      </c>
      <c r="M120" s="19">
        <f t="shared" si="18"/>
        <v>896668774.99000001</v>
      </c>
    </row>
    <row r="121" spans="1:13" x14ac:dyDescent="0.2">
      <c r="A121" s="14" t="s">
        <v>97</v>
      </c>
      <c r="B121" s="15" t="s">
        <v>96</v>
      </c>
      <c r="C121" s="16" t="s">
        <v>27</v>
      </c>
      <c r="D121" s="16" t="s">
        <v>10</v>
      </c>
      <c r="E121" s="19">
        <v>181294576.36000001</v>
      </c>
      <c r="F121" s="19">
        <v>-88293.59</v>
      </c>
      <c r="G121" s="19">
        <v>2318075.64</v>
      </c>
      <c r="H121" s="19">
        <v>4920002.8600000003</v>
      </c>
      <c r="I121" s="19">
        <v>0</v>
      </c>
      <c r="J121" s="19">
        <v>430000</v>
      </c>
      <c r="K121" s="19">
        <v>0</v>
      </c>
      <c r="L121" s="19">
        <v>300000</v>
      </c>
      <c r="M121" s="19">
        <f t="shared" si="18"/>
        <v>189174361.27000001</v>
      </c>
    </row>
    <row r="122" spans="1:13" x14ac:dyDescent="0.2">
      <c r="A122" s="14" t="s">
        <v>250</v>
      </c>
      <c r="B122" s="15" t="s">
        <v>277</v>
      </c>
      <c r="C122" s="16" t="s">
        <v>27</v>
      </c>
      <c r="D122" s="16" t="s">
        <v>13</v>
      </c>
      <c r="E122" s="19">
        <v>38902409.369999997</v>
      </c>
      <c r="F122" s="19">
        <v>0</v>
      </c>
      <c r="G122" s="19">
        <v>0</v>
      </c>
      <c r="H122" s="19">
        <v>1010226.3700000048</v>
      </c>
      <c r="I122" s="19">
        <v>0</v>
      </c>
      <c r="J122" s="19">
        <v>14524947.369999997</v>
      </c>
      <c r="K122" s="19">
        <v>0</v>
      </c>
      <c r="L122" s="19">
        <v>-3128900</v>
      </c>
      <c r="M122" s="19">
        <f t="shared" si="18"/>
        <v>51308683.109999999</v>
      </c>
    </row>
    <row r="123" spans="1:13" x14ac:dyDescent="0.2">
      <c r="A123" s="14" t="s">
        <v>253</v>
      </c>
      <c r="B123" s="15" t="s">
        <v>98</v>
      </c>
      <c r="C123" s="16" t="s">
        <v>27</v>
      </c>
      <c r="D123" s="16" t="s">
        <v>19</v>
      </c>
      <c r="E123" s="19">
        <v>24038788.760000002</v>
      </c>
      <c r="F123" s="19">
        <v>0</v>
      </c>
      <c r="G123" s="19">
        <v>-77138.92</v>
      </c>
      <c r="H123" s="19">
        <v>839757.24</v>
      </c>
      <c r="I123" s="19">
        <v>0</v>
      </c>
      <c r="J123" s="19">
        <v>507385.58</v>
      </c>
      <c r="K123" s="19">
        <v>0</v>
      </c>
      <c r="L123" s="19">
        <v>35000</v>
      </c>
      <c r="M123" s="19">
        <f t="shared" si="18"/>
        <v>25343792.659999996</v>
      </c>
    </row>
    <row r="124" spans="1:13" x14ac:dyDescent="0.2">
      <c r="A124" s="8" t="s">
        <v>99</v>
      </c>
      <c r="B124" s="9" t="s">
        <v>278</v>
      </c>
      <c r="C124" s="10" t="s">
        <v>54</v>
      </c>
      <c r="D124" s="10" t="s">
        <v>7</v>
      </c>
      <c r="E124" s="17">
        <v>4957779.5599999996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f t="shared" si="18"/>
        <v>4957779.5599999996</v>
      </c>
    </row>
    <row r="125" spans="1:13" x14ac:dyDescent="0.2">
      <c r="A125" s="14" t="s">
        <v>100</v>
      </c>
      <c r="B125" s="15" t="s">
        <v>101</v>
      </c>
      <c r="C125" s="16" t="s">
        <v>54</v>
      </c>
      <c r="D125" s="16" t="s">
        <v>10</v>
      </c>
      <c r="E125" s="19">
        <v>4957779.5599999996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f t="shared" si="18"/>
        <v>4957779.5599999996</v>
      </c>
    </row>
    <row r="126" spans="1:13" ht="25.5" x14ac:dyDescent="0.2">
      <c r="A126" s="8" t="s">
        <v>102</v>
      </c>
      <c r="B126" s="9" t="s">
        <v>279</v>
      </c>
      <c r="C126" s="10" t="s">
        <v>29</v>
      </c>
      <c r="D126" s="10" t="s">
        <v>7</v>
      </c>
      <c r="E126" s="17">
        <v>87766822.629999995</v>
      </c>
      <c r="F126" s="17">
        <v>0</v>
      </c>
      <c r="G126" s="17">
        <v>0</v>
      </c>
      <c r="H126" s="17">
        <v>9630804.5099999998</v>
      </c>
      <c r="I126" s="17">
        <v>0</v>
      </c>
      <c r="J126" s="17">
        <v>-4010141.1599999964</v>
      </c>
      <c r="K126" s="17">
        <v>0</v>
      </c>
      <c r="L126" s="17">
        <v>-700000</v>
      </c>
      <c r="M126" s="17">
        <f t="shared" si="18"/>
        <v>92687485.980000004</v>
      </c>
    </row>
    <row r="127" spans="1:13" ht="25.5" x14ac:dyDescent="0.2">
      <c r="A127" s="14" t="s">
        <v>103</v>
      </c>
      <c r="B127" s="15" t="s">
        <v>104</v>
      </c>
      <c r="C127" s="16" t="s">
        <v>29</v>
      </c>
      <c r="D127" s="16" t="s">
        <v>6</v>
      </c>
      <c r="E127" s="19">
        <v>87766822.629999995</v>
      </c>
      <c r="F127" s="19">
        <v>0</v>
      </c>
      <c r="G127" s="19">
        <v>0</v>
      </c>
      <c r="H127" s="19">
        <v>9630804.5099999998</v>
      </c>
      <c r="I127" s="19">
        <v>0</v>
      </c>
      <c r="J127" s="19">
        <v>-4010141.1599999964</v>
      </c>
      <c r="K127" s="19">
        <v>0</v>
      </c>
      <c r="L127" s="19">
        <v>-700000</v>
      </c>
      <c r="M127" s="19">
        <f t="shared" si="18"/>
        <v>92687485.980000004</v>
      </c>
    </row>
    <row r="128" spans="1:13" x14ac:dyDescent="0.2">
      <c r="A128" s="3"/>
      <c r="B128" s="3"/>
      <c r="C128" s="3"/>
      <c r="D128" s="3"/>
      <c r="E128" s="4"/>
      <c r="F128" s="4"/>
      <c r="G128" s="4"/>
      <c r="K128" s="4"/>
      <c r="L128" s="4"/>
    </row>
    <row r="129" spans="1:12" x14ac:dyDescent="0.2">
      <c r="A129" s="3"/>
      <c r="B129" s="3"/>
      <c r="C129" s="3"/>
      <c r="D129" s="3"/>
      <c r="E129" s="4"/>
      <c r="F129" s="4"/>
      <c r="G129" s="4"/>
      <c r="K129" s="4"/>
      <c r="L129" s="4"/>
    </row>
    <row r="130" spans="1:12" x14ac:dyDescent="0.2">
      <c r="A130" s="3"/>
      <c r="B130" s="3"/>
      <c r="C130" s="3"/>
      <c r="D130" s="3"/>
      <c r="E130" s="4"/>
      <c r="F130" s="4"/>
      <c r="G130" s="4"/>
      <c r="K130" s="4"/>
      <c r="L130" s="4"/>
    </row>
    <row r="131" spans="1:12" x14ac:dyDescent="0.2">
      <c r="A131" s="3"/>
      <c r="B131" s="3"/>
      <c r="C131" s="3"/>
      <c r="D131" s="3"/>
      <c r="E131" s="4"/>
      <c r="F131" s="4"/>
      <c r="G131" s="4"/>
      <c r="K131" s="4"/>
      <c r="L131" s="4"/>
    </row>
    <row r="132" spans="1:12" x14ac:dyDescent="0.2">
      <c r="A132" s="3"/>
      <c r="B132" s="3"/>
      <c r="C132" s="3"/>
      <c r="D132" s="3"/>
      <c r="E132" s="4"/>
      <c r="F132" s="4"/>
      <c r="G132" s="4"/>
      <c r="K132" s="4"/>
      <c r="L132" s="4"/>
    </row>
    <row r="133" spans="1:12" x14ac:dyDescent="0.2">
      <c r="A133" s="3"/>
      <c r="B133" s="3"/>
      <c r="C133" s="3"/>
      <c r="D133" s="3"/>
      <c r="E133" s="4"/>
      <c r="F133" s="4"/>
      <c r="G133" s="4"/>
      <c r="K133" s="4"/>
      <c r="L133" s="4"/>
    </row>
    <row r="134" spans="1:12" x14ac:dyDescent="0.2">
      <c r="A134" s="3"/>
      <c r="B134" s="3"/>
      <c r="C134" s="3"/>
      <c r="D134" s="3"/>
      <c r="E134" s="4"/>
      <c r="F134" s="4"/>
      <c r="G134" s="4"/>
      <c r="K134" s="4"/>
      <c r="L134" s="4"/>
    </row>
    <row r="135" spans="1:12" x14ac:dyDescent="0.2">
      <c r="A135" s="3"/>
      <c r="B135" s="3"/>
      <c r="C135" s="3"/>
      <c r="D135" s="3"/>
      <c r="E135" s="4"/>
      <c r="F135" s="4"/>
      <c r="G135" s="4"/>
      <c r="K135" s="4"/>
      <c r="L135" s="4"/>
    </row>
    <row r="136" spans="1:12" x14ac:dyDescent="0.2">
      <c r="A136" s="3"/>
      <c r="B136" s="3"/>
      <c r="C136" s="3"/>
      <c r="D136" s="3"/>
      <c r="E136" s="4"/>
      <c r="F136" s="4"/>
      <c r="G136" s="4"/>
      <c r="K136" s="4"/>
      <c r="L136" s="4"/>
    </row>
    <row r="137" spans="1:12" x14ac:dyDescent="0.2">
      <c r="A137" s="3"/>
      <c r="B137" s="3"/>
      <c r="C137" s="3"/>
      <c r="D137" s="3"/>
      <c r="E137" s="4"/>
      <c r="F137" s="4"/>
      <c r="G137" s="4"/>
      <c r="K137" s="4"/>
      <c r="L137" s="4"/>
    </row>
    <row r="138" spans="1:12" x14ac:dyDescent="0.2">
      <c r="A138" s="3"/>
      <c r="B138" s="3"/>
      <c r="C138" s="3"/>
      <c r="D138" s="3"/>
      <c r="E138" s="4"/>
      <c r="F138" s="4"/>
      <c r="G138" s="4"/>
      <c r="K138" s="4"/>
      <c r="L138" s="4"/>
    </row>
    <row r="139" spans="1:12" x14ac:dyDescent="0.2">
      <c r="A139" s="3"/>
      <c r="B139" s="3"/>
      <c r="C139" s="3"/>
      <c r="D139" s="3"/>
      <c r="E139" s="4"/>
      <c r="F139" s="4"/>
      <c r="G139" s="4"/>
      <c r="K139" s="4"/>
      <c r="L139" s="4"/>
    </row>
    <row r="140" spans="1:12" x14ac:dyDescent="0.2">
      <c r="A140" s="3"/>
      <c r="B140" s="3"/>
      <c r="C140" s="3"/>
      <c r="D140" s="3"/>
      <c r="E140" s="4"/>
      <c r="F140" s="4"/>
      <c r="G140" s="4"/>
      <c r="K140" s="4"/>
      <c r="L140" s="4"/>
    </row>
    <row r="141" spans="1:12" x14ac:dyDescent="0.2">
      <c r="A141" s="3"/>
      <c r="B141" s="3"/>
      <c r="C141" s="3"/>
      <c r="D141" s="3"/>
      <c r="E141" s="4"/>
      <c r="F141" s="4"/>
      <c r="G141" s="4"/>
      <c r="K141" s="4"/>
      <c r="L141" s="4"/>
    </row>
    <row r="142" spans="1:12" x14ac:dyDescent="0.2">
      <c r="A142" s="3"/>
      <c r="B142" s="3"/>
      <c r="C142" s="3"/>
      <c r="D142" s="3"/>
      <c r="E142" s="4"/>
      <c r="F142" s="4"/>
      <c r="G142" s="4"/>
      <c r="K142" s="4"/>
      <c r="L142" s="4"/>
    </row>
    <row r="143" spans="1:12" x14ac:dyDescent="0.2">
      <c r="A143" s="3"/>
      <c r="B143" s="3"/>
      <c r="C143" s="3"/>
      <c r="D143" s="3"/>
      <c r="E143" s="4"/>
      <c r="F143" s="4"/>
      <c r="G143" s="4"/>
      <c r="K143" s="4"/>
      <c r="L143" s="4"/>
    </row>
    <row r="144" spans="1:12" x14ac:dyDescent="0.2">
      <c r="A144" s="3"/>
      <c r="B144" s="3"/>
      <c r="C144" s="3"/>
      <c r="D144" s="3"/>
      <c r="E144" s="4"/>
      <c r="F144" s="4"/>
      <c r="G144" s="4"/>
      <c r="K144" s="4"/>
      <c r="L144" s="4"/>
    </row>
    <row r="145" spans="1:12" x14ac:dyDescent="0.2">
      <c r="A145" s="3"/>
      <c r="B145" s="3"/>
      <c r="C145" s="3"/>
      <c r="D145" s="3"/>
      <c r="E145" s="4"/>
      <c r="F145" s="4"/>
      <c r="G145" s="4"/>
      <c r="K145" s="4"/>
      <c r="L145" s="4"/>
    </row>
    <row r="146" spans="1:12" x14ac:dyDescent="0.2">
      <c r="A146" s="3"/>
      <c r="B146" s="3"/>
      <c r="C146" s="3"/>
      <c r="D146" s="3"/>
      <c r="E146" s="4"/>
      <c r="F146" s="4"/>
      <c r="G146" s="4"/>
      <c r="K146" s="4"/>
      <c r="L146" s="4"/>
    </row>
    <row r="147" spans="1:12" x14ac:dyDescent="0.2">
      <c r="A147" s="3"/>
      <c r="B147" s="3"/>
      <c r="C147" s="3"/>
      <c r="D147" s="3"/>
      <c r="E147" s="4"/>
      <c r="F147" s="4"/>
      <c r="G147" s="4"/>
      <c r="K147" s="4"/>
      <c r="L147" s="4"/>
    </row>
    <row r="148" spans="1:12" x14ac:dyDescent="0.2">
      <c r="A148" s="3"/>
      <c r="B148" s="3"/>
      <c r="C148" s="3"/>
      <c r="D148" s="3"/>
      <c r="E148" s="4"/>
      <c r="F148" s="4"/>
      <c r="G148" s="4"/>
      <c r="K148" s="4"/>
      <c r="L148" s="4"/>
    </row>
    <row r="149" spans="1:12" x14ac:dyDescent="0.2">
      <c r="A149" s="3"/>
      <c r="B149" s="3"/>
      <c r="C149" s="3"/>
      <c r="D149" s="3"/>
      <c r="E149" s="4"/>
      <c r="F149" s="4"/>
      <c r="G149" s="4"/>
      <c r="K149" s="4"/>
      <c r="L149" s="4"/>
    </row>
    <row r="150" spans="1:12" x14ac:dyDescent="0.2">
      <c r="A150" s="3"/>
      <c r="B150" s="3"/>
      <c r="C150" s="3"/>
      <c r="D150" s="3"/>
      <c r="E150" s="4"/>
      <c r="F150" s="4"/>
      <c r="G150" s="4"/>
      <c r="K150" s="4"/>
      <c r="L150" s="4"/>
    </row>
    <row r="151" spans="1:12" x14ac:dyDescent="0.2">
      <c r="A151" s="3"/>
      <c r="B151" s="3"/>
      <c r="C151" s="3"/>
      <c r="D151" s="3"/>
      <c r="E151" s="4"/>
      <c r="F151" s="4"/>
      <c r="G151" s="4"/>
      <c r="K151" s="4"/>
      <c r="L151" s="4"/>
    </row>
    <row r="152" spans="1:12" x14ac:dyDescent="0.2">
      <c r="A152" s="3"/>
      <c r="B152" s="3"/>
      <c r="C152" s="3"/>
      <c r="D152" s="3"/>
      <c r="E152" s="4"/>
      <c r="F152" s="4"/>
      <c r="G152" s="4"/>
      <c r="K152" s="4"/>
      <c r="L152" s="4"/>
    </row>
    <row r="153" spans="1:12" x14ac:dyDescent="0.2">
      <c r="A153" s="3"/>
      <c r="B153" s="3"/>
      <c r="C153" s="3"/>
      <c r="D153" s="3"/>
      <c r="E153" s="4"/>
      <c r="F153" s="4"/>
      <c r="G153" s="4"/>
      <c r="K153" s="4"/>
      <c r="L153" s="4"/>
    </row>
    <row r="154" spans="1:12" x14ac:dyDescent="0.2">
      <c r="A154" s="3"/>
      <c r="B154" s="3"/>
      <c r="C154" s="3"/>
      <c r="D154" s="3"/>
      <c r="E154" s="4"/>
      <c r="F154" s="4"/>
      <c r="G154" s="4"/>
      <c r="K154" s="4"/>
      <c r="L154" s="4"/>
    </row>
    <row r="155" spans="1:12" x14ac:dyDescent="0.2">
      <c r="A155" s="3"/>
      <c r="B155" s="3"/>
      <c r="C155" s="3"/>
      <c r="D155" s="3"/>
      <c r="E155" s="4"/>
      <c r="F155" s="4"/>
      <c r="G155" s="4"/>
      <c r="K155" s="4"/>
      <c r="L155" s="4"/>
    </row>
    <row r="156" spans="1:12" x14ac:dyDescent="0.2">
      <c r="A156" s="3"/>
      <c r="B156" s="3"/>
      <c r="C156" s="3"/>
      <c r="D156" s="3"/>
      <c r="E156" s="4"/>
      <c r="F156" s="4"/>
      <c r="G156" s="4"/>
      <c r="K156" s="4"/>
      <c r="L156" s="4"/>
    </row>
    <row r="157" spans="1:12" x14ac:dyDescent="0.2">
      <c r="A157" s="3"/>
      <c r="B157" s="3"/>
      <c r="C157" s="3"/>
      <c r="D157" s="3"/>
      <c r="E157" s="4"/>
      <c r="F157" s="4"/>
      <c r="G157" s="4"/>
      <c r="K157" s="4"/>
      <c r="L157" s="4"/>
    </row>
    <row r="158" spans="1:12" x14ac:dyDescent="0.2">
      <c r="A158" s="3"/>
      <c r="B158" s="3"/>
      <c r="C158" s="3"/>
      <c r="D158" s="3"/>
      <c r="E158" s="4"/>
      <c r="F158" s="4"/>
      <c r="G158" s="4"/>
      <c r="K158" s="4"/>
      <c r="L158" s="4"/>
    </row>
    <row r="159" spans="1:12" x14ac:dyDescent="0.2">
      <c r="A159" s="3"/>
      <c r="B159" s="3"/>
      <c r="C159" s="3"/>
      <c r="D159" s="3"/>
      <c r="E159" s="4"/>
      <c r="F159" s="4"/>
      <c r="G159" s="4"/>
      <c r="K159" s="4"/>
      <c r="L159" s="4"/>
    </row>
    <row r="160" spans="1:12" x14ac:dyDescent="0.2">
      <c r="A160" s="3"/>
      <c r="B160" s="3"/>
      <c r="C160" s="3"/>
      <c r="D160" s="3"/>
      <c r="E160" s="4"/>
      <c r="F160" s="4"/>
      <c r="G160" s="4"/>
      <c r="K160" s="4"/>
      <c r="L160" s="4"/>
    </row>
    <row r="161" spans="1:12" x14ac:dyDescent="0.2">
      <c r="A161" s="3"/>
      <c r="B161" s="3"/>
      <c r="C161" s="3"/>
      <c r="D161" s="3"/>
      <c r="E161" s="4"/>
      <c r="F161" s="4"/>
      <c r="G161" s="4"/>
      <c r="K161" s="4"/>
      <c r="L161" s="4"/>
    </row>
    <row r="162" spans="1:12" x14ac:dyDescent="0.2">
      <c r="A162" s="3"/>
      <c r="B162" s="3"/>
      <c r="C162" s="3"/>
      <c r="D162" s="3"/>
      <c r="E162" s="4"/>
      <c r="F162" s="4"/>
      <c r="G162" s="4"/>
      <c r="K162" s="4"/>
      <c r="L162" s="4"/>
    </row>
    <row r="163" spans="1:12" x14ac:dyDescent="0.2">
      <c r="A163" s="3"/>
      <c r="B163" s="3"/>
      <c r="C163" s="3"/>
      <c r="D163" s="3"/>
      <c r="E163" s="4"/>
      <c r="F163" s="4"/>
      <c r="G163" s="4"/>
      <c r="K163" s="4"/>
      <c r="L163" s="4"/>
    </row>
    <row r="164" spans="1:12" x14ac:dyDescent="0.2">
      <c r="A164" s="3"/>
      <c r="B164" s="3"/>
      <c r="C164" s="3"/>
      <c r="D164" s="3"/>
      <c r="E164" s="4"/>
      <c r="F164" s="4"/>
      <c r="G164" s="4"/>
      <c r="K164" s="4"/>
      <c r="L164" s="4"/>
    </row>
    <row r="165" spans="1:12" x14ac:dyDescent="0.2">
      <c r="A165" s="3"/>
      <c r="B165" s="3"/>
      <c r="C165" s="3"/>
      <c r="D165" s="3"/>
      <c r="E165" s="4"/>
      <c r="F165" s="4"/>
      <c r="G165" s="4"/>
      <c r="K165" s="4"/>
      <c r="L165" s="4"/>
    </row>
    <row r="166" spans="1:12" x14ac:dyDescent="0.2">
      <c r="A166" s="3"/>
      <c r="B166" s="3"/>
      <c r="C166" s="3"/>
      <c r="D166" s="3"/>
      <c r="E166" s="4"/>
      <c r="F166" s="4"/>
      <c r="G166" s="4"/>
      <c r="K166" s="4"/>
      <c r="L166" s="4"/>
    </row>
    <row r="167" spans="1:12" x14ac:dyDescent="0.2">
      <c r="A167" s="3"/>
      <c r="B167" s="3"/>
      <c r="C167" s="3"/>
      <c r="D167" s="3"/>
      <c r="E167" s="4"/>
      <c r="F167" s="4"/>
      <c r="G167" s="4"/>
      <c r="K167" s="4"/>
      <c r="L167" s="4"/>
    </row>
    <row r="168" spans="1:12" x14ac:dyDescent="0.2">
      <c r="A168" s="3"/>
      <c r="B168" s="3"/>
      <c r="C168" s="3"/>
      <c r="D168" s="3"/>
      <c r="E168" s="4"/>
      <c r="F168" s="4"/>
      <c r="G168" s="4"/>
      <c r="K168" s="4"/>
      <c r="L168" s="4"/>
    </row>
    <row r="169" spans="1:12" x14ac:dyDescent="0.2">
      <c r="A169" s="3"/>
      <c r="B169" s="3"/>
      <c r="C169" s="3"/>
      <c r="D169" s="3"/>
      <c r="E169" s="4"/>
      <c r="F169" s="4"/>
      <c r="G169" s="4"/>
      <c r="K169" s="4"/>
      <c r="L169" s="4"/>
    </row>
    <row r="170" spans="1:12" x14ac:dyDescent="0.2">
      <c r="A170" s="3"/>
      <c r="B170" s="3"/>
      <c r="C170" s="3"/>
      <c r="D170" s="3"/>
      <c r="E170" s="4"/>
      <c r="F170" s="4"/>
      <c r="G170" s="4"/>
      <c r="K170" s="4"/>
      <c r="L170" s="4"/>
    </row>
    <row r="171" spans="1:12" x14ac:dyDescent="0.2">
      <c r="A171" s="3"/>
      <c r="B171" s="3"/>
      <c r="C171" s="3"/>
      <c r="D171" s="3"/>
      <c r="E171" s="4"/>
      <c r="F171" s="4"/>
      <c r="G171" s="4"/>
      <c r="K171" s="4"/>
      <c r="L171" s="4"/>
    </row>
    <row r="172" spans="1:12" x14ac:dyDescent="0.2">
      <c r="A172" s="3"/>
      <c r="B172" s="3"/>
      <c r="C172" s="3"/>
      <c r="D172" s="3"/>
      <c r="E172" s="4"/>
      <c r="F172" s="4"/>
      <c r="G172" s="4"/>
      <c r="K172" s="4"/>
      <c r="L172" s="4"/>
    </row>
    <row r="173" spans="1:12" x14ac:dyDescent="0.2">
      <c r="A173" s="3"/>
      <c r="B173" s="3"/>
      <c r="C173" s="3"/>
      <c r="D173" s="3"/>
      <c r="E173" s="4"/>
      <c r="F173" s="4"/>
      <c r="G173" s="4"/>
      <c r="K173" s="4"/>
      <c r="L173" s="4"/>
    </row>
    <row r="174" spans="1:12" x14ac:dyDescent="0.2">
      <c r="A174" s="3"/>
      <c r="B174" s="3"/>
      <c r="C174" s="3"/>
      <c r="D174" s="3"/>
      <c r="E174" s="4"/>
      <c r="F174" s="4"/>
      <c r="G174" s="4"/>
      <c r="K174" s="4"/>
      <c r="L174" s="4"/>
    </row>
    <row r="175" spans="1:12" x14ac:dyDescent="0.2">
      <c r="A175" s="3"/>
      <c r="B175" s="3"/>
      <c r="C175" s="3"/>
      <c r="D175" s="3"/>
      <c r="E175" s="4"/>
      <c r="F175" s="4"/>
      <c r="G175" s="4"/>
      <c r="K175" s="4"/>
      <c r="L175" s="4"/>
    </row>
    <row r="176" spans="1:12" x14ac:dyDescent="0.2">
      <c r="A176" s="3"/>
      <c r="B176" s="3"/>
      <c r="C176" s="3"/>
      <c r="D176" s="3"/>
      <c r="E176" s="4"/>
      <c r="F176" s="4"/>
      <c r="G176" s="4"/>
      <c r="K176" s="4"/>
      <c r="L176" s="4"/>
    </row>
    <row r="177" spans="1:12" x14ac:dyDescent="0.2">
      <c r="A177" s="3"/>
      <c r="B177" s="3"/>
      <c r="C177" s="3"/>
      <c r="D177" s="3"/>
      <c r="E177" s="4"/>
      <c r="F177" s="4"/>
      <c r="G177" s="4"/>
      <c r="K177" s="4"/>
      <c r="L177" s="4"/>
    </row>
    <row r="178" spans="1:12" x14ac:dyDescent="0.2">
      <c r="A178" s="3"/>
      <c r="B178" s="3"/>
      <c r="C178" s="3"/>
      <c r="D178" s="3"/>
      <c r="E178" s="4"/>
      <c r="F178" s="4"/>
      <c r="G178" s="4"/>
      <c r="K178" s="4"/>
      <c r="L178" s="4"/>
    </row>
    <row r="179" spans="1:12" x14ac:dyDescent="0.2">
      <c r="A179" s="3"/>
      <c r="B179" s="3"/>
      <c r="C179" s="3"/>
      <c r="D179" s="3"/>
      <c r="E179" s="4"/>
      <c r="F179" s="4"/>
      <c r="G179" s="4"/>
      <c r="K179" s="4"/>
      <c r="L179" s="4"/>
    </row>
    <row r="180" spans="1:12" x14ac:dyDescent="0.2">
      <c r="A180" s="3"/>
      <c r="B180" s="3"/>
      <c r="C180" s="3"/>
      <c r="D180" s="3"/>
      <c r="E180" s="4"/>
      <c r="F180" s="4"/>
      <c r="G180" s="4"/>
      <c r="K180" s="4"/>
      <c r="L180" s="4"/>
    </row>
    <row r="181" spans="1:12" x14ac:dyDescent="0.2">
      <c r="A181" s="3"/>
      <c r="B181" s="3"/>
      <c r="C181" s="3"/>
      <c r="D181" s="3"/>
      <c r="E181" s="4"/>
      <c r="F181" s="4"/>
      <c r="G181" s="4"/>
      <c r="K181" s="4"/>
      <c r="L181" s="4"/>
    </row>
    <row r="182" spans="1:12" x14ac:dyDescent="0.2">
      <c r="A182" s="3"/>
      <c r="B182" s="3"/>
      <c r="C182" s="3"/>
      <c r="D182" s="3"/>
      <c r="E182" s="4"/>
      <c r="F182" s="4"/>
      <c r="G182" s="4"/>
      <c r="K182" s="4"/>
      <c r="L182" s="4"/>
    </row>
    <row r="183" spans="1:12" x14ac:dyDescent="0.2">
      <c r="A183" s="3"/>
      <c r="B183" s="3"/>
      <c r="C183" s="3"/>
      <c r="D183" s="3"/>
      <c r="E183" s="4"/>
      <c r="F183" s="4"/>
      <c r="G183" s="4"/>
      <c r="K183" s="4"/>
      <c r="L183" s="4"/>
    </row>
    <row r="184" spans="1:12" x14ac:dyDescent="0.2">
      <c r="A184" s="3"/>
      <c r="B184" s="3"/>
      <c r="C184" s="3"/>
      <c r="D184" s="3"/>
      <c r="E184" s="4"/>
      <c r="F184" s="4"/>
      <c r="G184" s="4"/>
      <c r="K184" s="4"/>
      <c r="L184" s="4"/>
    </row>
    <row r="185" spans="1:12" x14ac:dyDescent="0.2">
      <c r="A185" s="3"/>
      <c r="B185" s="3"/>
      <c r="C185" s="3"/>
      <c r="D185" s="3"/>
      <c r="E185" s="4"/>
      <c r="F185" s="4"/>
      <c r="G185" s="4"/>
      <c r="K185" s="4"/>
      <c r="L185" s="4"/>
    </row>
    <row r="186" spans="1:12" x14ac:dyDescent="0.2">
      <c r="A186" s="3"/>
      <c r="B186" s="3"/>
      <c r="C186" s="3"/>
      <c r="D186" s="3"/>
      <c r="E186" s="4"/>
      <c r="F186" s="4"/>
      <c r="G186" s="4"/>
      <c r="K186" s="4"/>
      <c r="L186" s="4"/>
    </row>
    <row r="187" spans="1:12" x14ac:dyDescent="0.2">
      <c r="A187" s="3"/>
      <c r="B187" s="3"/>
      <c r="C187" s="3"/>
      <c r="D187" s="3"/>
      <c r="E187" s="4"/>
      <c r="F187" s="4"/>
      <c r="G187" s="4"/>
      <c r="K187" s="4"/>
      <c r="L187" s="4"/>
    </row>
    <row r="188" spans="1:12" x14ac:dyDescent="0.2">
      <c r="A188" s="3"/>
      <c r="B188" s="3"/>
      <c r="C188" s="3"/>
      <c r="D188" s="3"/>
      <c r="E188" s="4"/>
      <c r="F188" s="4"/>
      <c r="G188" s="4"/>
      <c r="K188" s="4"/>
      <c r="L188" s="4"/>
    </row>
    <row r="189" spans="1:12" x14ac:dyDescent="0.2">
      <c r="A189" s="3"/>
      <c r="B189" s="3"/>
      <c r="C189" s="3"/>
      <c r="D189" s="3"/>
      <c r="E189" s="4"/>
      <c r="F189" s="4"/>
      <c r="G189" s="4"/>
      <c r="K189" s="4"/>
      <c r="L189" s="4"/>
    </row>
    <row r="190" spans="1:12" x14ac:dyDescent="0.2">
      <c r="A190" s="3"/>
      <c r="B190" s="3"/>
      <c r="C190" s="3"/>
      <c r="D190" s="3"/>
      <c r="E190" s="4"/>
      <c r="F190" s="4"/>
      <c r="G190" s="4"/>
      <c r="K190" s="4"/>
      <c r="L190" s="4"/>
    </row>
    <row r="191" spans="1:12" x14ac:dyDescent="0.2">
      <c r="A191" s="3"/>
      <c r="B191" s="3"/>
      <c r="C191" s="3"/>
      <c r="D191" s="3"/>
      <c r="E191" s="4"/>
      <c r="F191" s="4"/>
      <c r="G191" s="4"/>
      <c r="K191" s="4"/>
      <c r="L191" s="4"/>
    </row>
    <row r="192" spans="1:12" x14ac:dyDescent="0.2">
      <c r="A192" s="3"/>
      <c r="B192" s="3"/>
      <c r="C192" s="3"/>
      <c r="D192" s="3"/>
      <c r="E192" s="4"/>
      <c r="F192" s="4"/>
      <c r="G192" s="4"/>
      <c r="K192" s="4"/>
      <c r="L192" s="4"/>
    </row>
    <row r="193" spans="1:12" x14ac:dyDescent="0.2">
      <c r="A193" s="3"/>
      <c r="B193" s="3"/>
      <c r="C193" s="3"/>
      <c r="D193" s="3"/>
      <c r="E193" s="4"/>
      <c r="F193" s="4"/>
      <c r="G193" s="4"/>
      <c r="K193" s="4"/>
      <c r="L193" s="4"/>
    </row>
    <row r="194" spans="1:12" x14ac:dyDescent="0.2">
      <c r="A194" s="3"/>
      <c r="B194" s="3"/>
      <c r="C194" s="3"/>
      <c r="D194" s="3"/>
      <c r="E194" s="4"/>
      <c r="F194" s="4"/>
      <c r="G194" s="4"/>
      <c r="K194" s="4"/>
      <c r="L194" s="4"/>
    </row>
    <row r="195" spans="1:12" x14ac:dyDescent="0.2">
      <c r="A195" s="3"/>
      <c r="B195" s="3"/>
      <c r="C195" s="3"/>
      <c r="D195" s="3"/>
      <c r="E195" s="4"/>
      <c r="F195" s="4"/>
      <c r="G195" s="4"/>
      <c r="K195" s="4"/>
      <c r="L195" s="4"/>
    </row>
    <row r="196" spans="1:12" x14ac:dyDescent="0.2">
      <c r="A196" s="3"/>
      <c r="B196" s="3"/>
      <c r="C196" s="3"/>
      <c r="D196" s="3"/>
      <c r="E196" s="4"/>
      <c r="F196" s="4"/>
      <c r="G196" s="4"/>
      <c r="K196" s="4"/>
      <c r="L196" s="4"/>
    </row>
    <row r="197" spans="1:12" x14ac:dyDescent="0.2">
      <c r="A197" s="3"/>
      <c r="B197" s="3"/>
      <c r="C197" s="3"/>
      <c r="D197" s="3"/>
      <c r="E197" s="4"/>
      <c r="F197" s="4"/>
      <c r="G197" s="4"/>
      <c r="K197" s="4"/>
      <c r="L197" s="4"/>
    </row>
    <row r="198" spans="1:12" x14ac:dyDescent="0.2">
      <c r="A198" s="3"/>
      <c r="B198" s="3"/>
      <c r="C198" s="3"/>
      <c r="D198" s="3"/>
      <c r="E198" s="4"/>
      <c r="F198" s="4"/>
      <c r="G198" s="4"/>
      <c r="K198" s="4"/>
      <c r="L198" s="4"/>
    </row>
    <row r="199" spans="1:12" x14ac:dyDescent="0.2">
      <c r="A199" s="3"/>
      <c r="B199" s="3"/>
      <c r="C199" s="3"/>
      <c r="D199" s="3"/>
      <c r="E199" s="4"/>
      <c r="F199" s="4"/>
      <c r="G199" s="4"/>
      <c r="K199" s="4"/>
      <c r="L199" s="4"/>
    </row>
    <row r="200" spans="1:12" x14ac:dyDescent="0.2">
      <c r="A200" s="3"/>
      <c r="B200" s="3"/>
      <c r="C200" s="3"/>
      <c r="D200" s="3"/>
      <c r="E200" s="4"/>
      <c r="F200" s="4"/>
      <c r="G200" s="4"/>
      <c r="K200" s="4"/>
      <c r="L200" s="4"/>
    </row>
    <row r="201" spans="1:12" x14ac:dyDescent="0.2">
      <c r="A201" s="3"/>
      <c r="B201" s="3"/>
      <c r="C201" s="3"/>
      <c r="D201" s="3"/>
      <c r="E201" s="4"/>
      <c r="F201" s="4"/>
      <c r="G201" s="4"/>
      <c r="K201" s="4"/>
      <c r="L201" s="4"/>
    </row>
    <row r="202" spans="1:12" x14ac:dyDescent="0.2">
      <c r="A202" s="3"/>
      <c r="B202" s="3"/>
      <c r="C202" s="3"/>
      <c r="D202" s="3"/>
      <c r="E202" s="4"/>
      <c r="F202" s="4"/>
      <c r="G202" s="4"/>
      <c r="K202" s="4"/>
      <c r="L202" s="4"/>
    </row>
    <row r="203" spans="1:12" x14ac:dyDescent="0.2">
      <c r="A203" s="3"/>
      <c r="B203" s="3"/>
      <c r="C203" s="3"/>
      <c r="D203" s="3"/>
      <c r="E203" s="4"/>
      <c r="F203" s="4"/>
      <c r="G203" s="4"/>
      <c r="K203" s="4"/>
      <c r="L203" s="4"/>
    </row>
    <row r="204" spans="1:12" x14ac:dyDescent="0.2">
      <c r="A204" s="3"/>
      <c r="B204" s="3"/>
      <c r="C204" s="3"/>
      <c r="D204" s="3"/>
      <c r="E204" s="4"/>
      <c r="F204" s="4"/>
      <c r="G204" s="4"/>
      <c r="K204" s="4"/>
      <c r="L204" s="4"/>
    </row>
    <row r="205" spans="1:12" x14ac:dyDescent="0.2">
      <c r="A205" s="3"/>
      <c r="B205" s="3"/>
      <c r="C205" s="3"/>
      <c r="D205" s="3"/>
      <c r="E205" s="4"/>
      <c r="F205" s="4"/>
      <c r="G205" s="4"/>
      <c r="K205" s="4"/>
      <c r="L205" s="4"/>
    </row>
    <row r="206" spans="1:12" x14ac:dyDescent="0.2">
      <c r="A206" s="3"/>
      <c r="B206" s="3"/>
      <c r="C206" s="3"/>
      <c r="D206" s="3"/>
      <c r="E206" s="4"/>
      <c r="F206" s="4"/>
      <c r="G206" s="4"/>
      <c r="K206" s="4"/>
      <c r="L206" s="4"/>
    </row>
    <row r="207" spans="1:12" x14ac:dyDescent="0.2">
      <c r="A207" s="3"/>
      <c r="B207" s="3"/>
      <c r="C207" s="3"/>
      <c r="D207" s="3"/>
      <c r="E207" s="4"/>
      <c r="F207" s="4"/>
      <c r="G207" s="4"/>
      <c r="K207" s="4"/>
      <c r="L207" s="4"/>
    </row>
    <row r="208" spans="1:12" x14ac:dyDescent="0.2">
      <c r="A208" s="3"/>
      <c r="B208" s="3"/>
      <c r="C208" s="3"/>
      <c r="D208" s="3"/>
      <c r="E208" s="4"/>
      <c r="F208" s="4"/>
      <c r="G208" s="4"/>
      <c r="K208" s="4"/>
      <c r="L208" s="4"/>
    </row>
    <row r="209" spans="1:12" x14ac:dyDescent="0.2">
      <c r="A209" s="3"/>
      <c r="B209" s="3"/>
      <c r="C209" s="3"/>
      <c r="D209" s="3"/>
      <c r="E209" s="4"/>
      <c r="F209" s="4"/>
      <c r="G209" s="4"/>
      <c r="K209" s="4"/>
      <c r="L209" s="4"/>
    </row>
    <row r="210" spans="1:12" x14ac:dyDescent="0.2">
      <c r="A210" s="3"/>
      <c r="B210" s="3"/>
      <c r="C210" s="3"/>
      <c r="D210" s="3"/>
      <c r="E210" s="4"/>
      <c r="F210" s="4"/>
      <c r="G210" s="4"/>
      <c r="K210" s="4"/>
      <c r="L210" s="4"/>
    </row>
    <row r="211" spans="1:12" x14ac:dyDescent="0.2">
      <c r="A211" s="3"/>
      <c r="B211" s="3"/>
      <c r="C211" s="3"/>
      <c r="D211" s="3"/>
      <c r="E211" s="4"/>
      <c r="F211" s="4"/>
      <c r="G211" s="4"/>
      <c r="K211" s="4"/>
      <c r="L211" s="4"/>
    </row>
    <row r="212" spans="1:12" x14ac:dyDescent="0.2">
      <c r="A212" s="3"/>
      <c r="B212" s="3"/>
      <c r="C212" s="3"/>
      <c r="D212" s="3"/>
      <c r="E212" s="4"/>
      <c r="F212" s="4"/>
      <c r="G212" s="4"/>
      <c r="K212" s="4"/>
      <c r="L212" s="4"/>
    </row>
    <row r="213" spans="1:12" x14ac:dyDescent="0.2">
      <c r="A213" s="3"/>
      <c r="B213" s="3"/>
      <c r="C213" s="3"/>
      <c r="D213" s="3"/>
      <c r="E213" s="4"/>
      <c r="F213" s="4"/>
      <c r="G213" s="4"/>
      <c r="K213" s="4"/>
      <c r="L213" s="4"/>
    </row>
    <row r="214" spans="1:12" x14ac:dyDescent="0.2">
      <c r="A214" s="3"/>
      <c r="B214" s="3"/>
      <c r="C214" s="3"/>
      <c r="D214" s="3"/>
      <c r="E214" s="4"/>
      <c r="F214" s="4"/>
      <c r="G214" s="4"/>
      <c r="K214" s="4"/>
      <c r="L214" s="4"/>
    </row>
    <row r="215" spans="1:12" x14ac:dyDescent="0.2">
      <c r="A215" s="3"/>
      <c r="B215" s="3"/>
      <c r="C215" s="3"/>
      <c r="D215" s="3"/>
      <c r="E215" s="4"/>
      <c r="F215" s="4"/>
      <c r="G215" s="4"/>
      <c r="K215" s="4"/>
      <c r="L215" s="4"/>
    </row>
    <row r="216" spans="1:12" x14ac:dyDescent="0.2">
      <c r="A216" s="3"/>
      <c r="B216" s="3"/>
      <c r="C216" s="3"/>
      <c r="D216" s="3"/>
      <c r="E216" s="4"/>
      <c r="F216" s="4"/>
      <c r="G216" s="4"/>
      <c r="K216" s="4"/>
      <c r="L216" s="4"/>
    </row>
    <row r="217" spans="1:12" x14ac:dyDescent="0.2">
      <c r="A217" s="3"/>
      <c r="B217" s="3"/>
      <c r="C217" s="3"/>
      <c r="D217" s="3"/>
      <c r="E217" s="4"/>
      <c r="F217" s="4"/>
      <c r="G217" s="4"/>
      <c r="K217" s="4"/>
      <c r="L217" s="4"/>
    </row>
    <row r="218" spans="1:12" x14ac:dyDescent="0.2">
      <c r="A218" s="3"/>
      <c r="B218" s="3"/>
      <c r="C218" s="3"/>
      <c r="D218" s="3"/>
      <c r="E218" s="4"/>
      <c r="F218" s="4"/>
      <c r="G218" s="4"/>
      <c r="K218" s="4"/>
      <c r="L218" s="4"/>
    </row>
    <row r="219" spans="1:12" x14ac:dyDescent="0.2">
      <c r="A219" s="3"/>
      <c r="B219" s="3"/>
      <c r="C219" s="3"/>
      <c r="D219" s="3"/>
      <c r="E219" s="4"/>
      <c r="F219" s="4"/>
      <c r="G219" s="4"/>
      <c r="K219" s="4"/>
      <c r="L219" s="4"/>
    </row>
    <row r="220" spans="1:12" x14ac:dyDescent="0.2">
      <c r="A220" s="3"/>
      <c r="B220" s="3"/>
      <c r="C220" s="3"/>
      <c r="D220" s="3"/>
      <c r="E220" s="4"/>
      <c r="F220" s="4"/>
      <c r="G220" s="4"/>
      <c r="K220" s="4"/>
      <c r="L220" s="4"/>
    </row>
    <row r="221" spans="1:12" x14ac:dyDescent="0.2">
      <c r="A221" s="3"/>
      <c r="B221" s="3"/>
      <c r="C221" s="3"/>
      <c r="D221" s="3"/>
      <c r="E221" s="4"/>
      <c r="F221" s="4"/>
      <c r="G221" s="4"/>
      <c r="K221" s="4"/>
      <c r="L221" s="4"/>
    </row>
    <row r="222" spans="1:12" x14ac:dyDescent="0.2">
      <c r="A222" s="3"/>
      <c r="B222" s="3"/>
      <c r="C222" s="3"/>
      <c r="D222" s="3"/>
      <c r="E222" s="4"/>
      <c r="F222" s="4"/>
      <c r="G222" s="4"/>
      <c r="K222" s="4"/>
      <c r="L222" s="4"/>
    </row>
    <row r="223" spans="1:12" x14ac:dyDescent="0.2">
      <c r="A223" s="3"/>
      <c r="B223" s="3"/>
      <c r="C223" s="3"/>
      <c r="D223" s="3"/>
      <c r="E223" s="4"/>
      <c r="F223" s="4"/>
      <c r="G223" s="4"/>
      <c r="K223" s="4"/>
      <c r="L223" s="4"/>
    </row>
    <row r="224" spans="1:12" x14ac:dyDescent="0.2">
      <c r="A224" s="3"/>
      <c r="B224" s="3"/>
      <c r="C224" s="3"/>
      <c r="D224" s="3"/>
      <c r="E224" s="4"/>
      <c r="F224" s="4"/>
      <c r="G224" s="4"/>
      <c r="K224" s="4"/>
      <c r="L224" s="4"/>
    </row>
    <row r="225" spans="1:12" x14ac:dyDescent="0.2">
      <c r="A225" s="3"/>
      <c r="B225" s="3"/>
      <c r="C225" s="3"/>
      <c r="D225" s="3"/>
      <c r="E225" s="4"/>
      <c r="F225" s="4"/>
      <c r="G225" s="4"/>
      <c r="K225" s="4"/>
      <c r="L225" s="4"/>
    </row>
    <row r="226" spans="1:12" x14ac:dyDescent="0.2">
      <c r="A226" s="3"/>
      <c r="B226" s="3"/>
      <c r="C226" s="3"/>
      <c r="D226" s="3"/>
      <c r="E226" s="4"/>
      <c r="F226" s="4"/>
      <c r="G226" s="4"/>
      <c r="K226" s="4"/>
      <c r="L226" s="4"/>
    </row>
    <row r="227" spans="1:12" x14ac:dyDescent="0.2">
      <c r="A227" s="3"/>
      <c r="B227" s="3"/>
      <c r="C227" s="3"/>
      <c r="D227" s="3"/>
      <c r="E227" s="4"/>
      <c r="F227" s="4"/>
      <c r="G227" s="4"/>
      <c r="K227" s="4"/>
      <c r="L227" s="4"/>
    </row>
    <row r="228" spans="1:12" x14ac:dyDescent="0.2">
      <c r="A228" s="3"/>
      <c r="B228" s="3"/>
      <c r="C228" s="3"/>
      <c r="D228" s="3"/>
      <c r="E228" s="4"/>
      <c r="F228" s="4"/>
      <c r="G228" s="4"/>
      <c r="K228" s="4"/>
      <c r="L228" s="4"/>
    </row>
    <row r="229" spans="1:12" x14ac:dyDescent="0.2">
      <c r="A229" s="3"/>
      <c r="B229" s="3"/>
      <c r="C229" s="3"/>
      <c r="D229" s="3"/>
      <c r="E229" s="4"/>
      <c r="F229" s="4"/>
      <c r="G229" s="4"/>
      <c r="K229" s="4"/>
      <c r="L229" s="4"/>
    </row>
    <row r="230" spans="1:12" x14ac:dyDescent="0.2">
      <c r="A230" s="3"/>
      <c r="B230" s="3"/>
      <c r="C230" s="3"/>
      <c r="D230" s="3"/>
      <c r="E230" s="4"/>
      <c r="F230" s="4"/>
      <c r="G230" s="4"/>
      <c r="K230" s="4"/>
      <c r="L230" s="4"/>
    </row>
    <row r="231" spans="1:12" x14ac:dyDescent="0.2">
      <c r="A231" s="3"/>
      <c r="B231" s="3"/>
      <c r="C231" s="3"/>
      <c r="D231" s="3"/>
      <c r="E231" s="4"/>
      <c r="F231" s="4"/>
      <c r="G231" s="4"/>
      <c r="K231" s="4"/>
      <c r="L231" s="4"/>
    </row>
    <row r="232" spans="1:12" x14ac:dyDescent="0.2">
      <c r="A232" s="3"/>
      <c r="B232" s="3"/>
      <c r="C232" s="3"/>
      <c r="D232" s="3"/>
      <c r="E232" s="4"/>
      <c r="F232" s="4"/>
      <c r="G232" s="4"/>
      <c r="K232" s="4"/>
      <c r="L232" s="4"/>
    </row>
    <row r="233" spans="1:12" x14ac:dyDescent="0.2">
      <c r="A233" s="3"/>
      <c r="B233" s="3"/>
      <c r="C233" s="3"/>
      <c r="D233" s="3"/>
      <c r="E233" s="4"/>
      <c r="F233" s="4"/>
      <c r="G233" s="4"/>
      <c r="K233" s="4"/>
      <c r="L233" s="4"/>
    </row>
    <row r="234" spans="1:12" x14ac:dyDescent="0.2">
      <c r="A234" s="3"/>
      <c r="B234" s="3"/>
      <c r="C234" s="3"/>
      <c r="D234" s="3"/>
      <c r="E234" s="4"/>
      <c r="F234" s="4"/>
      <c r="G234" s="4"/>
      <c r="K234" s="4"/>
      <c r="L234" s="4"/>
    </row>
    <row r="235" spans="1:12" x14ac:dyDescent="0.2">
      <c r="A235" s="3"/>
      <c r="B235" s="3"/>
      <c r="C235" s="3"/>
      <c r="D235" s="3"/>
      <c r="E235" s="4"/>
      <c r="F235" s="4"/>
      <c r="G235" s="4"/>
      <c r="K235" s="4"/>
      <c r="L235" s="4"/>
    </row>
    <row r="236" spans="1:12" x14ac:dyDescent="0.2">
      <c r="A236" s="3"/>
      <c r="B236" s="3"/>
      <c r="C236" s="3"/>
      <c r="D236" s="3"/>
      <c r="E236" s="4"/>
      <c r="F236" s="4"/>
      <c r="G236" s="4"/>
      <c r="K236" s="4"/>
      <c r="L236" s="4"/>
    </row>
    <row r="237" spans="1:12" x14ac:dyDescent="0.2">
      <c r="A237" s="3"/>
      <c r="B237" s="3"/>
      <c r="C237" s="3"/>
      <c r="D237" s="3"/>
      <c r="E237" s="4"/>
      <c r="F237" s="4"/>
      <c r="G237" s="4"/>
      <c r="K237" s="4"/>
      <c r="L237" s="4"/>
    </row>
    <row r="238" spans="1:12" x14ac:dyDescent="0.2">
      <c r="A238" s="3"/>
      <c r="B238" s="3"/>
      <c r="C238" s="3"/>
      <c r="D238" s="3"/>
      <c r="E238" s="4"/>
      <c r="F238" s="4"/>
      <c r="G238" s="4"/>
      <c r="K238" s="4"/>
      <c r="L238" s="4"/>
    </row>
    <row r="239" spans="1:12" x14ac:dyDescent="0.2">
      <c r="A239" s="3"/>
      <c r="B239" s="3"/>
      <c r="C239" s="3"/>
      <c r="D239" s="3"/>
      <c r="E239" s="4"/>
      <c r="F239" s="4"/>
      <c r="G239" s="4"/>
      <c r="K239" s="4"/>
      <c r="L239" s="4"/>
    </row>
    <row r="240" spans="1:12" x14ac:dyDescent="0.2">
      <c r="A240" s="3"/>
      <c r="B240" s="3"/>
      <c r="C240" s="3"/>
      <c r="D240" s="3"/>
      <c r="E240" s="4"/>
      <c r="F240" s="4"/>
      <c r="G240" s="4"/>
      <c r="K240" s="4"/>
      <c r="L240" s="4"/>
    </row>
    <row r="241" spans="1:12" x14ac:dyDescent="0.2">
      <c r="A241" s="3"/>
      <c r="B241" s="3"/>
      <c r="C241" s="3"/>
      <c r="D241" s="3"/>
      <c r="E241" s="4"/>
      <c r="F241" s="4"/>
      <c r="G241" s="4"/>
      <c r="K241" s="4"/>
      <c r="L241" s="4"/>
    </row>
    <row r="242" spans="1:12" x14ac:dyDescent="0.2">
      <c r="A242" s="3"/>
      <c r="B242" s="3"/>
      <c r="C242" s="3"/>
      <c r="D242" s="3"/>
      <c r="E242" s="4"/>
      <c r="F242" s="4"/>
      <c r="G242" s="4"/>
      <c r="K242" s="4"/>
      <c r="L242" s="4"/>
    </row>
    <row r="243" spans="1:12" x14ac:dyDescent="0.2">
      <c r="A243" s="3"/>
      <c r="B243" s="3"/>
      <c r="C243" s="3"/>
      <c r="D243" s="3"/>
      <c r="E243" s="4"/>
      <c r="F243" s="4"/>
      <c r="G243" s="4"/>
      <c r="K243" s="4"/>
      <c r="L243" s="4"/>
    </row>
    <row r="244" spans="1:12" x14ac:dyDescent="0.2">
      <c r="A244" s="3"/>
      <c r="B244" s="3"/>
      <c r="C244" s="3"/>
      <c r="D244" s="3"/>
      <c r="E244" s="4"/>
      <c r="F244" s="4"/>
      <c r="G244" s="4"/>
      <c r="K244" s="4"/>
      <c r="L244" s="4"/>
    </row>
    <row r="245" spans="1:12" x14ac:dyDescent="0.2">
      <c r="A245" s="3"/>
      <c r="B245" s="3"/>
      <c r="C245" s="3"/>
      <c r="D245" s="3"/>
      <c r="E245" s="4"/>
      <c r="F245" s="4"/>
      <c r="G245" s="4"/>
      <c r="K245" s="4"/>
      <c r="L245" s="4"/>
    </row>
    <row r="246" spans="1:12" x14ac:dyDescent="0.2">
      <c r="A246" s="3"/>
      <c r="B246" s="3"/>
      <c r="C246" s="3"/>
      <c r="D246" s="3"/>
      <c r="E246" s="4"/>
      <c r="F246" s="4"/>
      <c r="G246" s="4"/>
      <c r="K246" s="4"/>
      <c r="L246" s="4"/>
    </row>
    <row r="247" spans="1:12" x14ac:dyDescent="0.2">
      <c r="A247" s="3"/>
      <c r="B247" s="3"/>
      <c r="C247" s="3"/>
      <c r="D247" s="3"/>
      <c r="E247" s="4"/>
      <c r="F247" s="4"/>
      <c r="G247" s="4"/>
      <c r="K247" s="4"/>
      <c r="L247" s="4"/>
    </row>
    <row r="248" spans="1:12" x14ac:dyDescent="0.2">
      <c r="A248" s="3"/>
      <c r="B248" s="3"/>
      <c r="C248" s="3"/>
      <c r="D248" s="3"/>
      <c r="E248" s="4"/>
      <c r="F248" s="4"/>
      <c r="G248" s="4"/>
      <c r="K248" s="4"/>
      <c r="L248" s="4"/>
    </row>
    <row r="249" spans="1:12" x14ac:dyDescent="0.2">
      <c r="A249" s="3"/>
      <c r="B249" s="3"/>
      <c r="C249" s="3"/>
      <c r="D249" s="3"/>
      <c r="E249" s="4"/>
      <c r="F249" s="4"/>
    </row>
    <row r="250" spans="1:12" x14ac:dyDescent="0.2">
      <c r="A250" s="3"/>
      <c r="B250" s="3"/>
      <c r="C250" s="3"/>
      <c r="D250" s="3"/>
      <c r="E250" s="4"/>
      <c r="F250" s="4"/>
    </row>
    <row r="251" spans="1:12" x14ac:dyDescent="0.2">
      <c r="A251" s="3"/>
      <c r="B251" s="3"/>
      <c r="C251" s="3"/>
      <c r="D251" s="3"/>
      <c r="E251" s="4"/>
      <c r="F251" s="4"/>
    </row>
    <row r="252" spans="1:12" x14ac:dyDescent="0.2">
      <c r="A252" s="3"/>
      <c r="B252" s="3"/>
      <c r="C252" s="3"/>
      <c r="D252" s="3"/>
      <c r="E252" s="4"/>
      <c r="F252" s="4"/>
    </row>
    <row r="253" spans="1:12" x14ac:dyDescent="0.2">
      <c r="A253" s="3"/>
      <c r="B253" s="3"/>
      <c r="C253" s="3"/>
      <c r="D253" s="3"/>
      <c r="E253" s="4"/>
      <c r="F253" s="4"/>
    </row>
    <row r="254" spans="1:12" x14ac:dyDescent="0.2">
      <c r="A254" s="3"/>
      <c r="B254" s="3"/>
      <c r="C254" s="3"/>
      <c r="D254" s="3"/>
      <c r="E254" s="4"/>
      <c r="F254" s="4"/>
    </row>
    <row r="255" spans="1:12" x14ac:dyDescent="0.2">
      <c r="A255" s="3"/>
      <c r="B255" s="3"/>
      <c r="C255" s="3"/>
      <c r="D255" s="3"/>
      <c r="E255" s="4"/>
      <c r="F255" s="4"/>
    </row>
    <row r="256" spans="1:12" x14ac:dyDescent="0.2">
      <c r="A256" s="3"/>
      <c r="B256" s="3"/>
      <c r="C256" s="3"/>
      <c r="D256" s="3"/>
      <c r="E256" s="4"/>
      <c r="F256" s="4"/>
    </row>
    <row r="257" spans="1:6" x14ac:dyDescent="0.2">
      <c r="A257" s="3"/>
      <c r="B257" s="3"/>
      <c r="C257" s="3"/>
      <c r="D257" s="3"/>
      <c r="E257" s="4"/>
      <c r="F257" s="4"/>
    </row>
    <row r="258" spans="1:6" x14ac:dyDescent="0.2">
      <c r="A258" s="3"/>
      <c r="B258" s="3"/>
      <c r="C258" s="3"/>
      <c r="D258" s="3"/>
      <c r="E258" s="4"/>
      <c r="F258" s="4"/>
    </row>
    <row r="259" spans="1:6" x14ac:dyDescent="0.2">
      <c r="A259" s="3"/>
      <c r="B259" s="3"/>
      <c r="C259" s="3"/>
      <c r="D259" s="3"/>
      <c r="E259" s="4"/>
      <c r="F259" s="4"/>
    </row>
    <row r="260" spans="1:6" x14ac:dyDescent="0.2">
      <c r="A260" s="3"/>
      <c r="B260" s="3"/>
      <c r="C260" s="3"/>
      <c r="D260" s="3"/>
      <c r="E260" s="4"/>
      <c r="F260" s="4"/>
    </row>
    <row r="261" spans="1:6" x14ac:dyDescent="0.2">
      <c r="A261" s="3"/>
      <c r="B261" s="3"/>
      <c r="C261" s="3"/>
      <c r="D261" s="3"/>
      <c r="E261" s="4"/>
      <c r="F261" s="4"/>
    </row>
    <row r="262" spans="1:6" x14ac:dyDescent="0.2">
      <c r="A262" s="3"/>
      <c r="B262" s="3"/>
      <c r="C262" s="3"/>
      <c r="D262" s="3"/>
      <c r="E262" s="4"/>
      <c r="F262" s="4"/>
    </row>
    <row r="263" spans="1:6" x14ac:dyDescent="0.2">
      <c r="A263" s="3"/>
      <c r="B263" s="3"/>
      <c r="C263" s="3"/>
      <c r="D263" s="3"/>
      <c r="E263" s="4"/>
      <c r="F263" s="4"/>
    </row>
    <row r="264" spans="1:6" x14ac:dyDescent="0.2">
      <c r="A264" s="3"/>
      <c r="B264" s="3"/>
      <c r="C264" s="3"/>
      <c r="D264" s="3"/>
      <c r="E264" s="4"/>
      <c r="F264" s="4"/>
    </row>
    <row r="265" spans="1:6" x14ac:dyDescent="0.2">
      <c r="A265" s="3"/>
      <c r="B265" s="3"/>
      <c r="C265" s="3"/>
      <c r="D265" s="3"/>
      <c r="E265" s="4"/>
      <c r="F265" s="4"/>
    </row>
    <row r="266" spans="1:6" x14ac:dyDescent="0.2">
      <c r="A266" s="3"/>
      <c r="B266" s="3"/>
      <c r="C266" s="3"/>
      <c r="D266" s="3"/>
      <c r="E266" s="4"/>
      <c r="F266" s="4"/>
    </row>
    <row r="267" spans="1:6" x14ac:dyDescent="0.2">
      <c r="A267" s="3"/>
      <c r="B267" s="3"/>
      <c r="C267" s="3"/>
      <c r="D267" s="3"/>
      <c r="E267" s="4"/>
      <c r="F267" s="4"/>
    </row>
    <row r="268" spans="1:6" x14ac:dyDescent="0.2">
      <c r="A268" s="3"/>
      <c r="B268" s="3"/>
      <c r="C268" s="3"/>
      <c r="D268" s="3"/>
      <c r="E268" s="4"/>
      <c r="F268" s="4"/>
    </row>
    <row r="269" spans="1:6" x14ac:dyDescent="0.2">
      <c r="A269" s="3"/>
      <c r="B269" s="3"/>
      <c r="C269" s="3"/>
      <c r="D269" s="3"/>
      <c r="E269" s="4"/>
      <c r="F269" s="4"/>
    </row>
    <row r="270" spans="1:6" x14ac:dyDescent="0.2">
      <c r="A270" s="3"/>
      <c r="B270" s="3"/>
      <c r="C270" s="3"/>
      <c r="D270" s="3"/>
      <c r="E270" s="4"/>
      <c r="F270" s="4"/>
    </row>
    <row r="271" spans="1:6" x14ac:dyDescent="0.2">
      <c r="A271" s="3"/>
      <c r="B271" s="3"/>
      <c r="C271" s="3"/>
      <c r="D271" s="3"/>
      <c r="E271" s="4"/>
      <c r="F271" s="4"/>
    </row>
    <row r="272" spans="1:6" x14ac:dyDescent="0.2">
      <c r="A272" s="3"/>
      <c r="B272" s="3"/>
      <c r="C272" s="3"/>
      <c r="D272" s="3"/>
      <c r="E272" s="4"/>
      <c r="F272" s="4"/>
    </row>
    <row r="273" spans="1:6" x14ac:dyDescent="0.2">
      <c r="A273" s="3"/>
      <c r="B273" s="3"/>
      <c r="C273" s="3"/>
      <c r="D273" s="3"/>
      <c r="E273" s="4"/>
      <c r="F273" s="4"/>
    </row>
    <row r="274" spans="1:6" x14ac:dyDescent="0.2">
      <c r="A274" s="3"/>
      <c r="B274" s="3"/>
      <c r="C274" s="3"/>
      <c r="D274" s="3"/>
      <c r="E274" s="4"/>
      <c r="F274" s="4"/>
    </row>
    <row r="275" spans="1:6" x14ac:dyDescent="0.2">
      <c r="A275" s="3"/>
      <c r="B275" s="3"/>
      <c r="C275" s="3"/>
      <c r="D275" s="3"/>
      <c r="E275" s="4"/>
      <c r="F275" s="4"/>
    </row>
    <row r="276" spans="1:6" x14ac:dyDescent="0.2">
      <c r="A276" s="3"/>
      <c r="B276" s="3"/>
      <c r="C276" s="3"/>
      <c r="D276" s="3"/>
      <c r="E276" s="4"/>
      <c r="F276" s="4"/>
    </row>
    <row r="277" spans="1:6" x14ac:dyDescent="0.2">
      <c r="A277" s="3"/>
      <c r="B277" s="3"/>
      <c r="C277" s="3"/>
      <c r="D277" s="3"/>
      <c r="E277" s="4"/>
      <c r="F277" s="4"/>
    </row>
    <row r="278" spans="1:6" x14ac:dyDescent="0.2">
      <c r="A278" s="3"/>
      <c r="B278" s="3"/>
      <c r="C278" s="3"/>
      <c r="D278" s="3"/>
      <c r="E278" s="4"/>
      <c r="F278" s="4"/>
    </row>
    <row r="279" spans="1:6" x14ac:dyDescent="0.2">
      <c r="A279" s="3"/>
      <c r="B279" s="3"/>
      <c r="C279" s="3"/>
      <c r="D279" s="3"/>
      <c r="E279" s="4"/>
      <c r="F279" s="4"/>
    </row>
    <row r="280" spans="1:6" x14ac:dyDescent="0.2">
      <c r="A280" s="3"/>
      <c r="B280" s="3"/>
      <c r="C280" s="3"/>
      <c r="D280" s="3"/>
      <c r="E280" s="4"/>
      <c r="F280" s="4"/>
    </row>
    <row r="281" spans="1:6" x14ac:dyDescent="0.2">
      <c r="A281" s="3"/>
      <c r="B281" s="3"/>
      <c r="C281" s="3"/>
      <c r="D281" s="3"/>
      <c r="E281" s="4"/>
      <c r="F281" s="4"/>
    </row>
    <row r="282" spans="1:6" x14ac:dyDescent="0.2">
      <c r="A282" s="3"/>
      <c r="B282" s="3"/>
      <c r="C282" s="3"/>
      <c r="D282" s="3"/>
      <c r="E282" s="4"/>
      <c r="F282" s="4"/>
    </row>
    <row r="283" spans="1:6" x14ac:dyDescent="0.2">
      <c r="A283" s="3"/>
      <c r="B283" s="3"/>
      <c r="C283" s="3"/>
      <c r="D283" s="3"/>
      <c r="E283" s="4"/>
      <c r="F283" s="4"/>
    </row>
    <row r="284" spans="1:6" x14ac:dyDescent="0.2">
      <c r="A284" s="3"/>
      <c r="B284" s="3"/>
      <c r="C284" s="3"/>
      <c r="D284" s="3"/>
      <c r="E284" s="4"/>
      <c r="F284" s="4"/>
    </row>
    <row r="285" spans="1:6" x14ac:dyDescent="0.2">
      <c r="A285" s="3"/>
      <c r="B285" s="3"/>
      <c r="C285" s="3"/>
      <c r="D285" s="3"/>
      <c r="E285" s="4"/>
      <c r="F285" s="4"/>
    </row>
    <row r="286" spans="1:6" x14ac:dyDescent="0.2">
      <c r="A286" s="3"/>
      <c r="B286" s="3"/>
      <c r="C286" s="3"/>
      <c r="D286" s="3"/>
      <c r="E286" s="4"/>
      <c r="F286" s="4"/>
    </row>
    <row r="287" spans="1:6" x14ac:dyDescent="0.2">
      <c r="A287" s="3"/>
      <c r="B287" s="3"/>
      <c r="C287" s="3"/>
      <c r="D287" s="3"/>
      <c r="E287" s="4"/>
      <c r="F287" s="4"/>
    </row>
    <row r="288" spans="1:6" x14ac:dyDescent="0.2">
      <c r="A288" s="3"/>
      <c r="B288" s="3"/>
      <c r="C288" s="3"/>
      <c r="D288" s="3"/>
      <c r="E288" s="4"/>
      <c r="F288" s="4"/>
    </row>
    <row r="289" spans="1:6" x14ac:dyDescent="0.2">
      <c r="A289" s="3"/>
      <c r="B289" s="3"/>
      <c r="C289" s="3"/>
      <c r="D289" s="3"/>
      <c r="E289" s="4"/>
      <c r="F289" s="4"/>
    </row>
    <row r="290" spans="1:6" x14ac:dyDescent="0.2">
      <c r="A290" s="3"/>
      <c r="B290" s="3"/>
      <c r="C290" s="3"/>
      <c r="D290" s="3"/>
      <c r="E290" s="4"/>
      <c r="F290" s="4"/>
    </row>
    <row r="291" spans="1:6" x14ac:dyDescent="0.2">
      <c r="A291" s="3"/>
      <c r="B291" s="3"/>
      <c r="C291" s="3"/>
      <c r="D291" s="3"/>
      <c r="E291" s="4"/>
      <c r="F291" s="4"/>
    </row>
    <row r="292" spans="1:6" x14ac:dyDescent="0.2">
      <c r="A292" s="3"/>
      <c r="B292" s="3"/>
      <c r="C292" s="3"/>
      <c r="D292" s="3"/>
      <c r="E292" s="4"/>
      <c r="F292" s="4"/>
    </row>
    <row r="293" spans="1:6" x14ac:dyDescent="0.2">
      <c r="A293" s="3"/>
      <c r="B293" s="3"/>
      <c r="C293" s="3"/>
      <c r="D293" s="3"/>
      <c r="E293" s="4"/>
      <c r="F293" s="4"/>
    </row>
    <row r="294" spans="1:6" x14ac:dyDescent="0.2">
      <c r="A294" s="3"/>
      <c r="B294" s="3"/>
      <c r="C294" s="3"/>
      <c r="D294" s="3"/>
      <c r="E294" s="4"/>
      <c r="F294" s="4"/>
    </row>
    <row r="295" spans="1:6" x14ac:dyDescent="0.2">
      <c r="A295" s="3"/>
      <c r="B295" s="3"/>
      <c r="C295" s="3"/>
      <c r="D295" s="3"/>
      <c r="E295" s="4"/>
      <c r="F295" s="4"/>
    </row>
    <row r="296" spans="1:6" x14ac:dyDescent="0.2">
      <c r="A296" s="3"/>
      <c r="B296" s="3"/>
      <c r="C296" s="3"/>
      <c r="D296" s="3"/>
      <c r="E296" s="4"/>
      <c r="F296" s="4"/>
    </row>
    <row r="297" spans="1:6" x14ac:dyDescent="0.2">
      <c r="A297" s="3"/>
      <c r="B297" s="3"/>
      <c r="C297" s="3"/>
      <c r="D297" s="3"/>
      <c r="E297" s="4"/>
      <c r="F297" s="4"/>
    </row>
    <row r="298" spans="1:6" x14ac:dyDescent="0.2">
      <c r="A298" s="3"/>
      <c r="B298" s="3"/>
      <c r="C298" s="3"/>
      <c r="D298" s="3"/>
      <c r="E298" s="4"/>
      <c r="F298" s="4"/>
    </row>
    <row r="299" spans="1:6" x14ac:dyDescent="0.2">
      <c r="A299" s="3"/>
      <c r="B299" s="3"/>
      <c r="C299" s="3"/>
      <c r="D299" s="3"/>
      <c r="E299" s="4"/>
      <c r="F299" s="4"/>
    </row>
    <row r="300" spans="1:6" x14ac:dyDescent="0.2">
      <c r="A300" s="3"/>
      <c r="B300" s="3"/>
      <c r="C300" s="3"/>
      <c r="D300" s="3"/>
      <c r="E300" s="4"/>
      <c r="F300" s="4"/>
    </row>
    <row r="301" spans="1:6" x14ac:dyDescent="0.2">
      <c r="A301" s="3"/>
      <c r="B301" s="3"/>
      <c r="C301" s="3"/>
      <c r="D301" s="3"/>
      <c r="E301" s="4"/>
      <c r="F301" s="4"/>
    </row>
    <row r="302" spans="1:6" x14ac:dyDescent="0.2">
      <c r="A302" s="3"/>
      <c r="B302" s="3"/>
      <c r="C302" s="3"/>
      <c r="D302" s="3"/>
      <c r="E302" s="4"/>
      <c r="F302" s="4"/>
    </row>
    <row r="303" spans="1:6" x14ac:dyDescent="0.2">
      <c r="A303" s="3"/>
      <c r="B303" s="3"/>
      <c r="C303" s="3"/>
      <c r="D303" s="3"/>
      <c r="E303" s="4"/>
      <c r="F303" s="4"/>
    </row>
    <row r="304" spans="1:6" x14ac:dyDescent="0.2">
      <c r="A304" s="3"/>
      <c r="B304" s="3"/>
      <c r="C304" s="3"/>
      <c r="D304" s="3"/>
      <c r="E304" s="4"/>
      <c r="F304" s="4"/>
    </row>
    <row r="305" spans="1:6" x14ac:dyDescent="0.2">
      <c r="A305" s="3"/>
      <c r="B305" s="3"/>
      <c r="C305" s="3"/>
      <c r="D305" s="3"/>
      <c r="E305" s="4"/>
      <c r="F305" s="4"/>
    </row>
    <row r="306" spans="1:6" x14ac:dyDescent="0.2">
      <c r="A306" s="3"/>
      <c r="B306" s="3"/>
      <c r="C306" s="3"/>
      <c r="D306" s="3"/>
      <c r="E306" s="4"/>
      <c r="F306" s="4"/>
    </row>
    <row r="307" spans="1:6" x14ac:dyDescent="0.2">
      <c r="A307" s="3"/>
      <c r="B307" s="3"/>
      <c r="C307" s="3"/>
      <c r="D307" s="3"/>
      <c r="E307" s="4"/>
      <c r="F307" s="4"/>
    </row>
    <row r="308" spans="1:6" x14ac:dyDescent="0.2">
      <c r="A308" s="3"/>
      <c r="B308" s="3"/>
      <c r="C308" s="3"/>
      <c r="D308" s="3"/>
      <c r="E308" s="4"/>
      <c r="F308" s="4"/>
    </row>
    <row r="309" spans="1:6" x14ac:dyDescent="0.2">
      <c r="A309" s="3"/>
      <c r="B309" s="3"/>
      <c r="C309" s="3"/>
      <c r="D309" s="3"/>
      <c r="E309" s="4"/>
      <c r="F309" s="4"/>
    </row>
    <row r="310" spans="1:6" x14ac:dyDescent="0.2">
      <c r="A310" s="3"/>
      <c r="B310" s="3"/>
      <c r="C310" s="3"/>
      <c r="D310" s="3"/>
      <c r="E310" s="4"/>
      <c r="F310" s="4"/>
    </row>
    <row r="311" spans="1:6" x14ac:dyDescent="0.2">
      <c r="A311" s="3"/>
      <c r="B311" s="3"/>
      <c r="C311" s="3"/>
      <c r="D311" s="3"/>
      <c r="E311" s="4"/>
      <c r="F311" s="4"/>
    </row>
    <row r="312" spans="1:6" x14ac:dyDescent="0.2">
      <c r="A312" s="3"/>
      <c r="B312" s="3"/>
      <c r="C312" s="3"/>
      <c r="D312" s="3"/>
      <c r="E312" s="4"/>
      <c r="F312" s="4"/>
    </row>
    <row r="313" spans="1:6" x14ac:dyDescent="0.2">
      <c r="A313" s="3"/>
      <c r="B313" s="3"/>
      <c r="C313" s="3"/>
      <c r="D313" s="3"/>
      <c r="E313" s="4"/>
      <c r="F313" s="4"/>
    </row>
    <row r="314" spans="1:6" x14ac:dyDescent="0.2">
      <c r="A314" s="3"/>
      <c r="B314" s="3"/>
      <c r="C314" s="3"/>
      <c r="D314" s="3"/>
      <c r="E314" s="4"/>
      <c r="F314" s="4"/>
    </row>
    <row r="315" spans="1:6" x14ac:dyDescent="0.2">
      <c r="A315" s="3"/>
      <c r="B315" s="3"/>
      <c r="C315" s="3"/>
      <c r="D315" s="3"/>
      <c r="E315" s="4"/>
      <c r="F315" s="4"/>
    </row>
    <row r="316" spans="1:6" x14ac:dyDescent="0.2">
      <c r="A316" s="3"/>
      <c r="B316" s="3"/>
      <c r="C316" s="3"/>
      <c r="D316" s="3"/>
      <c r="E316" s="4"/>
      <c r="F316" s="4"/>
    </row>
    <row r="317" spans="1:6" x14ac:dyDescent="0.2">
      <c r="A317" s="3"/>
      <c r="B317" s="3"/>
      <c r="C317" s="3"/>
      <c r="D317" s="3"/>
      <c r="E317" s="4"/>
      <c r="F317" s="4"/>
    </row>
    <row r="318" spans="1:6" x14ac:dyDescent="0.2">
      <c r="A318" s="3"/>
      <c r="B318" s="3"/>
      <c r="C318" s="3"/>
      <c r="D318" s="3"/>
      <c r="E318" s="4"/>
      <c r="F318" s="4"/>
    </row>
    <row r="319" spans="1:6" x14ac:dyDescent="0.2">
      <c r="A319" s="3"/>
      <c r="B319" s="3"/>
      <c r="C319" s="3"/>
      <c r="D319" s="3"/>
      <c r="E319" s="4"/>
      <c r="F319" s="4"/>
    </row>
    <row r="320" spans="1:6" x14ac:dyDescent="0.2">
      <c r="A320" s="3"/>
      <c r="B320" s="3"/>
      <c r="C320" s="3"/>
      <c r="D320" s="3"/>
      <c r="E320" s="4"/>
      <c r="F320" s="4"/>
    </row>
    <row r="321" spans="1:6" x14ac:dyDescent="0.2">
      <c r="A321" s="3"/>
      <c r="B321" s="3"/>
      <c r="C321" s="3"/>
      <c r="D321" s="3"/>
      <c r="E321" s="4"/>
      <c r="F321" s="4"/>
    </row>
    <row r="322" spans="1:6" x14ac:dyDescent="0.2">
      <c r="A322" s="3"/>
      <c r="B322" s="3"/>
      <c r="C322" s="3"/>
      <c r="D322" s="3"/>
      <c r="E322" s="4"/>
      <c r="F322" s="4"/>
    </row>
    <row r="323" spans="1:6" x14ac:dyDescent="0.2">
      <c r="A323" s="3"/>
      <c r="B323" s="3"/>
      <c r="C323" s="3"/>
      <c r="D323" s="3"/>
      <c r="E323" s="4"/>
      <c r="F323" s="4"/>
    </row>
    <row r="324" spans="1:6" x14ac:dyDescent="0.2">
      <c r="A324" s="3"/>
      <c r="B324" s="3"/>
      <c r="C324" s="3"/>
      <c r="D324" s="3"/>
      <c r="E324" s="4"/>
      <c r="F324" s="4"/>
    </row>
    <row r="325" spans="1:6" x14ac:dyDescent="0.2">
      <c r="A325" s="3"/>
      <c r="B325" s="3"/>
      <c r="C325" s="3"/>
      <c r="D325" s="3"/>
      <c r="E325" s="4"/>
      <c r="F325" s="4"/>
    </row>
    <row r="326" spans="1:6" x14ac:dyDescent="0.2">
      <c r="A326" s="3"/>
      <c r="B326" s="3"/>
      <c r="C326" s="3"/>
      <c r="D326" s="3"/>
      <c r="E326" s="4"/>
      <c r="F326" s="4"/>
    </row>
    <row r="327" spans="1:6" x14ac:dyDescent="0.2">
      <c r="A327" s="3"/>
      <c r="B327" s="3"/>
      <c r="C327" s="3"/>
      <c r="D327" s="3"/>
      <c r="E327" s="4"/>
      <c r="F327" s="4"/>
    </row>
    <row r="328" spans="1:6" x14ac:dyDescent="0.2">
      <c r="A328" s="3"/>
      <c r="B328" s="3"/>
      <c r="C328" s="3"/>
      <c r="D328" s="3"/>
      <c r="E328" s="4"/>
      <c r="F328" s="4"/>
    </row>
    <row r="329" spans="1:6" x14ac:dyDescent="0.2">
      <c r="A329" s="3"/>
      <c r="B329" s="3"/>
      <c r="C329" s="3"/>
      <c r="D329" s="3"/>
      <c r="E329" s="4"/>
      <c r="F329" s="4"/>
    </row>
    <row r="330" spans="1:6" x14ac:dyDescent="0.2">
      <c r="A330" s="3"/>
      <c r="B330" s="3"/>
      <c r="C330" s="3"/>
      <c r="D330" s="3"/>
      <c r="E330" s="4"/>
      <c r="F330" s="4"/>
    </row>
    <row r="331" spans="1:6" x14ac:dyDescent="0.2">
      <c r="A331" s="3"/>
      <c r="B331" s="3"/>
      <c r="C331" s="3"/>
      <c r="D331" s="3"/>
      <c r="E331" s="4"/>
      <c r="F331" s="4"/>
    </row>
    <row r="332" spans="1:6" x14ac:dyDescent="0.2">
      <c r="A332" s="3"/>
      <c r="B332" s="3"/>
      <c r="C332" s="3"/>
      <c r="D332" s="3"/>
      <c r="E332" s="4"/>
      <c r="F332" s="4"/>
    </row>
    <row r="333" spans="1:6" x14ac:dyDescent="0.2">
      <c r="A333" s="3"/>
      <c r="B333" s="3"/>
      <c r="C333" s="3"/>
      <c r="D333" s="3"/>
      <c r="E333" s="4"/>
      <c r="F333" s="4"/>
    </row>
    <row r="334" spans="1:6" x14ac:dyDescent="0.2">
      <c r="A334" s="3"/>
      <c r="B334" s="3"/>
      <c r="C334" s="3"/>
      <c r="D334" s="3"/>
      <c r="E334" s="4"/>
      <c r="F334" s="4"/>
    </row>
    <row r="335" spans="1:6" x14ac:dyDescent="0.2">
      <c r="A335" s="3"/>
      <c r="B335" s="3"/>
      <c r="C335" s="3"/>
      <c r="D335" s="3"/>
      <c r="E335" s="4"/>
      <c r="F335" s="4"/>
    </row>
    <row r="336" spans="1:6" x14ac:dyDescent="0.2">
      <c r="A336" s="3"/>
      <c r="B336" s="3"/>
      <c r="C336" s="3"/>
      <c r="D336" s="3"/>
      <c r="E336" s="4"/>
      <c r="F336" s="4"/>
    </row>
    <row r="337" spans="1:6" x14ac:dyDescent="0.2">
      <c r="A337" s="3"/>
      <c r="B337" s="3"/>
      <c r="C337" s="3"/>
      <c r="D337" s="3"/>
      <c r="E337" s="4"/>
      <c r="F337" s="4"/>
    </row>
    <row r="338" spans="1:6" x14ac:dyDescent="0.2">
      <c r="A338" s="3"/>
      <c r="B338" s="3"/>
      <c r="C338" s="3"/>
      <c r="D338" s="3"/>
      <c r="E338" s="4"/>
      <c r="F338" s="4"/>
    </row>
    <row r="339" spans="1:6" x14ac:dyDescent="0.2">
      <c r="A339" s="3"/>
      <c r="B339" s="3"/>
      <c r="C339" s="3"/>
      <c r="D339" s="3"/>
      <c r="E339" s="4"/>
      <c r="F339" s="4"/>
    </row>
    <row r="340" spans="1:6" x14ac:dyDescent="0.2">
      <c r="A340" s="3"/>
      <c r="B340" s="3"/>
      <c r="C340" s="3"/>
      <c r="D340" s="3"/>
      <c r="E340" s="4"/>
      <c r="F340" s="4"/>
    </row>
    <row r="341" spans="1:6" x14ac:dyDescent="0.2">
      <c r="A341" s="3"/>
      <c r="B341" s="3"/>
      <c r="C341" s="3"/>
      <c r="D341" s="3"/>
      <c r="E341" s="4"/>
      <c r="F341" s="4"/>
    </row>
    <row r="342" spans="1:6" x14ac:dyDescent="0.2">
      <c r="A342" s="3"/>
      <c r="B342" s="3"/>
      <c r="C342" s="3"/>
      <c r="D342" s="3"/>
      <c r="E342" s="4"/>
      <c r="F342" s="4"/>
    </row>
    <row r="343" spans="1:6" x14ac:dyDescent="0.2">
      <c r="A343" s="3"/>
      <c r="B343" s="3"/>
      <c r="C343" s="3"/>
      <c r="D343" s="3"/>
      <c r="E343" s="4"/>
      <c r="F343" s="4"/>
    </row>
    <row r="344" spans="1:6" x14ac:dyDescent="0.2">
      <c r="A344" s="3"/>
      <c r="B344" s="3"/>
      <c r="C344" s="3"/>
      <c r="D344" s="3"/>
      <c r="E344" s="4"/>
      <c r="F344" s="4"/>
    </row>
    <row r="345" spans="1:6" x14ac:dyDescent="0.2">
      <c r="A345" s="3"/>
      <c r="B345" s="3"/>
      <c r="C345" s="3"/>
      <c r="D345" s="3"/>
      <c r="E345" s="4"/>
      <c r="F345" s="4"/>
    </row>
    <row r="346" spans="1:6" x14ac:dyDescent="0.2">
      <c r="A346" s="3"/>
      <c r="B346" s="3"/>
      <c r="C346" s="3"/>
      <c r="D346" s="3"/>
      <c r="E346" s="4"/>
      <c r="F346" s="4"/>
    </row>
    <row r="347" spans="1:6" x14ac:dyDescent="0.2">
      <c r="A347" s="3"/>
      <c r="B347" s="3"/>
      <c r="C347" s="3"/>
      <c r="D347" s="3"/>
      <c r="E347" s="4"/>
      <c r="F347" s="4"/>
    </row>
    <row r="348" spans="1:6" x14ac:dyDescent="0.2">
      <c r="A348" s="3"/>
      <c r="B348" s="3"/>
      <c r="C348" s="3"/>
      <c r="D348" s="3"/>
      <c r="E348" s="4"/>
      <c r="F348" s="4"/>
    </row>
    <row r="349" spans="1:6" x14ac:dyDescent="0.2">
      <c r="A349" s="3"/>
      <c r="B349" s="3"/>
      <c r="C349" s="3"/>
      <c r="D349" s="3"/>
      <c r="E349" s="4"/>
      <c r="F349" s="4"/>
    </row>
    <row r="350" spans="1:6" x14ac:dyDescent="0.2">
      <c r="A350" s="3"/>
      <c r="B350" s="3"/>
      <c r="C350" s="3"/>
      <c r="D350" s="3"/>
      <c r="E350" s="4"/>
      <c r="F350" s="4"/>
    </row>
    <row r="351" spans="1:6" x14ac:dyDescent="0.2">
      <c r="A351" s="3"/>
      <c r="B351" s="3"/>
      <c r="C351" s="3"/>
      <c r="D351" s="3"/>
      <c r="E351" s="4"/>
      <c r="F351" s="4"/>
    </row>
    <row r="352" spans="1:6" x14ac:dyDescent="0.2">
      <c r="A352" s="3"/>
      <c r="B352" s="3"/>
      <c r="C352" s="3"/>
      <c r="D352" s="3"/>
      <c r="E352" s="4"/>
      <c r="F352" s="4"/>
    </row>
    <row r="353" spans="1:6" x14ac:dyDescent="0.2">
      <c r="A353" s="3"/>
      <c r="B353" s="3"/>
      <c r="C353" s="3"/>
      <c r="D353" s="3"/>
      <c r="E353" s="4"/>
      <c r="F353" s="4"/>
    </row>
    <row r="354" spans="1:6" x14ac:dyDescent="0.2">
      <c r="A354" s="3"/>
      <c r="B354" s="3"/>
      <c r="C354" s="3"/>
      <c r="D354" s="3"/>
      <c r="E354" s="4"/>
      <c r="F354" s="4"/>
    </row>
    <row r="355" spans="1:6" x14ac:dyDescent="0.2">
      <c r="A355" s="3"/>
      <c r="B355" s="3"/>
      <c r="C355" s="3"/>
      <c r="D355" s="3"/>
      <c r="E355" s="4"/>
      <c r="F355" s="4"/>
    </row>
    <row r="356" spans="1:6" x14ac:dyDescent="0.2">
      <c r="A356" s="3"/>
      <c r="B356" s="3"/>
      <c r="C356" s="3"/>
      <c r="D356" s="3"/>
      <c r="E356" s="4"/>
      <c r="F356" s="4"/>
    </row>
    <row r="357" spans="1:6" x14ac:dyDescent="0.2">
      <c r="A357" s="3"/>
      <c r="B357" s="3"/>
      <c r="C357" s="3"/>
      <c r="D357" s="3"/>
      <c r="E357" s="4"/>
      <c r="F357" s="4"/>
    </row>
    <row r="358" spans="1:6" x14ac:dyDescent="0.2">
      <c r="A358" s="3"/>
      <c r="B358" s="3"/>
      <c r="C358" s="3"/>
      <c r="D358" s="3"/>
      <c r="E358" s="4"/>
      <c r="F358" s="4"/>
    </row>
    <row r="359" spans="1:6" x14ac:dyDescent="0.2">
      <c r="A359" s="3"/>
      <c r="B359" s="3"/>
      <c r="C359" s="3"/>
      <c r="D359" s="3"/>
      <c r="E359" s="4"/>
      <c r="F359" s="4"/>
    </row>
    <row r="360" spans="1:6" x14ac:dyDescent="0.2">
      <c r="A360" s="3"/>
      <c r="B360" s="3"/>
      <c r="C360" s="3"/>
      <c r="D360" s="3"/>
      <c r="E360" s="4"/>
      <c r="F360" s="4"/>
    </row>
    <row r="361" spans="1:6" x14ac:dyDescent="0.2">
      <c r="A361" s="3"/>
      <c r="B361" s="3"/>
      <c r="C361" s="3"/>
      <c r="D361" s="3"/>
      <c r="E361" s="4"/>
      <c r="F361" s="4"/>
    </row>
    <row r="362" spans="1:6" x14ac:dyDescent="0.2">
      <c r="A362" s="3"/>
      <c r="B362" s="3"/>
      <c r="C362" s="3"/>
      <c r="D362" s="3"/>
      <c r="E362" s="4"/>
      <c r="F362" s="4"/>
    </row>
    <row r="363" spans="1:6" x14ac:dyDescent="0.2">
      <c r="A363" s="3"/>
      <c r="B363" s="3"/>
      <c r="C363" s="3"/>
      <c r="D363" s="3"/>
      <c r="E363" s="4"/>
      <c r="F363" s="4"/>
    </row>
    <row r="364" spans="1:6" x14ac:dyDescent="0.2">
      <c r="A364" s="3"/>
      <c r="B364" s="3"/>
      <c r="C364" s="3"/>
      <c r="D364" s="3"/>
      <c r="E364" s="4"/>
      <c r="F364" s="4"/>
    </row>
    <row r="365" spans="1:6" x14ac:dyDescent="0.2">
      <c r="A365" s="3"/>
      <c r="B365" s="3"/>
      <c r="C365" s="3"/>
      <c r="D365" s="3"/>
      <c r="E365" s="4"/>
      <c r="F365" s="4"/>
    </row>
  </sheetData>
  <customSheetViews>
    <customSheetView guid="{50B7E7B7-8494-44F2-BD0C-CCED84D93D32}" showPageBreaks="1" fitToPage="1" printArea="1" hiddenRows="1" view="pageBreakPreview">
      <pane xSplit="5" ySplit="5" topLeftCell="G109" activePane="bottomRight" state="frozen"/>
      <selection pane="bottomRight" activeCell="I3" sqref="I3:I5"/>
      <pageMargins left="0" right="0" top="0.59055118110236227" bottom="0.39370078740157483" header="0" footer="0"/>
      <printOptions horizontalCentered="1"/>
      <pageSetup paperSize="9" scale="63" fitToHeight="0" orientation="landscape" r:id="rId1"/>
      <headerFooter alignWithMargins="0"/>
    </customSheetView>
    <customSheetView guid="{676E128E-8DDF-4C49-8F96-E9C34A002CCC}" showPageBreaks="1" printArea="1" view="pageBreakPreview">
      <pane xSplit="5" ySplit="5" topLeftCell="F6" activePane="bottomRight" state="frozen"/>
      <selection pane="bottomRight" activeCell="I14" sqref="I14"/>
      <pageMargins left="0" right="0" top="0.59055118110236227" bottom="0.39370078740157483" header="0" footer="0"/>
      <printOptions horizontalCentered="1"/>
      <pageSetup paperSize="9" scale="72" fitToWidth="0" fitToHeight="0" orientation="landscape" r:id="rId2"/>
      <headerFooter alignWithMargins="0"/>
    </customSheetView>
    <customSheetView guid="{0C9F33EF-B07C-4B83-95C8-03209A11FF27}" scale="89" showPageBreaks="1" printArea="1" view="pageBreakPreview">
      <pane xSplit="5" ySplit="5" topLeftCell="F6" activePane="bottomRight" state="frozen"/>
      <selection pane="bottomRight" activeCell="K64" sqref="K64"/>
      <pageMargins left="0" right="0" top="0.59055118110236227" bottom="0.39370078740157483" header="0" footer="0"/>
      <printOptions horizontalCentered="1"/>
      <pageSetup paperSize="9" scale="72" fitToWidth="0" fitToHeight="0" orientation="landscape" r:id="rId3"/>
      <headerFooter alignWithMargins="0"/>
    </customSheetView>
    <customSheetView guid="{9527C26E-DD64-46FD-8F16-E66E599490B1}" scale="80" showPageBreaks="1" printArea="1" view="pageBreakPreview">
      <pane xSplit="5" ySplit="5" topLeftCell="F105" activePane="bottomRight" state="frozen"/>
      <selection pane="bottomRight" activeCell="A2" sqref="A2"/>
      <pageMargins left="0" right="0" top="0.59055118110236227" bottom="0.39370078740157483" header="0" footer="0"/>
      <printOptions horizontalCentered="1"/>
      <pageSetup paperSize="9" scale="66" fitToWidth="0" fitToHeight="0" orientation="landscape" r:id="rId4"/>
      <headerFooter alignWithMargins="0"/>
    </customSheetView>
    <customSheetView guid="{9E2FE053-30F2-4C2A-A7C1-B2F0888000A9}" scale="80" showPageBreaks="1" printArea="1" view="pageBreakPreview">
      <pane xSplit="5" ySplit="5" topLeftCell="F70" activePane="bottomRight" state="frozen"/>
      <selection pane="bottomRight" activeCell="F105" sqref="F105"/>
      <pageMargins left="0" right="0" top="0.59055118110236227" bottom="0.39370078740157483" header="0" footer="0"/>
      <printOptions horizontalCentered="1"/>
      <pageSetup paperSize="9" scale="66" fitToWidth="0" fitToHeight="0" orientation="landscape" r:id="rId5"/>
      <headerFooter alignWithMargins="0"/>
    </customSheetView>
    <customSheetView guid="{8E2AAEB1-D37F-4E7F-A006-9241D5BDCCFB}" showPageBreaks="1" printArea="1" view="pageBreakPreview">
      <pane xSplit="5" ySplit="5" topLeftCell="J75" activePane="bottomRight" state="frozen"/>
      <selection pane="bottomRight" activeCell="K3" sqref="K3"/>
      <pageMargins left="0" right="0" top="0.59055118110236227" bottom="0.39370078740157483" header="0" footer="0"/>
      <printOptions horizontalCentered="1"/>
      <pageSetup paperSize="9" scale="66" fitToWidth="0" fitToHeight="0" orientation="landscape" r:id="rId6"/>
      <headerFooter alignWithMargins="0"/>
    </customSheetView>
    <customSheetView guid="{2CB1DD55-51F8-4F3D-8AFF-4246AA9B75BA}" showPageBreaks="1" printArea="1" view="pageBreakPreview">
      <pane xSplit="5" ySplit="5" topLeftCell="F57" activePane="bottomRight" state="frozen"/>
      <selection pane="bottomRight" activeCell="B65" sqref="B65"/>
      <pageMargins left="0" right="0" top="0.59055118110236227" bottom="0.39370078740157483" header="0" footer="0"/>
      <printOptions horizontalCentered="1"/>
      <pageSetup paperSize="9" scale="77" fitToWidth="0" fitToHeight="0" orientation="landscape" r:id="rId7"/>
      <headerFooter alignWithMargins="0"/>
    </customSheetView>
  </customSheetViews>
  <mergeCells count="80">
    <mergeCell ref="C3:D5"/>
    <mergeCell ref="C8:D8"/>
    <mergeCell ref="C6:D6"/>
    <mergeCell ref="C7:D7"/>
    <mergeCell ref="A1:M1"/>
    <mergeCell ref="A3:A5"/>
    <mergeCell ref="B3:B5"/>
    <mergeCell ref="E3:E5"/>
    <mergeCell ref="G3:G5"/>
    <mergeCell ref="H3:H5"/>
    <mergeCell ref="F3:F5"/>
    <mergeCell ref="I3:I5"/>
    <mergeCell ref="M3:M5"/>
    <mergeCell ref="J3:J5"/>
    <mergeCell ref="L3:L5"/>
    <mergeCell ref="K3:K5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6:D26"/>
    <mergeCell ref="C23:D23"/>
    <mergeCell ref="C25:D25"/>
    <mergeCell ref="C24:D24"/>
    <mergeCell ref="C53:D53"/>
    <mergeCell ref="C43:D43"/>
    <mergeCell ref="C44:D44"/>
    <mergeCell ref="C27:D27"/>
    <mergeCell ref="C28:D28"/>
    <mergeCell ref="C29:D29"/>
    <mergeCell ref="C30:D30"/>
    <mergeCell ref="C31:D31"/>
    <mergeCell ref="C52:D52"/>
    <mergeCell ref="C50:D50"/>
    <mergeCell ref="C47:D47"/>
    <mergeCell ref="C48:D48"/>
    <mergeCell ref="C49:D49"/>
    <mergeCell ref="C51:D51"/>
    <mergeCell ref="C39:D39"/>
    <mergeCell ref="C40:D40"/>
    <mergeCell ref="C71:D71"/>
    <mergeCell ref="C72:D72"/>
    <mergeCell ref="C69:D69"/>
    <mergeCell ref="C70:D70"/>
    <mergeCell ref="C59:D59"/>
    <mergeCell ref="C60:D60"/>
    <mergeCell ref="C61:D61"/>
    <mergeCell ref="C62:D62"/>
    <mergeCell ref="C63:D63"/>
    <mergeCell ref="C64:D64"/>
    <mergeCell ref="C67:D67"/>
    <mergeCell ref="C68:D68"/>
    <mergeCell ref="C65:D65"/>
    <mergeCell ref="C66:D66"/>
    <mergeCell ref="C54:D54"/>
    <mergeCell ref="C55:D55"/>
    <mergeCell ref="C56:D56"/>
    <mergeCell ref="C57:D57"/>
    <mergeCell ref="C58:D58"/>
    <mergeCell ref="C42:D42"/>
    <mergeCell ref="C45:D45"/>
    <mergeCell ref="C46:D46"/>
    <mergeCell ref="C41:D41"/>
    <mergeCell ref="C32:D32"/>
    <mergeCell ref="C33:D33"/>
    <mergeCell ref="C34:D34"/>
    <mergeCell ref="C37:D37"/>
    <mergeCell ref="C38:D38"/>
    <mergeCell ref="C35:D35"/>
    <mergeCell ref="C36:D36"/>
  </mergeCells>
  <printOptions horizontalCentered="1"/>
  <pageMargins left="0" right="0" top="0.59055118110236227" bottom="0.39370078740157483" header="0" footer="0"/>
  <pageSetup paperSize="9" scale="64" fitToHeight="0" orientation="landscape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общий</vt:lpstr>
      <vt:lpstr>общий!Заголовки_для_печати</vt:lpstr>
      <vt:lpstr>общий!Область_печати</vt:lpstr>
    </vt:vector>
  </TitlesOfParts>
  <Company>BFT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Фаткуллина Альфия Анваровна</cp:lastModifiedBy>
  <cp:lastPrinted>2020-04-14T12:23:32Z</cp:lastPrinted>
  <dcterms:created xsi:type="dcterms:W3CDTF">2006-02-07T16:01:49Z</dcterms:created>
  <dcterms:modified xsi:type="dcterms:W3CDTF">2020-04-17T04:31:21Z</dcterms:modified>
</cp:coreProperties>
</file>