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urzhko_eb\Desktop\"/>
    </mc:Choice>
  </mc:AlternateContent>
  <bookViews>
    <workbookView xWindow="0" yWindow="60" windowWidth="19200" windowHeight="11100" tabRatio="601"/>
  </bookViews>
  <sheets>
    <sheet name="Отчет 2019" sheetId="1" r:id="rId1"/>
  </sheets>
  <definedNames>
    <definedName name="_xlnm._FilterDatabase" localSheetId="0" hidden="1">'Отчет 2019'!$A$3:$I$114</definedName>
    <definedName name="Excel_BuiltIn__FilterDatabase_1">'Отчет 2019'!#REF!</definedName>
    <definedName name="_xlnm.Print_Titles" localSheetId="0">'Отчет 2019'!$3:$5</definedName>
    <definedName name="_xlnm.Print_Area" localSheetId="0">'Отчет 2019'!$A$1:$I$114</definedName>
  </definedNames>
  <calcPr calcId="162913" fullPrecision="0"/>
</workbook>
</file>

<file path=xl/calcChain.xml><?xml version="1.0" encoding="utf-8"?>
<calcChain xmlns="http://schemas.openxmlformats.org/spreadsheetml/2006/main">
  <c r="I10" i="1" l="1"/>
  <c r="D11" i="1"/>
  <c r="E11" i="1"/>
  <c r="D30" i="1" l="1"/>
  <c r="E30" i="1"/>
  <c r="I48" i="1" l="1"/>
  <c r="E84" i="1" l="1"/>
  <c r="D95" i="1" l="1"/>
  <c r="E95" i="1"/>
  <c r="E29" i="1"/>
  <c r="D29" i="1"/>
  <c r="I62" i="1" l="1"/>
  <c r="I61" i="1"/>
  <c r="E107" i="1" l="1"/>
  <c r="D81" i="1" l="1"/>
  <c r="E81" i="1"/>
  <c r="D82" i="1"/>
  <c r="E82" i="1"/>
  <c r="D86" i="1"/>
  <c r="E86" i="1"/>
  <c r="D83" i="1"/>
  <c r="E83" i="1"/>
  <c r="D62" i="1"/>
  <c r="E62" i="1"/>
  <c r="E66" i="1"/>
  <c r="D66" i="1"/>
  <c r="D113" i="1"/>
  <c r="E113" i="1"/>
  <c r="D111" i="1"/>
  <c r="E111" i="1"/>
  <c r="D109" i="1"/>
  <c r="E109" i="1"/>
  <c r="D107" i="1"/>
  <c r="E105" i="1"/>
  <c r="D106" i="1"/>
  <c r="E106" i="1"/>
  <c r="D80" i="1" l="1"/>
  <c r="E80" i="1"/>
  <c r="D105" i="1"/>
  <c r="E99" i="1"/>
  <c r="D99" i="1"/>
  <c r="D91" i="1"/>
  <c r="E91" i="1"/>
  <c r="B70" i="1" l="1"/>
  <c r="B63" i="1"/>
  <c r="D54" i="1" l="1"/>
  <c r="E54" i="1"/>
  <c r="D42" i="1"/>
  <c r="E42" i="1"/>
  <c r="E43" i="1"/>
  <c r="D43" i="1"/>
  <c r="D34" i="1"/>
  <c r="E34" i="1"/>
  <c r="D32" i="1"/>
  <c r="E32" i="1"/>
  <c r="D28" i="1"/>
  <c r="E28" i="1"/>
  <c r="D20" i="1"/>
  <c r="E20" i="1"/>
  <c r="I19" i="1"/>
  <c r="E23" i="1"/>
  <c r="D23" i="1"/>
  <c r="E21" i="1"/>
  <c r="E19" i="1" l="1"/>
  <c r="D19" i="1"/>
  <c r="E14" i="1" l="1"/>
  <c r="D14" i="1"/>
  <c r="E12" i="1"/>
  <c r="D12" i="1"/>
  <c r="D52" i="1" l="1"/>
  <c r="E52" i="1"/>
  <c r="E49" i="1" l="1"/>
  <c r="D58" i="1"/>
  <c r="E58" i="1"/>
  <c r="D56" i="1"/>
  <c r="E56" i="1"/>
  <c r="D45" i="1"/>
  <c r="E45" i="1"/>
  <c r="D16" i="1"/>
  <c r="D10" i="1" s="1"/>
  <c r="E16" i="1"/>
  <c r="E10" i="1" s="1"/>
  <c r="E41" i="1" l="1"/>
  <c r="D41" i="1"/>
  <c r="D49" i="1"/>
  <c r="D50" i="1"/>
  <c r="E50" i="1"/>
  <c r="E48" i="1" s="1"/>
  <c r="D48" i="1" l="1"/>
  <c r="D68" i="1" l="1"/>
  <c r="E68" i="1"/>
  <c r="D64" i="1"/>
  <c r="E64" i="1"/>
  <c r="D76" i="1"/>
  <c r="E76" i="1"/>
  <c r="E61" i="1" l="1"/>
  <c r="D61" i="1"/>
  <c r="E78" i="1"/>
  <c r="D78" i="1"/>
</calcChain>
</file>

<file path=xl/sharedStrings.xml><?xml version="1.0" encoding="utf-8"?>
<sst xmlns="http://schemas.openxmlformats.org/spreadsheetml/2006/main" count="304" uniqueCount="115">
  <si>
    <t>Источники финансирования</t>
  </si>
  <si>
    <t>ДАиГ</t>
  </si>
  <si>
    <t>ДГХ</t>
  </si>
  <si>
    <t>Подпрограмма "Дорожное хозяйство"</t>
  </si>
  <si>
    <t xml:space="preserve">Задача 1.
Выполнение проектно-изыскательских работ на объекты строительства: автомобильные дороги, улицы, транспортные сооружения, линии уличного освещения, внутриквартальные проезды
</t>
  </si>
  <si>
    <t>х</t>
  </si>
  <si>
    <t>Задача 3.
Строительство автомобильных дорог и улиц</t>
  </si>
  <si>
    <t xml:space="preserve"> - </t>
  </si>
  <si>
    <t xml:space="preserve">Задача 5. 
Строительство внутриквартальных проездов         
  </t>
  </si>
  <si>
    <t>Подпрограмма "Автомобильный транспорт"</t>
  </si>
  <si>
    <t>за счет средств местного бюджета</t>
  </si>
  <si>
    <t>за счет межбюджетных трансфертов из окружного бюджета</t>
  </si>
  <si>
    <t>протяженность введенных в эксплуатацию внутриквартальных проездов, м</t>
  </si>
  <si>
    <t>количество выполненных проектно-изыскательских работ, проект</t>
  </si>
  <si>
    <t>степень готовности объекта, %</t>
  </si>
  <si>
    <t>доля остановочных пунктов, оборудованных маршрутными указателями, от общего количества остановочных пунктов, %</t>
  </si>
  <si>
    <t>Задача 2.
Выкуп и снос объектов недвижимости для строительства автомобильных дорог</t>
  </si>
  <si>
    <t>всего, в том числе</t>
  </si>
  <si>
    <t>Цель подпрограммы: развитие улично-дорожной сети в соответствии с генеральным планом развития города, отвечающей потребностям города в транспортном обслуживании для устойчивого социально-экономического развития города</t>
  </si>
  <si>
    <t>Цель подпрограммы: обеспечение соответствия технического состояния автомобильных дорог нормативным требованиям, создание условий безопасной эксплуатации автомобильных дорог общего пользования местного значения, обеспечение их надлежащего санитарного состояния</t>
  </si>
  <si>
    <t>Цель программы: развитие устойчиво функционирующей, привлекательной и доступной для всех слоев населения системы городского пассажирского транспорта</t>
  </si>
  <si>
    <t>выкуп объектов недвижимости для муниципальных нужд (компенсация) для последующего сноса, объект</t>
  </si>
  <si>
    <t>площадь отремонтированных автомобильных дорог, тыс. кв. м</t>
  </si>
  <si>
    <t>площадь автомобильных дорог, искусственных сооружений, обеспеченных комплексным содержанием в соответствии с требованиями к эксплуатационному состоянию, допустимому по условиям обеспечения безопасности дорожного движения, тыс. кв. м</t>
  </si>
  <si>
    <t>Основное мероприятие 1.1. Выполнение проектно-изыскательских работ на объекты строительства: автомобильные дороги, улицы, транспортные сооружения, в том числе</t>
  </si>
  <si>
    <t>Основное мероприятие 2.1.                                                                                                             Выкуп объектов недвижимости для муниципальных нужд (компенсация) для последующего сноса</t>
  </si>
  <si>
    <t>Основное мероприятие 3.1.
Строительство автомобильных дорог общего пользования местного значения, в том числе</t>
  </si>
  <si>
    <t>Основное мероприятие 5.1.                                                                                                                                                                                                                                                                                            Выполнение работ по строительству внутриквартальных проездов, в том числе</t>
  </si>
  <si>
    <t>Задача 9. 
Капитальный ремонт и ремонт автомобильных дорог</t>
  </si>
  <si>
    <t>Задача 11. 
Обеспечение комплексного содержания автомобильных дорог, искусственных сооружений в соответствии с требованиями к эксплуатационному состоянию, допустимому по условиям обеспечения безопасности дорожного движения</t>
  </si>
  <si>
    <t>Основное мероприятие 11.1. Обеспечение комплексного содержания автомобильных дорог, искусственных сооружений в соответствии с требованиями к эксплуатационному состоянию, допустимому по условиям обеспечения безопасности дорожного движения</t>
  </si>
  <si>
    <t>Основное мероприятие 12.1. Организация обеспечения населения услугами по перевозке пассажиров транспортом общего пользования</t>
  </si>
  <si>
    <t xml:space="preserve">Мероприятие 12.1.1. Осуществление городских пассажирских  регулярных перевозок </t>
  </si>
  <si>
    <t>Мероприятие 12.1.3. Изготовление и размещение маршрутных указателей на остановочных пунктах общественного транспорта</t>
  </si>
  <si>
    <t xml:space="preserve">Задача 8. 
Строительство тротуаров         
  </t>
  </si>
  <si>
    <t xml:space="preserve">Мероприятие 8.1.1.                                                                                                                                                                                                                                                                                            Тротуар по ул. Рыбников на участке от ул. Югорской до ул. Щепеткина            </t>
  </si>
  <si>
    <t>площадь введенных в эксплуатацию тротуаров, тыс.кв.м.</t>
  </si>
  <si>
    <t>выполнение перевозчиками производственной программы, %</t>
  </si>
  <si>
    <t>Задача 12. 
Улучшение обслуживания населения городским пассажирским транспортом</t>
  </si>
  <si>
    <t xml:space="preserve">Задача 7. 
Строительство парковок         
  </t>
  </si>
  <si>
    <t>протяженность сети автомобильных дорог общего пользования местного значения, км</t>
  </si>
  <si>
    <t>Основное мероприятие 11.2. Реализация общественных инициатив-победителей в рамках проекта "Бюджет Сургута Online"</t>
  </si>
  <si>
    <t>Основное мероприятие 8.1.                                                                                                                                                                                                                                                                                            Строительство тротуаров, в том числе:</t>
  </si>
  <si>
    <t>Основное мероприятие 7.1.                                                                                                                                                                                                                                                                                            Строительство дополнительных парковочных мест</t>
  </si>
  <si>
    <t>Наименование</t>
  </si>
  <si>
    <t>Мероприятие 9.3. Уменьшение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</si>
  <si>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значения, %</t>
  </si>
  <si>
    <t>Наименование показателя, ед.измер.</t>
  </si>
  <si>
    <t>факт 
за 2019 год</t>
  </si>
  <si>
    <t>Мероприятие 1.1.1.                                                                                  Транспортная развязка на пересечении ул. Островского и Нефтеюганского шоссе</t>
  </si>
  <si>
    <t>Мероприятие 1.1.2.                                                                                  Транспортная развязка на пересечении ул. Маяковского и Нефтеюганского шоссе</t>
  </si>
  <si>
    <t>Мероприятие 1.1.3.                                                                                  Магистральная улица № 1В на участке от ул. 30 лет Победы до ул. Геологическая (вторая очередь)</t>
  </si>
  <si>
    <t xml:space="preserve">Мероприятие 2.1.2. 
Автомобильная дорога "Набережная Ивана Кайдалова"                                                                                                            </t>
  </si>
  <si>
    <t>Мероприятие 3.1.1.   
Улица Киртбая от ул. 1 "З" до ул. 3 "З"</t>
  </si>
  <si>
    <t>Мероприятие 3.1.3.   
Магистральная улица № 1 В на участке от ул. 30 лет Победы до ул. Геологической (вторая очередь)</t>
  </si>
  <si>
    <t>Мероприятие 3.1.4.   
Транспортная развязка на пересечении ул. Островского и Нефтеюганского шоссе в г. Сургуте</t>
  </si>
  <si>
    <t>Мероприятие 3.1.5.   
Транспортная развязка на пересечении ул. Маяковского и Нефтеюганского шоссе</t>
  </si>
  <si>
    <t>количество произведенных оплат за подключение к электрическим сетям объекта, ед.</t>
  </si>
  <si>
    <t xml:space="preserve">Мероприятие 5.1.1.                                                                                                                                                                                                                                                                                            Подъезд к школе в мкр. ПИКС                 </t>
  </si>
  <si>
    <t xml:space="preserve">Мероприятие 5.1.1.                                                                                                                                                                                                                                                                                            Проезд с ул. Киртбая до поликлиники "Нефтяник" на 700 посещений в смену в мкр. 37 г. Сургута               </t>
  </si>
  <si>
    <t xml:space="preserve">Мероприятие 7.1.1.   
Автомобильная парковка БУ ХМАО-Югры "СГКП № 5", ул. Островского, 15, г. Сургут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</si>
  <si>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Мероприятие 7.1.2.   
Автомобильная парковка вблизи медицинских учреждений по ул. Губкина, г. Сургут                                                                                                                                                                                              </t>
  </si>
  <si>
    <t>Мероприятие 7.1.3.   
Автомобильная парковка вблизи медицинских учреждений, ул. Энергетиков, 14, г. Сургут</t>
  </si>
  <si>
    <t>Мероприятие 7.1.4.   
Автомобильная парковка № 2 БУ ХМАО-Югры "ОКД "ЦДиССХ" г. Сургут</t>
  </si>
  <si>
    <t>Мероприятие 7.1.5.   
Автостоянка для объекта социальной сферы  
по улице Рабочая в микрорайоне № 19</t>
  </si>
  <si>
    <t>площадь дополнительных парковочных мест, кв.м.</t>
  </si>
  <si>
    <t>количество проведенных проверок достоверности определения сметной стоимости объектов, ед.</t>
  </si>
  <si>
    <t xml:space="preserve">Мероприятие 8.1.2.                                                                                                                                                                                                                                                                                            Тротуар по ул. Саянская               </t>
  </si>
  <si>
    <t xml:space="preserve">Мероприятие 8.1.5.                                                                                                                                                                                                                                                                                            Тротуар по ул. Рационализаторов   </t>
  </si>
  <si>
    <t xml:space="preserve">Мероприятие 8.1.6.                                                                                                                                                                                                                                                                                            Тротуар по Нефтеюганскому шоссе   </t>
  </si>
  <si>
    <t xml:space="preserve"> -</t>
  </si>
  <si>
    <t>УГОиЧС</t>
  </si>
  <si>
    <t>Основное мероприятие 11.3. Обеспечение развития системы видеонаблюдения с целью повышения безопасности дорожного движения и информирования владельцев транспортных средств</t>
  </si>
  <si>
    <t>Мероприятие 11.3.1. Приобретение и установка на аварийно-опасных участках автомобильных дорог местного значения систем видеонаблюдения для фиксации нарушений правил дорожного движения.</t>
  </si>
  <si>
    <t>доля контрактов на осуществление дорожной деятельности в рамках реализации ПДД, предусматривающих выполнение работ на принципах контракта жизненного цикла , предусматривающего объединение в один контракт различных видов дорожных работ</t>
  </si>
  <si>
    <t>снижение количества мест концентрации дорожно-транспортных происшествий (аварийно-опасных участков) на дорожной сети городской агломерации муниципального образования города Сургута, %</t>
  </si>
  <si>
    <t>количество погибших в ДТП, чел./100 тыс.человек</t>
  </si>
  <si>
    <t>доля проинформированного населения об административных правонарушениях в области дорожного движения, %</t>
  </si>
  <si>
    <t>Национальный проект "Безопасные и качественные дороги"</t>
  </si>
  <si>
    <t>Основное мероприятие "Федеральный  проект  "Дорожная сеть"</t>
  </si>
  <si>
    <t>Мероприятие "Капитальный ремонт и ремонт автомобильных дорог" (расходы в рамках государственной программы Ханты-Мансийского автономного округа - Югры "Современная транспортная система")</t>
  </si>
  <si>
    <t>Мероприятие 
Объездная автомобильная дорога г. Сургута (Объездная автомобильная дорога 1 "З", VII пусковой комплекс, съезд на улицу Геологическую)</t>
  </si>
  <si>
    <t>Мероприятие 
Улица Киртбая от ул. 1 "З" до ул. 3 "З"</t>
  </si>
  <si>
    <t>Мероприятие 12.1.5. Обеспечение санитарно-эпидемиологических условий при оказании пассажирских перевозок</t>
  </si>
  <si>
    <t>Мероприятие 12.1.5. Изготовление бланков свидетельства об осуществлении перевозок по маршруту регулярных перевозок и бланков карты маршрута регулярных перевозок</t>
  </si>
  <si>
    <t>уровень обеспечения санатарно-эпидемиологических условий при оказании пассажирских перевозок, %</t>
  </si>
  <si>
    <t>доля маршрутов регулярных пассажирских перевозок, обеспеченных свидетельствами об осуществлении перевозок по соответствующему маршруту и картами соответствующего маршрута, %</t>
  </si>
  <si>
    <t xml:space="preserve">Мероприятие 2.1.1. 
Изъятие земельных участков и нежилых зданий для муниципальных нужд в целях реконструкции дороги Энгельса                                                                                                          </t>
  </si>
  <si>
    <t>Мероприятие 11.3.2. Обработка и рассылка постановлений органов государственного контроля (надзора) об административных правонарушениях в области дорожного движения.</t>
  </si>
  <si>
    <t>за счет межбюджетных трансфертов из федерального бюджета</t>
  </si>
  <si>
    <t>протяжённость введенных в эксплуатацию автомобильных дорог и улиц, км</t>
  </si>
  <si>
    <t xml:space="preserve">Мероприятие 8.1.3.                                                                                                                                                                                                                                                                                            Тротуар по ул. Индустриальная              </t>
  </si>
  <si>
    <t>ДГХ, ДАиГ</t>
  </si>
  <si>
    <t xml:space="preserve">Основное мероприятие 9.1. Капитальный ремонт и ремонт автомобильных дорог
</t>
  </si>
  <si>
    <t>20,4</t>
  </si>
  <si>
    <t>Мероприятие 3.1.6.
Улица Маяковского на участке от ул. 30 лет Победы до ул. Университетская в г.Сургуте"</t>
  </si>
  <si>
    <t>количество выполненных работ по корректировке проектной документации, ед.</t>
  </si>
  <si>
    <t>Ответственный
(администратор или соадмини-стратор)</t>
  </si>
  <si>
    <t>плановая</t>
  </si>
  <si>
    <t>Стоимость мероприятий (руб.)</t>
  </si>
  <si>
    <t>Период реализации мероприятий</t>
  </si>
  <si>
    <t>плановый</t>
  </si>
  <si>
    <t>фактический</t>
  </si>
  <si>
    <t>2019-2020</t>
  </si>
  <si>
    <t>2019-2021</t>
  </si>
  <si>
    <t>2020-2023</t>
  </si>
  <si>
    <t>2018-2019</t>
  </si>
  <si>
    <t>2017-2019</t>
  </si>
  <si>
    <t>2015-2020</t>
  </si>
  <si>
    <t>2018-2020</t>
  </si>
  <si>
    <t xml:space="preserve">2018-ПИР </t>
  </si>
  <si>
    <t>2018ПИР2021-2022 (в рамках реконструкции улицы)</t>
  </si>
  <si>
    <t>2021-2022</t>
  </si>
  <si>
    <t>В рамках  муниципальной  программы:  «Развитие транспортной системы  города Сургута на период до 2030 года"</t>
  </si>
  <si>
    <t xml:space="preserve">Отчет за 2019 год по показателям программы комплексного развития транспортной инфраструктуры муниципального образования городской округ город Сургут на период до 2035 года, утвержденной Решением Думы города Сургута от 25.12.2017 № 221-VI ДГ.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</si>
</sst>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"/>
    <numFmt numFmtId="166" formatCode="#,##0.000"/>
    <numFmt numFmtId="167" formatCode="0.0"/>
  </numFmts>
  <fonts count="3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8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raditional Arabic"/>
      <family val="1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9.5"/>
      <name val="Times New Roman"/>
      <family val="1"/>
      <charset val="204"/>
    </font>
    <font>
      <sz val="9.5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9" fillId="14" borderId="8" applyNumberFormat="0" applyAlignment="0" applyProtection="0"/>
    <xf numFmtId="0" fontId="14" fillId="0" borderId="9" applyNumberFormat="0" applyFill="0" applyAlignment="0" applyProtection="0"/>
    <xf numFmtId="4" fontId="15" fillId="15" borderId="10" applyProtection="0">
      <alignment horizontal="center" vertical="center"/>
    </xf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0" fillId="0" borderId="0"/>
  </cellStyleXfs>
  <cellXfs count="126">
    <xf numFmtId="0" fontId="0" fillId="0" borderId="0" xfId="0"/>
    <xf numFmtId="0" fontId="23" fillId="0" borderId="0" xfId="0" applyFont="1" applyFill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left" wrapText="1"/>
    </xf>
    <xf numFmtId="3" fontId="22" fillId="0" borderId="11" xfId="0" applyNumberFormat="1" applyFont="1" applyFill="1" applyBorder="1" applyAlignment="1">
      <alignment horizontal="left" vertical="top" wrapText="1"/>
    </xf>
    <xf numFmtId="4" fontId="22" fillId="0" borderId="11" xfId="0" applyNumberFormat="1" applyFont="1" applyFill="1" applyBorder="1" applyAlignment="1">
      <alignment horizontal="center" vertical="top" wrapText="1"/>
    </xf>
    <xf numFmtId="0" fontId="22" fillId="0" borderId="11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wrapText="1"/>
    </xf>
    <xf numFmtId="4" fontId="22" fillId="0" borderId="12" xfId="0" applyNumberFormat="1" applyFont="1" applyFill="1" applyBorder="1" applyAlignment="1">
      <alignment horizontal="center" vertical="top" wrapText="1"/>
    </xf>
    <xf numFmtId="165" fontId="22" fillId="0" borderId="12" xfId="0" applyNumberFormat="1" applyFont="1" applyFill="1" applyBorder="1" applyAlignment="1">
      <alignment horizontal="center" vertical="top" wrapText="1"/>
    </xf>
    <xf numFmtId="49" fontId="22" fillId="0" borderId="11" xfId="0" applyNumberFormat="1" applyFont="1" applyFill="1" applyBorder="1" applyAlignment="1">
      <alignment horizontal="left" vertical="top" wrapText="1"/>
    </xf>
    <xf numFmtId="3" fontId="22" fillId="0" borderId="12" xfId="0" applyNumberFormat="1" applyFont="1" applyFill="1" applyBorder="1" applyAlignment="1">
      <alignment horizontal="center" vertical="top" wrapText="1"/>
    </xf>
    <xf numFmtId="0" fontId="22" fillId="0" borderId="12" xfId="0" applyNumberFormat="1" applyFont="1" applyFill="1" applyBorder="1" applyAlignment="1">
      <alignment horizontal="center" vertical="top" wrapText="1"/>
    </xf>
    <xf numFmtId="0" fontId="22" fillId="0" borderId="11" xfId="0" applyFont="1" applyFill="1" applyBorder="1" applyAlignment="1">
      <alignment horizontal="center" vertical="top" wrapText="1"/>
    </xf>
    <xf numFmtId="3" fontId="22" fillId="0" borderId="11" xfId="0" applyNumberFormat="1" applyFont="1" applyFill="1" applyBorder="1" applyAlignment="1">
      <alignment horizontal="center" vertical="top" wrapText="1"/>
    </xf>
    <xf numFmtId="165" fontId="22" fillId="0" borderId="11" xfId="0" applyNumberFormat="1" applyFont="1" applyFill="1" applyBorder="1" applyAlignment="1">
      <alignment horizontal="center" vertical="top" wrapText="1"/>
    </xf>
    <xf numFmtId="49" fontId="22" fillId="0" borderId="11" xfId="0" applyNumberFormat="1" applyFont="1" applyFill="1" applyBorder="1" applyAlignment="1">
      <alignment horizontal="center" vertical="center" wrapText="1"/>
    </xf>
    <xf numFmtId="166" fontId="22" fillId="0" borderId="11" xfId="0" applyNumberFormat="1" applyFont="1" applyFill="1" applyBorder="1" applyAlignment="1">
      <alignment horizontal="center" vertical="top" wrapText="1"/>
    </xf>
    <xf numFmtId="49" fontId="22" fillId="0" borderId="11" xfId="0" applyNumberFormat="1" applyFont="1" applyFill="1" applyBorder="1" applyAlignment="1">
      <alignment horizontal="center" vertical="top" wrapText="1"/>
    </xf>
    <xf numFmtId="3" fontId="22" fillId="0" borderId="11" xfId="0" applyNumberFormat="1" applyFont="1" applyFill="1" applyBorder="1" applyAlignment="1">
      <alignment horizontal="left" vertical="center" wrapText="1"/>
    </xf>
    <xf numFmtId="165" fontId="22" fillId="0" borderId="13" xfId="0" applyNumberFormat="1" applyFont="1" applyFill="1" applyBorder="1" applyAlignment="1">
      <alignment horizontal="center" vertical="top" wrapText="1"/>
    </xf>
    <xf numFmtId="3" fontId="22" fillId="0" borderId="12" xfId="0" applyNumberFormat="1" applyFont="1" applyFill="1" applyBorder="1" applyAlignment="1">
      <alignment horizontal="left" vertical="top" wrapText="1"/>
    </xf>
    <xf numFmtId="0" fontId="22" fillId="0" borderId="11" xfId="0" applyNumberFormat="1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vertical="top" wrapText="1"/>
    </xf>
    <xf numFmtId="4" fontId="24" fillId="0" borderId="0" xfId="0" applyNumberFormat="1" applyFont="1" applyFill="1" applyBorder="1" applyAlignment="1">
      <alignment horizontal="center" vertical="top" wrapText="1"/>
    </xf>
    <xf numFmtId="0" fontId="24" fillId="0" borderId="0" xfId="0" applyFont="1" applyFill="1" applyAlignment="1">
      <alignment wrapText="1"/>
    </xf>
    <xf numFmtId="0" fontId="24" fillId="0" borderId="0" xfId="0" applyFont="1" applyFill="1" applyAlignment="1">
      <alignment horizontal="center" vertical="top" wrapText="1"/>
    </xf>
    <xf numFmtId="0" fontId="19" fillId="0" borderId="0" xfId="0" applyFont="1" applyFill="1" applyBorder="1" applyAlignment="1">
      <alignment wrapText="1"/>
    </xf>
    <xf numFmtId="0" fontId="22" fillId="0" borderId="0" xfId="0" applyNumberFormat="1" applyFont="1" applyFill="1" applyBorder="1" applyAlignment="1">
      <alignment horizontal="center" vertical="top" wrapText="1"/>
    </xf>
    <xf numFmtId="0" fontId="22" fillId="0" borderId="11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center" vertical="top" wrapText="1"/>
    </xf>
    <xf numFmtId="0" fontId="24" fillId="0" borderId="0" xfId="0" applyNumberFormat="1" applyFont="1" applyFill="1" applyAlignment="1">
      <alignment horizontal="center" vertical="top" wrapText="1"/>
    </xf>
    <xf numFmtId="49" fontId="22" fillId="0" borderId="17" xfId="0" applyNumberFormat="1" applyFont="1" applyFill="1" applyBorder="1" applyAlignment="1">
      <alignment horizontal="left" vertical="top" wrapText="1"/>
    </xf>
    <xf numFmtId="4" fontId="22" fillId="0" borderId="17" xfId="0" applyNumberFormat="1" applyFont="1" applyFill="1" applyBorder="1" applyAlignment="1">
      <alignment horizontal="center" vertical="top" wrapText="1"/>
    </xf>
    <xf numFmtId="0" fontId="22" fillId="0" borderId="17" xfId="0" applyNumberFormat="1" applyFont="1" applyFill="1" applyBorder="1" applyAlignment="1">
      <alignment horizontal="center" vertical="top" wrapText="1"/>
    </xf>
    <xf numFmtId="3" fontId="24" fillId="0" borderId="19" xfId="0" applyNumberFormat="1" applyFont="1" applyFill="1" applyBorder="1" applyAlignment="1">
      <alignment horizontal="center" vertical="top" wrapText="1"/>
    </xf>
    <xf numFmtId="0" fontId="26" fillId="0" borderId="11" xfId="0" applyFont="1" applyFill="1" applyBorder="1" applyAlignment="1">
      <alignment horizontal="left" vertical="top" wrapText="1"/>
    </xf>
    <xf numFmtId="0" fontId="22" fillId="16" borderId="0" xfId="0" applyFont="1" applyFill="1" applyBorder="1" applyAlignment="1">
      <alignment horizontal="center" vertical="center" wrapText="1"/>
    </xf>
    <xf numFmtId="49" fontId="22" fillId="16" borderId="11" xfId="0" applyNumberFormat="1" applyFont="1" applyFill="1" applyBorder="1" applyAlignment="1">
      <alignment horizontal="left" vertical="top" wrapText="1"/>
    </xf>
    <xf numFmtId="49" fontId="22" fillId="16" borderId="12" xfId="0" applyNumberFormat="1" applyFont="1" applyFill="1" applyBorder="1" applyAlignment="1">
      <alignment horizontal="left" vertical="top" wrapText="1"/>
    </xf>
    <xf numFmtId="0" fontId="22" fillId="16" borderId="11" xfId="0" applyFont="1" applyFill="1" applyBorder="1" applyAlignment="1">
      <alignment horizontal="left" vertical="top" wrapText="1"/>
    </xf>
    <xf numFmtId="0" fontId="24" fillId="16" borderId="0" xfId="0" applyFont="1" applyFill="1" applyBorder="1" applyAlignment="1">
      <alignment wrapText="1"/>
    </xf>
    <xf numFmtId="0" fontId="24" fillId="16" borderId="0" xfId="0" applyFont="1" applyFill="1" applyAlignment="1">
      <alignment wrapText="1"/>
    </xf>
    <xf numFmtId="0" fontId="22" fillId="16" borderId="0" xfId="0" applyFont="1" applyFill="1" applyBorder="1" applyAlignment="1">
      <alignment horizontal="center" vertical="top" wrapText="1"/>
    </xf>
    <xf numFmtId="4" fontId="22" fillId="16" borderId="12" xfId="0" applyNumberFormat="1" applyFont="1" applyFill="1" applyBorder="1" applyAlignment="1">
      <alignment vertical="top" wrapText="1"/>
    </xf>
    <xf numFmtId="3" fontId="22" fillId="16" borderId="11" xfId="0" applyNumberFormat="1" applyFont="1" applyFill="1" applyBorder="1" applyAlignment="1">
      <alignment vertical="top" wrapText="1"/>
    </xf>
    <xf numFmtId="4" fontId="22" fillId="16" borderId="11" xfId="0" applyNumberFormat="1" applyFont="1" applyFill="1" applyBorder="1" applyAlignment="1">
      <alignment horizontal="left" vertical="top" wrapText="1"/>
    </xf>
    <xf numFmtId="4" fontId="22" fillId="16" borderId="11" xfId="0" applyNumberFormat="1" applyFont="1" applyFill="1" applyBorder="1" applyAlignment="1">
      <alignment vertical="top" wrapText="1"/>
    </xf>
    <xf numFmtId="0" fontId="22" fillId="16" borderId="11" xfId="0" applyFont="1" applyFill="1" applyBorder="1" applyAlignment="1">
      <alignment vertical="top" wrapText="1"/>
    </xf>
    <xf numFmtId="0" fontId="22" fillId="16" borderId="11" xfId="0" applyFont="1" applyFill="1" applyBorder="1" applyAlignment="1">
      <alignment horizontal="justify" vertical="top" wrapText="1"/>
    </xf>
    <xf numFmtId="0" fontId="24" fillId="16" borderId="19" xfId="0" applyFont="1" applyFill="1" applyBorder="1" applyAlignment="1">
      <alignment horizontal="justify" vertical="top" wrapText="1"/>
    </xf>
    <xf numFmtId="0" fontId="26" fillId="16" borderId="11" xfId="0" applyFont="1" applyFill="1" applyBorder="1" applyAlignment="1">
      <alignment horizontal="left" vertical="top" wrapText="1"/>
    </xf>
    <xf numFmtId="0" fontId="24" fillId="16" borderId="0" xfId="0" applyFont="1" applyFill="1" applyBorder="1" applyAlignment="1">
      <alignment vertical="top" wrapText="1"/>
    </xf>
    <xf numFmtId="0" fontId="24" fillId="16" borderId="0" xfId="0" applyFont="1" applyFill="1" applyAlignment="1">
      <alignment vertical="top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center" vertical="top" wrapText="1"/>
    </xf>
    <xf numFmtId="0" fontId="22" fillId="0" borderId="13" xfId="0" applyFont="1" applyFill="1" applyBorder="1" applyAlignment="1">
      <alignment horizontal="center" vertical="top" wrapText="1"/>
    </xf>
    <xf numFmtId="0" fontId="22" fillId="16" borderId="11" xfId="0" applyFont="1" applyFill="1" applyBorder="1" applyAlignment="1">
      <alignment horizontal="left" vertical="top" wrapText="1"/>
    </xf>
    <xf numFmtId="167" fontId="22" fillId="0" borderId="12" xfId="0" applyNumberFormat="1" applyFont="1" applyFill="1" applyBorder="1" applyAlignment="1">
      <alignment horizontal="center" vertical="top" wrapText="1"/>
    </xf>
    <xf numFmtId="167" fontId="22" fillId="0" borderId="13" xfId="0" applyNumberFormat="1" applyFont="1" applyFill="1" applyBorder="1" applyAlignment="1">
      <alignment horizontal="center" vertical="top" wrapText="1"/>
    </xf>
    <xf numFmtId="0" fontId="22" fillId="0" borderId="12" xfId="0" applyNumberFormat="1" applyFont="1" applyFill="1" applyBorder="1" applyAlignment="1">
      <alignment horizontal="center" vertical="top" wrapText="1"/>
    </xf>
    <xf numFmtId="0" fontId="22" fillId="0" borderId="13" xfId="0" applyNumberFormat="1" applyFont="1" applyFill="1" applyBorder="1" applyAlignment="1">
      <alignment horizontal="center" vertical="top" wrapText="1"/>
    </xf>
    <xf numFmtId="4" fontId="22" fillId="0" borderId="12" xfId="0" applyNumberFormat="1" applyFont="1" applyFill="1" applyBorder="1" applyAlignment="1">
      <alignment horizontal="center" vertical="top" wrapText="1"/>
    </xf>
    <xf numFmtId="4" fontId="22" fillId="0" borderId="13" xfId="0" applyNumberFormat="1" applyFont="1" applyFill="1" applyBorder="1" applyAlignment="1">
      <alignment horizontal="center" vertical="top" wrapText="1"/>
    </xf>
    <xf numFmtId="3" fontId="22" fillId="0" borderId="12" xfId="0" applyNumberFormat="1" applyFont="1" applyFill="1" applyBorder="1" applyAlignment="1">
      <alignment horizontal="center" vertical="top" wrapText="1"/>
    </xf>
    <xf numFmtId="0" fontId="24" fillId="0" borderId="13" xfId="0" applyFont="1" applyFill="1" applyBorder="1" applyAlignment="1">
      <alignment horizontal="center" vertical="top" wrapText="1"/>
    </xf>
    <xf numFmtId="49" fontId="22" fillId="16" borderId="11" xfId="0" applyNumberFormat="1" applyFont="1" applyFill="1" applyBorder="1" applyAlignment="1">
      <alignment horizontal="left" vertical="top" wrapText="1"/>
    </xf>
    <xf numFmtId="0" fontId="22" fillId="0" borderId="11" xfId="0" applyFont="1" applyFill="1" applyBorder="1" applyAlignment="1">
      <alignment horizontal="center" vertical="top" wrapText="1"/>
    </xf>
    <xf numFmtId="0" fontId="24" fillId="0" borderId="11" xfId="0" applyFont="1" applyFill="1" applyBorder="1" applyAlignment="1">
      <alignment horizontal="center" vertical="top" wrapText="1"/>
    </xf>
    <xf numFmtId="0" fontId="22" fillId="0" borderId="14" xfId="0" applyFont="1" applyFill="1" applyBorder="1" applyAlignment="1">
      <alignment horizontal="left" vertical="top" wrapText="1"/>
    </xf>
    <xf numFmtId="0" fontId="22" fillId="0" borderId="17" xfId="0" applyFont="1" applyFill="1" applyBorder="1" applyAlignment="1">
      <alignment horizontal="left" vertical="top" wrapText="1"/>
    </xf>
    <xf numFmtId="4" fontId="22" fillId="16" borderId="12" xfId="0" applyNumberFormat="1" applyFont="1" applyFill="1" applyBorder="1" applyAlignment="1">
      <alignment horizontal="center" vertical="top" wrapText="1"/>
    </xf>
    <xf numFmtId="4" fontId="22" fillId="16" borderId="13" xfId="0" applyNumberFormat="1" applyFont="1" applyFill="1" applyBorder="1" applyAlignment="1">
      <alignment horizontal="center" vertical="top" wrapText="1"/>
    </xf>
    <xf numFmtId="165" fontId="22" fillId="0" borderId="12" xfId="0" applyNumberFormat="1" applyFont="1" applyFill="1" applyBorder="1" applyAlignment="1">
      <alignment horizontal="center" vertical="top" wrapText="1"/>
    </xf>
    <xf numFmtId="165" fontId="22" fillId="0" borderId="13" xfId="0" applyNumberFormat="1" applyFont="1" applyFill="1" applyBorder="1" applyAlignment="1">
      <alignment horizontal="center" vertical="top" wrapText="1"/>
    </xf>
    <xf numFmtId="3" fontId="22" fillId="16" borderId="12" xfId="0" applyNumberFormat="1" applyFont="1" applyFill="1" applyBorder="1" applyAlignment="1">
      <alignment horizontal="left" vertical="top" wrapText="1"/>
    </xf>
    <xf numFmtId="3" fontId="22" fillId="16" borderId="16" xfId="0" applyNumberFormat="1" applyFont="1" applyFill="1" applyBorder="1" applyAlignment="1">
      <alignment horizontal="left" vertical="top" wrapText="1"/>
    </xf>
    <xf numFmtId="3" fontId="22" fillId="0" borderId="13" xfId="0" applyNumberFormat="1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0" fontId="24" fillId="16" borderId="11" xfId="0" applyFont="1" applyFill="1" applyBorder="1" applyAlignment="1">
      <alignment horizontal="left" vertical="top" wrapText="1"/>
    </xf>
    <xf numFmtId="0" fontId="27" fillId="0" borderId="11" xfId="25" applyFont="1" applyFill="1" applyBorder="1" applyAlignment="1">
      <alignment horizontal="center" vertical="top" wrapText="1"/>
    </xf>
    <xf numFmtId="0" fontId="28" fillId="0" borderId="11" xfId="25" applyFont="1" applyFill="1" applyBorder="1" applyAlignment="1">
      <alignment horizontal="center" vertical="top" wrapText="1"/>
    </xf>
    <xf numFmtId="0" fontId="29" fillId="0" borderId="11" xfId="25" applyFont="1" applyFill="1" applyBorder="1" applyAlignment="1">
      <alignment horizontal="center" vertical="top" wrapText="1"/>
    </xf>
    <xf numFmtId="0" fontId="30" fillId="0" borderId="11" xfId="25" applyFont="1" applyFill="1" applyBorder="1" applyAlignment="1">
      <alignment horizontal="center" vertical="top" wrapText="1"/>
    </xf>
    <xf numFmtId="0" fontId="27" fillId="16" borderId="11" xfId="25" applyFont="1" applyFill="1" applyBorder="1" applyAlignment="1">
      <alignment horizontal="center" vertical="top" wrapText="1"/>
    </xf>
    <xf numFmtId="0" fontId="28" fillId="16" borderId="11" xfId="25" applyFont="1" applyFill="1" applyBorder="1" applyAlignment="1">
      <alignment horizontal="center" vertical="top" wrapText="1"/>
    </xf>
    <xf numFmtId="0" fontId="27" fillId="0" borderId="12" xfId="25" applyFont="1" applyFill="1" applyBorder="1" applyAlignment="1">
      <alignment horizontal="center" vertical="top" wrapText="1"/>
    </xf>
    <xf numFmtId="0" fontId="27" fillId="0" borderId="16" xfId="25" applyFont="1" applyFill="1" applyBorder="1" applyAlignment="1">
      <alignment horizontal="center" vertical="top" wrapText="1"/>
    </xf>
    <xf numFmtId="0" fontId="27" fillId="0" borderId="13" xfId="25" applyFont="1" applyFill="1" applyBorder="1" applyAlignment="1">
      <alignment horizontal="center" vertical="top" wrapText="1"/>
    </xf>
    <xf numFmtId="0" fontId="27" fillId="0" borderId="14" xfId="25" applyFont="1" applyFill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27" fillId="0" borderId="12" xfId="25" applyNumberFormat="1" applyFont="1" applyFill="1" applyBorder="1" applyAlignment="1">
      <alignment horizontal="center" vertical="top" wrapText="1"/>
    </xf>
    <xf numFmtId="0" fontId="0" fillId="0" borderId="13" xfId="0" applyNumberFormat="1" applyBorder="1" applyAlignment="1">
      <alignment horizontal="center" vertical="top" wrapText="1"/>
    </xf>
    <xf numFmtId="4" fontId="22" fillId="16" borderId="12" xfId="0" applyNumberFormat="1" applyFont="1" applyFill="1" applyBorder="1" applyAlignment="1">
      <alignment horizontal="left" vertical="top" wrapText="1"/>
    </xf>
    <xf numFmtId="4" fontId="22" fillId="16" borderId="13" xfId="0" applyNumberFormat="1" applyFont="1" applyFill="1" applyBorder="1" applyAlignment="1">
      <alignment horizontal="left" vertical="top" wrapText="1"/>
    </xf>
    <xf numFmtId="4" fontId="22" fillId="16" borderId="16" xfId="0" applyNumberFormat="1" applyFont="1" applyFill="1" applyBorder="1" applyAlignment="1">
      <alignment horizontal="center" vertical="top" wrapText="1"/>
    </xf>
    <xf numFmtId="0" fontId="24" fillId="16" borderId="13" xfId="0" applyFont="1" applyFill="1" applyBorder="1" applyAlignment="1">
      <alignment horizontal="center" vertical="top" wrapText="1"/>
    </xf>
    <xf numFmtId="4" fontId="22" fillId="0" borderId="16" xfId="0" applyNumberFormat="1" applyFont="1" applyFill="1" applyBorder="1" applyAlignment="1">
      <alignment horizontal="center" vertical="top" wrapText="1"/>
    </xf>
    <xf numFmtId="49" fontId="22" fillId="16" borderId="12" xfId="0" applyNumberFormat="1" applyFont="1" applyFill="1" applyBorder="1" applyAlignment="1">
      <alignment horizontal="left" vertical="top" wrapText="1"/>
    </xf>
    <xf numFmtId="49" fontId="22" fillId="16" borderId="13" xfId="0" applyNumberFormat="1" applyFont="1" applyFill="1" applyBorder="1" applyAlignment="1">
      <alignment horizontal="left" vertical="top" wrapText="1"/>
    </xf>
    <xf numFmtId="4" fontId="22" fillId="16" borderId="11" xfId="0" applyNumberFormat="1" applyFont="1" applyFill="1" applyBorder="1" applyAlignment="1">
      <alignment horizontal="left" vertical="top" wrapText="1"/>
    </xf>
    <xf numFmtId="0" fontId="22" fillId="0" borderId="11" xfId="0" applyFont="1" applyFill="1" applyBorder="1" applyAlignment="1">
      <alignment horizontal="left" vertical="top" wrapText="1"/>
    </xf>
    <xf numFmtId="0" fontId="22" fillId="16" borderId="12" xfId="0" applyFont="1" applyFill="1" applyBorder="1" applyAlignment="1">
      <alignment horizontal="left" vertical="top" wrapText="1"/>
    </xf>
    <xf numFmtId="0" fontId="22" fillId="16" borderId="13" xfId="0" applyFont="1" applyFill="1" applyBorder="1" applyAlignment="1">
      <alignment horizontal="left" vertical="top" wrapText="1"/>
    </xf>
    <xf numFmtId="167" fontId="22" fillId="0" borderId="11" xfId="0" applyNumberFormat="1" applyFont="1" applyFill="1" applyBorder="1" applyAlignment="1">
      <alignment horizontal="center" vertical="top" wrapText="1"/>
    </xf>
    <xf numFmtId="167" fontId="24" fillId="0" borderId="11" xfId="0" applyNumberFormat="1" applyFont="1" applyFill="1" applyBorder="1" applyAlignment="1">
      <alignment horizontal="center" vertical="top" wrapText="1"/>
    </xf>
    <xf numFmtId="3" fontId="22" fillId="16" borderId="18" xfId="0" applyNumberFormat="1" applyFont="1" applyFill="1" applyBorder="1" applyAlignment="1">
      <alignment horizontal="left" vertical="top" wrapText="1"/>
    </xf>
    <xf numFmtId="0" fontId="22" fillId="0" borderId="16" xfId="0" applyNumberFormat="1" applyFont="1" applyFill="1" applyBorder="1" applyAlignment="1">
      <alignment horizontal="center" vertical="top" wrapText="1"/>
    </xf>
    <xf numFmtId="0" fontId="24" fillId="16" borderId="16" xfId="0" applyFont="1" applyFill="1" applyBorder="1" applyAlignment="1">
      <alignment horizontal="left" vertical="top" wrapText="1"/>
    </xf>
    <xf numFmtId="0" fontId="24" fillId="16" borderId="13" xfId="0" applyFont="1" applyFill="1" applyBorder="1" applyAlignment="1">
      <alignment horizontal="left" vertical="top" wrapText="1"/>
    </xf>
    <xf numFmtId="164" fontId="22" fillId="0" borderId="12" xfId="0" applyNumberFormat="1" applyFont="1" applyFill="1" applyBorder="1" applyAlignment="1">
      <alignment horizontal="center" vertical="top" wrapText="1"/>
    </xf>
    <xf numFmtId="0" fontId="24" fillId="0" borderId="16" xfId="0" applyFont="1" applyFill="1" applyBorder="1" applyAlignment="1">
      <alignment horizontal="center" vertical="top" wrapText="1"/>
    </xf>
    <xf numFmtId="1" fontId="22" fillId="0" borderId="11" xfId="0" applyNumberFormat="1" applyFont="1" applyFill="1" applyBorder="1" applyAlignment="1">
      <alignment horizontal="center" vertical="top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horizontal="left" vertical="center" wrapText="1"/>
    </xf>
    <xf numFmtId="3" fontId="22" fillId="0" borderId="16" xfId="0" applyNumberFormat="1" applyFont="1" applyFill="1" applyBorder="1" applyAlignment="1">
      <alignment horizontal="center" vertical="top" wrapText="1"/>
    </xf>
    <xf numFmtId="3" fontId="24" fillId="0" borderId="13" xfId="0" applyNumberFormat="1" applyFont="1" applyFill="1" applyBorder="1" applyAlignment="1">
      <alignment horizontal="center" vertical="top" wrapText="1"/>
    </xf>
    <xf numFmtId="0" fontId="22" fillId="16" borderId="12" xfId="0" applyFont="1" applyFill="1" applyBorder="1" applyAlignment="1">
      <alignment horizontal="justify" vertical="top" wrapText="1"/>
    </xf>
    <xf numFmtId="0" fontId="24" fillId="16" borderId="13" xfId="0" applyFont="1" applyFill="1" applyBorder="1" applyAlignment="1">
      <alignment horizontal="justify" vertical="top" wrapText="1"/>
    </xf>
    <xf numFmtId="0" fontId="22" fillId="16" borderId="16" xfId="0" applyFont="1" applyFill="1" applyBorder="1" applyAlignment="1">
      <alignment horizontal="left" vertical="top" wrapText="1"/>
    </xf>
    <xf numFmtId="0" fontId="22" fillId="0" borderId="16" xfId="0" applyFont="1" applyFill="1" applyBorder="1" applyAlignment="1">
      <alignment horizontal="center" vertical="top" wrapText="1"/>
    </xf>
    <xf numFmtId="0" fontId="24" fillId="16" borderId="16" xfId="0" applyFont="1" applyFill="1" applyBorder="1" applyAlignment="1">
      <alignment horizontal="justify" vertical="top" wrapText="1"/>
    </xf>
    <xf numFmtId="2" fontId="22" fillId="0" borderId="11" xfId="0" applyNumberFormat="1" applyFont="1" applyFill="1" applyBorder="1" applyAlignment="1">
      <alignment horizontal="center" vertical="top" wrapText="1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25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Стиль 1" xfId="22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245"/>
  <sheetViews>
    <sheetView tabSelected="1" view="pageBreakPreview" zoomScale="80" zoomScaleNormal="60" zoomScaleSheetLayoutView="8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I68" sqref="I68:I69"/>
    </sheetView>
  </sheetViews>
  <sheetFormatPr defaultRowHeight="14.25"/>
  <cols>
    <col min="1" max="1" width="39" style="44" customWidth="1"/>
    <col min="2" max="2" width="13.85546875" style="27" customWidth="1"/>
    <col min="3" max="3" width="23.42578125" style="27" customWidth="1"/>
    <col min="4" max="4" width="17.28515625" style="28" customWidth="1"/>
    <col min="5" max="5" width="16.85546875" style="28" customWidth="1"/>
    <col min="6" max="6" width="15" style="33" customWidth="1"/>
    <col min="7" max="7" width="16.140625" style="33" customWidth="1"/>
    <col min="8" max="8" width="38.7109375" style="55" customWidth="1"/>
    <col min="9" max="9" width="14.28515625" style="27" customWidth="1"/>
    <col min="10" max="10" width="25.140625" style="27" customWidth="1"/>
    <col min="11" max="16384" width="9.140625" style="27"/>
  </cols>
  <sheetData>
    <row r="1" spans="1:9" s="1" customFormat="1" ht="87.75" customHeight="1">
      <c r="A1" s="80" t="s">
        <v>114</v>
      </c>
      <c r="B1" s="80"/>
      <c r="C1" s="80"/>
      <c r="D1" s="80"/>
      <c r="E1" s="80"/>
      <c r="F1" s="80"/>
      <c r="G1" s="80"/>
      <c r="H1" s="80"/>
      <c r="I1" s="80"/>
    </row>
    <row r="2" spans="1:9" s="4" customFormat="1" ht="7.5" hidden="1" customHeight="1">
      <c r="A2" s="39"/>
      <c r="B2" s="2"/>
      <c r="C2" s="2"/>
      <c r="D2" s="3"/>
      <c r="E2" s="3"/>
      <c r="F2" s="30"/>
      <c r="G2" s="30"/>
      <c r="H2" s="45"/>
      <c r="I2" s="2"/>
    </row>
    <row r="3" spans="1:9" s="29" customFormat="1" ht="24" customHeight="1">
      <c r="A3" s="86" t="s">
        <v>44</v>
      </c>
      <c r="B3" s="84" t="s">
        <v>97</v>
      </c>
      <c r="C3" s="82" t="s">
        <v>0</v>
      </c>
      <c r="D3" s="91" t="s">
        <v>99</v>
      </c>
      <c r="E3" s="92"/>
      <c r="F3" s="91" t="s">
        <v>100</v>
      </c>
      <c r="G3" s="92"/>
      <c r="H3" s="86" t="s">
        <v>47</v>
      </c>
      <c r="I3" s="88" t="s">
        <v>48</v>
      </c>
    </row>
    <row r="4" spans="1:9" s="29" customFormat="1" ht="21.75" customHeight="1">
      <c r="A4" s="86"/>
      <c r="B4" s="84"/>
      <c r="C4" s="82"/>
      <c r="D4" s="82" t="s">
        <v>98</v>
      </c>
      <c r="E4" s="82" t="s">
        <v>48</v>
      </c>
      <c r="F4" s="93" t="s">
        <v>101</v>
      </c>
      <c r="G4" s="93" t="s">
        <v>102</v>
      </c>
      <c r="H4" s="86"/>
      <c r="I4" s="89"/>
    </row>
    <row r="5" spans="1:9" s="29" customFormat="1" ht="21.75" customHeight="1">
      <c r="A5" s="87"/>
      <c r="B5" s="85"/>
      <c r="C5" s="83"/>
      <c r="D5" s="83"/>
      <c r="E5" s="83"/>
      <c r="F5" s="94"/>
      <c r="G5" s="94"/>
      <c r="H5" s="87"/>
      <c r="I5" s="90"/>
    </row>
    <row r="6" spans="1:9" s="4" customFormat="1" ht="15">
      <c r="A6" s="115" t="s">
        <v>113</v>
      </c>
      <c r="B6" s="116"/>
      <c r="C6" s="116"/>
      <c r="D6" s="116"/>
      <c r="E6" s="116"/>
      <c r="F6" s="116"/>
      <c r="G6" s="116"/>
      <c r="H6" s="116"/>
      <c r="I6" s="117"/>
    </row>
    <row r="7" spans="1:9" s="5" customFormat="1" ht="15">
      <c r="A7" s="71" t="s">
        <v>3</v>
      </c>
      <c r="B7" s="72"/>
      <c r="C7" s="72"/>
      <c r="D7" s="72"/>
      <c r="E7" s="72"/>
      <c r="F7" s="72"/>
      <c r="G7" s="72"/>
      <c r="H7" s="72"/>
      <c r="I7" s="72"/>
    </row>
    <row r="8" spans="1:9" s="5" customFormat="1" ht="15">
      <c r="A8" s="71" t="s">
        <v>18</v>
      </c>
      <c r="B8" s="72"/>
      <c r="C8" s="72"/>
      <c r="D8" s="72"/>
      <c r="E8" s="72"/>
      <c r="F8" s="72"/>
      <c r="G8" s="72"/>
      <c r="H8" s="72"/>
      <c r="I8" s="72"/>
    </row>
    <row r="9" spans="1:9" s="4" customFormat="1" ht="36.75" customHeight="1">
      <c r="A9" s="71" t="s">
        <v>4</v>
      </c>
      <c r="B9" s="72"/>
      <c r="C9" s="72"/>
      <c r="D9" s="72"/>
      <c r="E9" s="72"/>
      <c r="F9" s="72"/>
      <c r="G9" s="72"/>
      <c r="H9" s="72"/>
      <c r="I9" s="72"/>
    </row>
    <row r="10" spans="1:9" s="4" customFormat="1" ht="42.75" customHeight="1">
      <c r="A10" s="59" t="s">
        <v>24</v>
      </c>
      <c r="B10" s="69" t="s">
        <v>1</v>
      </c>
      <c r="C10" s="6" t="s">
        <v>17</v>
      </c>
      <c r="D10" s="7">
        <f t="shared" ref="D10:E10" si="0">D12+D14+D16</f>
        <v>17366900.949999999</v>
      </c>
      <c r="E10" s="7">
        <f t="shared" si="0"/>
        <v>16245852.210000001</v>
      </c>
      <c r="F10" s="24"/>
      <c r="G10" s="24"/>
      <c r="H10" s="102" t="s">
        <v>13</v>
      </c>
      <c r="I10" s="66">
        <f t="shared" ref="I10" si="1">SUM(I12:I17)</f>
        <v>3</v>
      </c>
    </row>
    <row r="11" spans="1:9" s="4" customFormat="1" ht="38.25" customHeight="1">
      <c r="A11" s="59"/>
      <c r="B11" s="69"/>
      <c r="C11" s="6" t="s">
        <v>10</v>
      </c>
      <c r="D11" s="7">
        <f t="shared" ref="D11:E11" si="2">D13+D15+D17</f>
        <v>17366900.949999999</v>
      </c>
      <c r="E11" s="7">
        <f t="shared" si="2"/>
        <v>16245852.210000001</v>
      </c>
      <c r="F11" s="24"/>
      <c r="G11" s="24"/>
      <c r="H11" s="81"/>
      <c r="I11" s="79"/>
    </row>
    <row r="12" spans="1:9" s="4" customFormat="1" ht="27.75" customHeight="1">
      <c r="A12" s="59" t="s">
        <v>49</v>
      </c>
      <c r="B12" s="69" t="s">
        <v>1</v>
      </c>
      <c r="C12" s="6" t="s">
        <v>17</v>
      </c>
      <c r="D12" s="7">
        <f t="shared" ref="D12:E12" si="3">D13</f>
        <v>2292881.9500000002</v>
      </c>
      <c r="E12" s="7">
        <f t="shared" si="3"/>
        <v>2253266.42</v>
      </c>
      <c r="F12" s="62" t="s">
        <v>106</v>
      </c>
      <c r="G12" s="62" t="s">
        <v>106</v>
      </c>
      <c r="H12" s="59" t="s">
        <v>13</v>
      </c>
      <c r="I12" s="57">
        <v>1</v>
      </c>
    </row>
    <row r="13" spans="1:9" s="4" customFormat="1" ht="48.75" customHeight="1">
      <c r="A13" s="59"/>
      <c r="B13" s="69"/>
      <c r="C13" s="6" t="s">
        <v>10</v>
      </c>
      <c r="D13" s="7">
        <v>2292881.9500000002</v>
      </c>
      <c r="E13" s="7">
        <v>2253266.42</v>
      </c>
      <c r="F13" s="63"/>
      <c r="G13" s="63"/>
      <c r="H13" s="81"/>
      <c r="I13" s="58"/>
    </row>
    <row r="14" spans="1:9" s="4" customFormat="1" ht="32.25" customHeight="1">
      <c r="A14" s="59" t="s">
        <v>50</v>
      </c>
      <c r="B14" s="69" t="s">
        <v>1</v>
      </c>
      <c r="C14" s="6" t="s">
        <v>17</v>
      </c>
      <c r="D14" s="7">
        <f t="shared" ref="D14:E14" si="4">D15</f>
        <v>6074019</v>
      </c>
      <c r="E14" s="7">
        <f t="shared" si="4"/>
        <v>6058585.79</v>
      </c>
      <c r="F14" s="62" t="s">
        <v>106</v>
      </c>
      <c r="G14" s="62" t="s">
        <v>106</v>
      </c>
      <c r="H14" s="59" t="s">
        <v>13</v>
      </c>
      <c r="I14" s="57">
        <v>1</v>
      </c>
    </row>
    <row r="15" spans="1:9" s="4" customFormat="1" ht="38.25" customHeight="1">
      <c r="A15" s="59"/>
      <c r="B15" s="69"/>
      <c r="C15" s="6" t="s">
        <v>10</v>
      </c>
      <c r="D15" s="7">
        <v>6074019</v>
      </c>
      <c r="E15" s="7">
        <v>6058585.79</v>
      </c>
      <c r="F15" s="63"/>
      <c r="G15" s="63"/>
      <c r="H15" s="81"/>
      <c r="I15" s="58"/>
    </row>
    <row r="16" spans="1:9" s="4" customFormat="1" ht="33.75" customHeight="1">
      <c r="A16" s="59" t="s">
        <v>51</v>
      </c>
      <c r="B16" s="69" t="s">
        <v>1</v>
      </c>
      <c r="C16" s="6" t="s">
        <v>17</v>
      </c>
      <c r="D16" s="7">
        <f t="shared" ref="D16:E16" si="5">D17</f>
        <v>9000000</v>
      </c>
      <c r="E16" s="7">
        <f t="shared" si="5"/>
        <v>7934000</v>
      </c>
      <c r="F16" s="62">
        <v>2019</v>
      </c>
      <c r="G16" s="62">
        <v>2019</v>
      </c>
      <c r="H16" s="102" t="s">
        <v>13</v>
      </c>
      <c r="I16" s="57">
        <v>1</v>
      </c>
    </row>
    <row r="17" spans="1:9" s="4" customFormat="1" ht="40.5" customHeight="1">
      <c r="A17" s="59"/>
      <c r="B17" s="69"/>
      <c r="C17" s="6" t="s">
        <v>10</v>
      </c>
      <c r="D17" s="7">
        <v>9000000</v>
      </c>
      <c r="E17" s="7">
        <v>7934000</v>
      </c>
      <c r="F17" s="63"/>
      <c r="G17" s="63"/>
      <c r="H17" s="102"/>
      <c r="I17" s="58"/>
    </row>
    <row r="18" spans="1:9" s="4" customFormat="1" ht="35.25" customHeight="1">
      <c r="A18" s="71" t="s">
        <v>16</v>
      </c>
      <c r="B18" s="72"/>
      <c r="C18" s="72"/>
      <c r="D18" s="72"/>
      <c r="E18" s="72"/>
      <c r="F18" s="72"/>
      <c r="G18" s="72"/>
      <c r="H18" s="72"/>
      <c r="I18" s="72"/>
    </row>
    <row r="19" spans="1:9" s="4" customFormat="1" ht="24.75" customHeight="1">
      <c r="A19" s="59" t="s">
        <v>25</v>
      </c>
      <c r="B19" s="69" t="s">
        <v>1</v>
      </c>
      <c r="C19" s="6" t="s">
        <v>17</v>
      </c>
      <c r="D19" s="7">
        <f t="shared" ref="D19:E19" si="6">D21+D23</f>
        <v>29555000</v>
      </c>
      <c r="E19" s="7">
        <f t="shared" si="6"/>
        <v>19433000</v>
      </c>
      <c r="F19" s="24"/>
      <c r="G19" s="24"/>
      <c r="H19" s="59" t="s">
        <v>21</v>
      </c>
      <c r="I19" s="57">
        <f t="shared" ref="I19" si="7">SUM(I21:I24)</f>
        <v>2</v>
      </c>
    </row>
    <row r="20" spans="1:9" s="4" customFormat="1" ht="36.75" customHeight="1">
      <c r="A20" s="59"/>
      <c r="B20" s="69"/>
      <c r="C20" s="6" t="s">
        <v>10</v>
      </c>
      <c r="D20" s="7">
        <f t="shared" ref="D20:E20" si="8">D22+D24</f>
        <v>29555000</v>
      </c>
      <c r="E20" s="7">
        <f t="shared" si="8"/>
        <v>19433000</v>
      </c>
      <c r="F20" s="24"/>
      <c r="G20" s="24"/>
      <c r="H20" s="59"/>
      <c r="I20" s="58"/>
    </row>
    <row r="21" spans="1:9" s="4" customFormat="1" ht="24" customHeight="1">
      <c r="A21" s="59" t="s">
        <v>87</v>
      </c>
      <c r="B21" s="69" t="s">
        <v>1</v>
      </c>
      <c r="C21" s="6" t="s">
        <v>17</v>
      </c>
      <c r="D21" s="7">
        <v>21020000</v>
      </c>
      <c r="E21" s="7">
        <f t="shared" ref="D21:E23" si="9">E22</f>
        <v>10898000</v>
      </c>
      <c r="F21" s="62" t="s">
        <v>103</v>
      </c>
      <c r="G21" s="62" t="s">
        <v>103</v>
      </c>
      <c r="H21" s="59" t="s">
        <v>21</v>
      </c>
      <c r="I21" s="57">
        <v>1</v>
      </c>
    </row>
    <row r="22" spans="1:9" s="4" customFormat="1" ht="45.75" customHeight="1">
      <c r="A22" s="59"/>
      <c r="B22" s="69"/>
      <c r="C22" s="6" t="s">
        <v>10</v>
      </c>
      <c r="D22" s="7">
        <v>21020000</v>
      </c>
      <c r="E22" s="7">
        <v>10898000</v>
      </c>
      <c r="F22" s="94"/>
      <c r="G22" s="63"/>
      <c r="H22" s="59"/>
      <c r="I22" s="58"/>
    </row>
    <row r="23" spans="1:9" s="4" customFormat="1" ht="27.75" customHeight="1">
      <c r="A23" s="59" t="s">
        <v>52</v>
      </c>
      <c r="B23" s="69" t="s">
        <v>1</v>
      </c>
      <c r="C23" s="6" t="s">
        <v>17</v>
      </c>
      <c r="D23" s="7">
        <f t="shared" si="9"/>
        <v>8535000</v>
      </c>
      <c r="E23" s="7">
        <f t="shared" si="9"/>
        <v>8535000</v>
      </c>
      <c r="F23" s="62">
        <v>2019</v>
      </c>
      <c r="G23" s="62">
        <v>2019</v>
      </c>
      <c r="H23" s="59" t="s">
        <v>21</v>
      </c>
      <c r="I23" s="57">
        <v>1</v>
      </c>
    </row>
    <row r="24" spans="1:9" s="4" customFormat="1" ht="32.25" customHeight="1">
      <c r="A24" s="59"/>
      <c r="B24" s="69"/>
      <c r="C24" s="6" t="s">
        <v>10</v>
      </c>
      <c r="D24" s="7">
        <v>8535000</v>
      </c>
      <c r="E24" s="7">
        <v>8535000</v>
      </c>
      <c r="F24" s="63"/>
      <c r="G24" s="63"/>
      <c r="H24" s="59"/>
      <c r="I24" s="58"/>
    </row>
    <row r="25" spans="1:9" s="9" customFormat="1" ht="35.25" customHeight="1">
      <c r="A25" s="103" t="s">
        <v>6</v>
      </c>
      <c r="B25" s="103"/>
      <c r="C25" s="103"/>
      <c r="D25" s="103"/>
      <c r="E25" s="103"/>
      <c r="F25" s="103"/>
      <c r="G25" s="103"/>
      <c r="H25" s="103"/>
      <c r="I25" s="8"/>
    </row>
    <row r="26" spans="1:9" s="4" customFormat="1" ht="21" customHeight="1">
      <c r="A26" s="59" t="s">
        <v>26</v>
      </c>
      <c r="B26" s="69"/>
      <c r="C26" s="6"/>
      <c r="D26" s="7"/>
      <c r="E26" s="7"/>
      <c r="F26" s="24"/>
      <c r="G26" s="24"/>
      <c r="H26" s="95"/>
      <c r="I26" s="57"/>
    </row>
    <row r="27" spans="1:9" s="4" customFormat="1" ht="53.25" customHeight="1">
      <c r="A27" s="81"/>
      <c r="B27" s="69"/>
      <c r="C27" s="6"/>
      <c r="D27" s="7"/>
      <c r="E27" s="7"/>
      <c r="F27" s="24"/>
      <c r="G27" s="24"/>
      <c r="H27" s="96"/>
      <c r="I27" s="58"/>
    </row>
    <row r="28" spans="1:9" s="4" customFormat="1" ht="26.25" customHeight="1">
      <c r="A28" s="59" t="s">
        <v>53</v>
      </c>
      <c r="B28" s="69" t="s">
        <v>1</v>
      </c>
      <c r="C28" s="6" t="s">
        <v>17</v>
      </c>
      <c r="D28" s="7">
        <f t="shared" ref="D28:E28" si="10">D29</f>
        <v>37140089.979999997</v>
      </c>
      <c r="E28" s="7">
        <f t="shared" si="10"/>
        <v>37140089.979999997</v>
      </c>
      <c r="F28" s="62" t="s">
        <v>107</v>
      </c>
      <c r="G28" s="62" t="s">
        <v>107</v>
      </c>
      <c r="H28" s="46" t="s">
        <v>14</v>
      </c>
      <c r="I28" s="11">
        <v>36.5</v>
      </c>
    </row>
    <row r="29" spans="1:9" s="4" customFormat="1" ht="54" customHeight="1">
      <c r="A29" s="59"/>
      <c r="B29" s="69"/>
      <c r="C29" s="12" t="s">
        <v>10</v>
      </c>
      <c r="D29" s="7">
        <f>37130090.38+9999.6</f>
        <v>37140089.979999997</v>
      </c>
      <c r="E29" s="7">
        <f>37130090.38+9999.6</f>
        <v>37140089.979999997</v>
      </c>
      <c r="F29" s="63"/>
      <c r="G29" s="63"/>
      <c r="H29" s="46" t="s">
        <v>57</v>
      </c>
      <c r="I29" s="13">
        <v>1</v>
      </c>
    </row>
    <row r="30" spans="1:9" s="4" customFormat="1" ht="39.75" customHeight="1">
      <c r="A30" s="59" t="s">
        <v>54</v>
      </c>
      <c r="B30" s="57" t="s">
        <v>1</v>
      </c>
      <c r="C30" s="6" t="s">
        <v>17</v>
      </c>
      <c r="D30" s="7">
        <f t="shared" ref="D30:E30" si="11">D31</f>
        <v>9001.2000000000007</v>
      </c>
      <c r="E30" s="7">
        <f t="shared" si="11"/>
        <v>0</v>
      </c>
      <c r="F30" s="62" t="s">
        <v>112</v>
      </c>
      <c r="G30" s="62"/>
      <c r="H30" s="95" t="s">
        <v>57</v>
      </c>
      <c r="I30" s="66">
        <v>0</v>
      </c>
    </row>
    <row r="31" spans="1:9" s="4" customFormat="1" ht="41.25" customHeight="1">
      <c r="A31" s="59"/>
      <c r="B31" s="58"/>
      <c r="C31" s="12" t="s">
        <v>10</v>
      </c>
      <c r="D31" s="7">
        <v>9001.2000000000007</v>
      </c>
      <c r="E31" s="7">
        <v>0</v>
      </c>
      <c r="F31" s="63"/>
      <c r="G31" s="63"/>
      <c r="H31" s="96"/>
      <c r="I31" s="79"/>
    </row>
    <row r="32" spans="1:9" s="4" customFormat="1" ht="33.75" customHeight="1">
      <c r="A32" s="59" t="s">
        <v>55</v>
      </c>
      <c r="B32" s="69" t="s">
        <v>1</v>
      </c>
      <c r="C32" s="6" t="s">
        <v>17</v>
      </c>
      <c r="D32" s="7">
        <f t="shared" ref="D32:E32" si="12">D33</f>
        <v>9001.2000000000007</v>
      </c>
      <c r="E32" s="7">
        <f t="shared" si="12"/>
        <v>0</v>
      </c>
      <c r="F32" s="62" t="s">
        <v>105</v>
      </c>
      <c r="G32" s="62" t="s">
        <v>105</v>
      </c>
      <c r="H32" s="95" t="s">
        <v>57</v>
      </c>
      <c r="I32" s="66">
        <v>0</v>
      </c>
    </row>
    <row r="33" spans="1:9" s="4" customFormat="1" ht="38.25" customHeight="1">
      <c r="A33" s="59"/>
      <c r="B33" s="69"/>
      <c r="C33" s="12" t="s">
        <v>10</v>
      </c>
      <c r="D33" s="7">
        <v>9001.2000000000007</v>
      </c>
      <c r="E33" s="7">
        <v>0</v>
      </c>
      <c r="F33" s="63"/>
      <c r="G33" s="63"/>
      <c r="H33" s="96"/>
      <c r="I33" s="79"/>
    </row>
    <row r="34" spans="1:9" s="4" customFormat="1" ht="41.25" customHeight="1">
      <c r="A34" s="59" t="s">
        <v>56</v>
      </c>
      <c r="B34" s="69" t="s">
        <v>1</v>
      </c>
      <c r="C34" s="6" t="s">
        <v>17</v>
      </c>
      <c r="D34" s="7">
        <f t="shared" ref="D34:E34" si="13">D35</f>
        <v>9001.2000000000007</v>
      </c>
      <c r="E34" s="7">
        <f t="shared" si="13"/>
        <v>0</v>
      </c>
      <c r="F34" s="62" t="s">
        <v>105</v>
      </c>
      <c r="G34" s="62" t="s">
        <v>105</v>
      </c>
      <c r="H34" s="95" t="s">
        <v>57</v>
      </c>
      <c r="I34" s="66">
        <v>0</v>
      </c>
    </row>
    <row r="35" spans="1:9" s="4" customFormat="1" ht="51" customHeight="1">
      <c r="A35" s="59"/>
      <c r="B35" s="69"/>
      <c r="C35" s="12" t="s">
        <v>10</v>
      </c>
      <c r="D35" s="7">
        <v>9001.2000000000007</v>
      </c>
      <c r="E35" s="7">
        <v>0</v>
      </c>
      <c r="F35" s="63"/>
      <c r="G35" s="63"/>
      <c r="H35" s="96"/>
      <c r="I35" s="79"/>
    </row>
    <row r="36" spans="1:9" s="4" customFormat="1" ht="41.25" customHeight="1">
      <c r="A36" s="104" t="s">
        <v>95</v>
      </c>
      <c r="B36" s="57" t="s">
        <v>1</v>
      </c>
      <c r="C36" s="6" t="s">
        <v>17</v>
      </c>
      <c r="D36" s="7">
        <v>193159847.13</v>
      </c>
      <c r="E36" s="7">
        <v>193159847.13</v>
      </c>
      <c r="F36" s="62" t="s">
        <v>108</v>
      </c>
      <c r="G36" s="62" t="s">
        <v>108</v>
      </c>
      <c r="H36" s="73" t="s">
        <v>5</v>
      </c>
      <c r="I36" s="64" t="s">
        <v>5</v>
      </c>
    </row>
    <row r="37" spans="1:9" s="4" customFormat="1" ht="85.5" customHeight="1">
      <c r="A37" s="122"/>
      <c r="B37" s="123"/>
      <c r="C37" s="6" t="s">
        <v>89</v>
      </c>
      <c r="D37" s="7">
        <v>72260100</v>
      </c>
      <c r="E37" s="7">
        <v>72260100</v>
      </c>
      <c r="F37" s="109"/>
      <c r="G37" s="109"/>
      <c r="H37" s="97"/>
      <c r="I37" s="99"/>
    </row>
    <row r="38" spans="1:9" s="4" customFormat="1" ht="60.75" customHeight="1">
      <c r="A38" s="122"/>
      <c r="B38" s="123"/>
      <c r="C38" s="6" t="s">
        <v>11</v>
      </c>
      <c r="D38" s="7">
        <v>21678100</v>
      </c>
      <c r="E38" s="7">
        <v>21678100</v>
      </c>
      <c r="F38" s="109"/>
      <c r="G38" s="109"/>
      <c r="H38" s="97"/>
      <c r="I38" s="99"/>
    </row>
    <row r="39" spans="1:9" s="4" customFormat="1" ht="58.5" customHeight="1">
      <c r="A39" s="105"/>
      <c r="B39" s="58"/>
      <c r="C39" s="12" t="s">
        <v>10</v>
      </c>
      <c r="D39" s="7">
        <v>99221647.129999995</v>
      </c>
      <c r="E39" s="7">
        <v>99221647.129999995</v>
      </c>
      <c r="F39" s="63"/>
      <c r="G39" s="63"/>
      <c r="H39" s="98"/>
      <c r="I39" s="67"/>
    </row>
    <row r="40" spans="1:9" s="4" customFormat="1" ht="36.75" customHeight="1">
      <c r="A40" s="71" t="s">
        <v>8</v>
      </c>
      <c r="B40" s="72"/>
      <c r="C40" s="72"/>
      <c r="D40" s="72"/>
      <c r="E40" s="72"/>
      <c r="F40" s="72"/>
      <c r="G40" s="72"/>
      <c r="H40" s="72"/>
      <c r="I40" s="72"/>
    </row>
    <row r="41" spans="1:9" s="4" customFormat="1" ht="21" customHeight="1">
      <c r="A41" s="68" t="s">
        <v>27</v>
      </c>
      <c r="B41" s="69" t="s">
        <v>1</v>
      </c>
      <c r="C41" s="6" t="s">
        <v>17</v>
      </c>
      <c r="D41" s="7">
        <f t="shared" ref="D41:E41" si="14">D43+D45</f>
        <v>36465391.159999996</v>
      </c>
      <c r="E41" s="7">
        <f t="shared" si="14"/>
        <v>36346306.710000001</v>
      </c>
      <c r="F41" s="24"/>
      <c r="G41" s="24"/>
      <c r="H41" s="59" t="s">
        <v>12</v>
      </c>
      <c r="I41" s="60">
        <v>410</v>
      </c>
    </row>
    <row r="42" spans="1:9" s="4" customFormat="1" ht="39.75" customHeight="1">
      <c r="A42" s="68"/>
      <c r="B42" s="69"/>
      <c r="C42" s="12" t="s">
        <v>10</v>
      </c>
      <c r="D42" s="7">
        <f t="shared" ref="D42:E42" si="15">D44+D46</f>
        <v>36465391.159999996</v>
      </c>
      <c r="E42" s="7">
        <f t="shared" si="15"/>
        <v>36346306.710000001</v>
      </c>
      <c r="F42" s="24"/>
      <c r="G42" s="24"/>
      <c r="H42" s="59"/>
      <c r="I42" s="61"/>
    </row>
    <row r="43" spans="1:9" s="4" customFormat="1" ht="31.5" customHeight="1">
      <c r="A43" s="68" t="s">
        <v>58</v>
      </c>
      <c r="B43" s="69" t="s">
        <v>1</v>
      </c>
      <c r="C43" s="6" t="s">
        <v>17</v>
      </c>
      <c r="D43" s="7">
        <f t="shared" ref="D43:E43" si="16">D44</f>
        <v>36249306.710000001</v>
      </c>
      <c r="E43" s="7">
        <f t="shared" si="16"/>
        <v>36249306.710000001</v>
      </c>
      <c r="F43" s="62" t="s">
        <v>107</v>
      </c>
      <c r="G43" s="62" t="s">
        <v>107</v>
      </c>
      <c r="H43" s="59" t="s">
        <v>12</v>
      </c>
      <c r="I43" s="60">
        <v>410</v>
      </c>
    </row>
    <row r="44" spans="1:9" s="4" customFormat="1" ht="30" customHeight="1">
      <c r="A44" s="68"/>
      <c r="B44" s="69"/>
      <c r="C44" s="12" t="s">
        <v>10</v>
      </c>
      <c r="D44" s="7">
        <v>36249306.710000001</v>
      </c>
      <c r="E44" s="7">
        <v>36249306.710000001</v>
      </c>
      <c r="F44" s="63"/>
      <c r="G44" s="63"/>
      <c r="H44" s="59"/>
      <c r="I44" s="61"/>
    </row>
    <row r="45" spans="1:9" s="4" customFormat="1" ht="47.25" customHeight="1">
      <c r="A45" s="68" t="s">
        <v>59</v>
      </c>
      <c r="B45" s="69" t="s">
        <v>1</v>
      </c>
      <c r="C45" s="6" t="s">
        <v>17</v>
      </c>
      <c r="D45" s="7">
        <f t="shared" ref="D45:E45" si="17">D46</f>
        <v>216084.45</v>
      </c>
      <c r="E45" s="7">
        <f t="shared" si="17"/>
        <v>97000</v>
      </c>
      <c r="F45" s="62" t="s">
        <v>109</v>
      </c>
      <c r="G45" s="62" t="s">
        <v>109</v>
      </c>
      <c r="H45" s="59" t="s">
        <v>96</v>
      </c>
      <c r="I45" s="57">
        <v>1</v>
      </c>
    </row>
    <row r="46" spans="1:9" s="4" customFormat="1" ht="42" customHeight="1">
      <c r="A46" s="68"/>
      <c r="B46" s="69"/>
      <c r="C46" s="12" t="s">
        <v>10</v>
      </c>
      <c r="D46" s="7">
        <v>216084.45</v>
      </c>
      <c r="E46" s="7">
        <v>97000</v>
      </c>
      <c r="F46" s="63"/>
      <c r="G46" s="63"/>
      <c r="H46" s="59"/>
      <c r="I46" s="58"/>
    </row>
    <row r="47" spans="1:9" s="4" customFormat="1" ht="36" customHeight="1">
      <c r="A47" s="71" t="s">
        <v>39</v>
      </c>
      <c r="B47" s="72"/>
      <c r="C47" s="72"/>
      <c r="D47" s="72"/>
      <c r="E47" s="72"/>
      <c r="F47" s="72"/>
      <c r="G47" s="72"/>
      <c r="H47" s="72"/>
      <c r="I47" s="72"/>
    </row>
    <row r="48" spans="1:9" s="4" customFormat="1" ht="15" customHeight="1">
      <c r="A48" s="68" t="s">
        <v>43</v>
      </c>
      <c r="B48" s="69" t="s">
        <v>1</v>
      </c>
      <c r="C48" s="6" t="s">
        <v>17</v>
      </c>
      <c r="D48" s="7">
        <f t="shared" ref="D48:E49" si="18">D50+D52+D54+D56+D58</f>
        <v>3289961.02</v>
      </c>
      <c r="E48" s="7">
        <f t="shared" si="18"/>
        <v>3078365.62</v>
      </c>
      <c r="F48" s="24"/>
      <c r="G48" s="24"/>
      <c r="H48" s="77" t="s">
        <v>65</v>
      </c>
      <c r="I48" s="75">
        <f>I51+I57+I58</f>
        <v>2675.8</v>
      </c>
    </row>
    <row r="49" spans="1:9" s="4" customFormat="1" ht="48.75" customHeight="1">
      <c r="A49" s="68"/>
      <c r="B49" s="70"/>
      <c r="C49" s="12" t="s">
        <v>10</v>
      </c>
      <c r="D49" s="7">
        <f t="shared" si="18"/>
        <v>3289961.02</v>
      </c>
      <c r="E49" s="7">
        <f t="shared" si="18"/>
        <v>3078365.62</v>
      </c>
      <c r="F49" s="24"/>
      <c r="G49" s="24"/>
      <c r="H49" s="78"/>
      <c r="I49" s="76"/>
    </row>
    <row r="50" spans="1:9" s="4" customFormat="1" ht="45" customHeight="1">
      <c r="A50" s="100" t="s">
        <v>60</v>
      </c>
      <c r="B50" s="69" t="s">
        <v>1</v>
      </c>
      <c r="C50" s="6" t="s">
        <v>17</v>
      </c>
      <c r="D50" s="7">
        <f t="shared" ref="D50:E50" si="19">D51</f>
        <v>1320879.31</v>
      </c>
      <c r="E50" s="7">
        <f t="shared" si="19"/>
        <v>1236512.98</v>
      </c>
      <c r="F50" s="62" t="s">
        <v>106</v>
      </c>
      <c r="G50" s="62" t="s">
        <v>106</v>
      </c>
      <c r="H50" s="47" t="s">
        <v>66</v>
      </c>
      <c r="I50" s="15">
        <v>1</v>
      </c>
    </row>
    <row r="51" spans="1:9" s="4" customFormat="1" ht="36" customHeight="1">
      <c r="A51" s="101"/>
      <c r="B51" s="70"/>
      <c r="C51" s="12" t="s">
        <v>10</v>
      </c>
      <c r="D51" s="7">
        <v>1320879.31</v>
      </c>
      <c r="E51" s="7">
        <v>1236512.98</v>
      </c>
      <c r="F51" s="63"/>
      <c r="G51" s="63"/>
      <c r="H51" s="47" t="s">
        <v>65</v>
      </c>
      <c r="I51" s="15">
        <v>199</v>
      </c>
    </row>
    <row r="52" spans="1:9" s="4" customFormat="1" ht="55.5" customHeight="1">
      <c r="A52" s="100" t="s">
        <v>61</v>
      </c>
      <c r="B52" s="69" t="s">
        <v>1</v>
      </c>
      <c r="C52" s="6" t="s">
        <v>17</v>
      </c>
      <c r="D52" s="7">
        <f t="shared" ref="D52:E52" si="20">D53</f>
        <v>33001.199999999997</v>
      </c>
      <c r="E52" s="7">
        <f t="shared" si="20"/>
        <v>4050.54</v>
      </c>
      <c r="F52" s="62" t="s">
        <v>109</v>
      </c>
      <c r="G52" s="62" t="s">
        <v>109</v>
      </c>
      <c r="H52" s="47" t="s">
        <v>66</v>
      </c>
      <c r="I52" s="15">
        <v>1</v>
      </c>
    </row>
    <row r="53" spans="1:9" s="4" customFormat="1" ht="51.75" customHeight="1">
      <c r="A53" s="101"/>
      <c r="B53" s="70"/>
      <c r="C53" s="12" t="s">
        <v>10</v>
      </c>
      <c r="D53" s="7">
        <v>33001.199999999997</v>
      </c>
      <c r="E53" s="7">
        <v>4050.54</v>
      </c>
      <c r="F53" s="63"/>
      <c r="G53" s="63"/>
      <c r="H53" s="47" t="s">
        <v>57</v>
      </c>
      <c r="I53" s="15">
        <v>1</v>
      </c>
    </row>
    <row r="54" spans="1:9" s="4" customFormat="1" ht="66" customHeight="1">
      <c r="A54" s="100" t="s">
        <v>62</v>
      </c>
      <c r="B54" s="69" t="s">
        <v>1</v>
      </c>
      <c r="C54" s="6" t="s">
        <v>17</v>
      </c>
      <c r="D54" s="7">
        <f t="shared" ref="D54:E54" si="21">D55</f>
        <v>24000</v>
      </c>
      <c r="E54" s="7">
        <f t="shared" si="21"/>
        <v>0</v>
      </c>
      <c r="F54" s="24" t="s">
        <v>110</v>
      </c>
      <c r="G54" s="24" t="s">
        <v>111</v>
      </c>
      <c r="H54" s="77" t="s">
        <v>66</v>
      </c>
      <c r="I54" s="66">
        <v>1</v>
      </c>
    </row>
    <row r="55" spans="1:9" s="4" customFormat="1" ht="41.25" customHeight="1">
      <c r="A55" s="101"/>
      <c r="B55" s="70"/>
      <c r="C55" s="12" t="s">
        <v>10</v>
      </c>
      <c r="D55" s="7">
        <v>24000</v>
      </c>
      <c r="E55" s="7">
        <v>0</v>
      </c>
      <c r="F55" s="24"/>
      <c r="G55" s="24"/>
      <c r="H55" s="108"/>
      <c r="I55" s="67"/>
    </row>
    <row r="56" spans="1:9" s="4" customFormat="1" ht="61.5" customHeight="1">
      <c r="A56" s="100" t="s">
        <v>63</v>
      </c>
      <c r="B56" s="69" t="s">
        <v>1</v>
      </c>
      <c r="C56" s="6" t="s">
        <v>17</v>
      </c>
      <c r="D56" s="7">
        <f t="shared" ref="D56:E56" si="22">D57</f>
        <v>1695910.34</v>
      </c>
      <c r="E56" s="7">
        <f t="shared" si="22"/>
        <v>1625748.09</v>
      </c>
      <c r="F56" s="62" t="s">
        <v>106</v>
      </c>
      <c r="G56" s="62" t="s">
        <v>106</v>
      </c>
      <c r="H56" s="47" t="s">
        <v>66</v>
      </c>
      <c r="I56" s="15">
        <v>1</v>
      </c>
    </row>
    <row r="57" spans="1:9" s="4" customFormat="1" ht="39.75" customHeight="1">
      <c r="A57" s="101"/>
      <c r="B57" s="70"/>
      <c r="C57" s="12" t="s">
        <v>10</v>
      </c>
      <c r="D57" s="7">
        <v>1695910.34</v>
      </c>
      <c r="E57" s="7">
        <v>1625748.09</v>
      </c>
      <c r="F57" s="63"/>
      <c r="G57" s="63"/>
      <c r="H57" s="47" t="s">
        <v>65</v>
      </c>
      <c r="I57" s="15">
        <v>382.8</v>
      </c>
    </row>
    <row r="58" spans="1:9" s="4" customFormat="1" ht="47.25" customHeight="1">
      <c r="A58" s="100" t="s">
        <v>64</v>
      </c>
      <c r="B58" s="69" t="s">
        <v>1</v>
      </c>
      <c r="C58" s="6" t="s">
        <v>17</v>
      </c>
      <c r="D58" s="7">
        <f t="shared" ref="D58:E58" si="23">D59</f>
        <v>216170.17</v>
      </c>
      <c r="E58" s="7">
        <f t="shared" si="23"/>
        <v>212054.01</v>
      </c>
      <c r="F58" s="62" t="s">
        <v>107</v>
      </c>
      <c r="G58" s="62" t="s">
        <v>107</v>
      </c>
      <c r="H58" s="47" t="s">
        <v>65</v>
      </c>
      <c r="I58" s="15">
        <v>2094</v>
      </c>
    </row>
    <row r="59" spans="1:9" s="4" customFormat="1" ht="51.75" customHeight="1">
      <c r="A59" s="101"/>
      <c r="B59" s="70"/>
      <c r="C59" s="12" t="s">
        <v>10</v>
      </c>
      <c r="D59" s="7">
        <v>216170.17</v>
      </c>
      <c r="E59" s="7">
        <v>212054.01</v>
      </c>
      <c r="F59" s="63"/>
      <c r="G59" s="63"/>
      <c r="H59" s="47" t="s">
        <v>57</v>
      </c>
      <c r="I59" s="15">
        <v>1</v>
      </c>
    </row>
    <row r="60" spans="1:9" s="4" customFormat="1" ht="32.25" customHeight="1">
      <c r="A60" s="71" t="s">
        <v>34</v>
      </c>
      <c r="B60" s="72"/>
      <c r="C60" s="72"/>
      <c r="D60" s="72"/>
      <c r="E60" s="72"/>
      <c r="F60" s="72"/>
      <c r="G60" s="72"/>
      <c r="H60" s="72"/>
      <c r="I60" s="72"/>
    </row>
    <row r="61" spans="1:9" s="4" customFormat="1" ht="39" customHeight="1">
      <c r="A61" s="68" t="s">
        <v>42</v>
      </c>
      <c r="B61" s="69" t="s">
        <v>2</v>
      </c>
      <c r="C61" s="6" t="s">
        <v>17</v>
      </c>
      <c r="D61" s="7">
        <f t="shared" ref="D61:E61" si="24">D64+D66+D68</f>
        <v>42007447.609999999</v>
      </c>
      <c r="E61" s="7">
        <f t="shared" si="24"/>
        <v>36943929.600000001</v>
      </c>
      <c r="F61" s="24"/>
      <c r="G61" s="24"/>
      <c r="H61" s="48" t="s">
        <v>13</v>
      </c>
      <c r="I61" s="16">
        <f t="shared" ref="I61:I62" si="25">I68+I64</f>
        <v>2</v>
      </c>
    </row>
    <row r="62" spans="1:9" s="4" customFormat="1" ht="42.75" customHeight="1">
      <c r="A62" s="68"/>
      <c r="B62" s="69"/>
      <c r="C62" s="12" t="s">
        <v>10</v>
      </c>
      <c r="D62" s="7">
        <f t="shared" ref="D62:E62" si="26">D65+D67+D69</f>
        <v>42007447.609999999</v>
      </c>
      <c r="E62" s="7">
        <f t="shared" si="26"/>
        <v>36943929.600000001</v>
      </c>
      <c r="F62" s="24"/>
      <c r="G62" s="24"/>
      <c r="H62" s="48" t="s">
        <v>36</v>
      </c>
      <c r="I62" s="17">
        <f t="shared" si="25"/>
        <v>8.1</v>
      </c>
    </row>
    <row r="63" spans="1:9" s="4" customFormat="1" ht="49.5" customHeight="1">
      <c r="A63" s="40" t="s">
        <v>35</v>
      </c>
      <c r="B63" s="15" t="str">
        <f>B61</f>
        <v>ДГХ</v>
      </c>
      <c r="C63" s="18" t="s">
        <v>70</v>
      </c>
      <c r="D63" s="18" t="s">
        <v>70</v>
      </c>
      <c r="E63" s="18" t="s">
        <v>70</v>
      </c>
      <c r="F63" s="31" t="s">
        <v>70</v>
      </c>
      <c r="G63" s="31" t="s">
        <v>70</v>
      </c>
      <c r="H63" s="48" t="s">
        <v>13</v>
      </c>
      <c r="I63" s="16">
        <v>0</v>
      </c>
    </row>
    <row r="64" spans="1:9" s="4" customFormat="1" ht="39" customHeight="1">
      <c r="A64" s="68" t="s">
        <v>67</v>
      </c>
      <c r="B64" s="69" t="s">
        <v>2</v>
      </c>
      <c r="C64" s="6" t="s">
        <v>17</v>
      </c>
      <c r="D64" s="7">
        <f t="shared" ref="D64:E66" si="27">D65</f>
        <v>10709215.199999999</v>
      </c>
      <c r="E64" s="7">
        <f t="shared" si="27"/>
        <v>10709215.199999999</v>
      </c>
      <c r="F64" s="62">
        <v>2019</v>
      </c>
      <c r="G64" s="62">
        <v>2019</v>
      </c>
      <c r="H64" s="48" t="s">
        <v>13</v>
      </c>
      <c r="I64" s="16">
        <v>1</v>
      </c>
    </row>
    <row r="65" spans="1:9" s="4" customFormat="1" ht="46.5" customHeight="1">
      <c r="A65" s="68"/>
      <c r="B65" s="69"/>
      <c r="C65" s="12" t="s">
        <v>10</v>
      </c>
      <c r="D65" s="7">
        <v>10709215.199999999</v>
      </c>
      <c r="E65" s="7">
        <v>10709215.199999999</v>
      </c>
      <c r="F65" s="63"/>
      <c r="G65" s="63"/>
      <c r="H65" s="48" t="s">
        <v>36</v>
      </c>
      <c r="I65" s="17">
        <v>3.9</v>
      </c>
    </row>
    <row r="66" spans="1:9" s="4" customFormat="1" ht="42.75" customHeight="1">
      <c r="A66" s="68" t="s">
        <v>91</v>
      </c>
      <c r="B66" s="69" t="s">
        <v>2</v>
      </c>
      <c r="C66" s="6" t="s">
        <v>17</v>
      </c>
      <c r="D66" s="7">
        <f t="shared" si="27"/>
        <v>25000</v>
      </c>
      <c r="E66" s="7">
        <f t="shared" si="27"/>
        <v>25000</v>
      </c>
      <c r="F66" s="24"/>
      <c r="G66" s="24"/>
      <c r="H66" s="73" t="s">
        <v>5</v>
      </c>
      <c r="I66" s="64" t="s">
        <v>5</v>
      </c>
    </row>
    <row r="67" spans="1:9" s="4" customFormat="1" ht="42" customHeight="1">
      <c r="A67" s="68"/>
      <c r="B67" s="69"/>
      <c r="C67" s="12" t="s">
        <v>10</v>
      </c>
      <c r="D67" s="7">
        <v>25000</v>
      </c>
      <c r="E67" s="7">
        <v>25000</v>
      </c>
      <c r="F67" s="24"/>
      <c r="G67" s="24"/>
      <c r="H67" s="74"/>
      <c r="I67" s="65"/>
    </row>
    <row r="68" spans="1:9" s="4" customFormat="1" ht="44.25" customHeight="1">
      <c r="A68" s="68" t="s">
        <v>68</v>
      </c>
      <c r="B68" s="69" t="s">
        <v>2</v>
      </c>
      <c r="C68" s="6" t="s">
        <v>17</v>
      </c>
      <c r="D68" s="7">
        <f t="shared" ref="D68:E68" si="28">D69</f>
        <v>31273232.41</v>
      </c>
      <c r="E68" s="7">
        <f t="shared" si="28"/>
        <v>26209714.399999999</v>
      </c>
      <c r="F68" s="62">
        <v>2019</v>
      </c>
      <c r="G68" s="62">
        <v>2019</v>
      </c>
      <c r="H68" s="48" t="s">
        <v>13</v>
      </c>
      <c r="I68" s="16">
        <v>1</v>
      </c>
    </row>
    <row r="69" spans="1:9" s="4" customFormat="1" ht="55.5" customHeight="1">
      <c r="A69" s="68"/>
      <c r="B69" s="70"/>
      <c r="C69" s="12" t="s">
        <v>10</v>
      </c>
      <c r="D69" s="7">
        <v>31273232.41</v>
      </c>
      <c r="E69" s="7">
        <v>26209714.399999999</v>
      </c>
      <c r="F69" s="63"/>
      <c r="G69" s="63"/>
      <c r="H69" s="48" t="s">
        <v>36</v>
      </c>
      <c r="I69" s="17">
        <v>4.2</v>
      </c>
    </row>
    <row r="70" spans="1:9" s="4" customFormat="1" ht="66" customHeight="1">
      <c r="A70" s="40" t="s">
        <v>69</v>
      </c>
      <c r="B70" s="15" t="str">
        <f>B68</f>
        <v>ДГХ</v>
      </c>
      <c r="C70" s="18" t="s">
        <v>70</v>
      </c>
      <c r="D70" s="18" t="s">
        <v>70</v>
      </c>
      <c r="E70" s="18" t="s">
        <v>70</v>
      </c>
      <c r="F70" s="31" t="s">
        <v>70</v>
      </c>
      <c r="G70" s="31" t="s">
        <v>70</v>
      </c>
      <c r="H70" s="48" t="s">
        <v>13</v>
      </c>
      <c r="I70" s="16">
        <v>0</v>
      </c>
    </row>
    <row r="71" spans="1:9" s="4" customFormat="1" ht="39.75" customHeight="1">
      <c r="A71" s="71" t="s">
        <v>19</v>
      </c>
      <c r="B71" s="72"/>
      <c r="C71" s="72"/>
      <c r="D71" s="72"/>
      <c r="E71" s="72"/>
      <c r="F71" s="72"/>
      <c r="G71" s="72"/>
      <c r="H71" s="72"/>
      <c r="I71" s="72"/>
    </row>
    <row r="72" spans="1:9" s="4" customFormat="1" ht="36.75" customHeight="1">
      <c r="A72" s="71" t="s">
        <v>28</v>
      </c>
      <c r="B72" s="72"/>
      <c r="C72" s="72"/>
      <c r="D72" s="72"/>
      <c r="E72" s="72"/>
      <c r="F72" s="72"/>
      <c r="G72" s="72"/>
      <c r="H72" s="72"/>
      <c r="I72" s="72"/>
    </row>
    <row r="73" spans="1:9" s="4" customFormat="1" ht="48.75" customHeight="1">
      <c r="A73" s="41" t="s">
        <v>93</v>
      </c>
      <c r="B73" s="15" t="s">
        <v>2</v>
      </c>
      <c r="C73" s="23" t="s">
        <v>17</v>
      </c>
      <c r="D73" s="10"/>
      <c r="E73" s="10"/>
      <c r="F73" s="14"/>
      <c r="G73" s="14"/>
      <c r="H73" s="49" t="s">
        <v>40</v>
      </c>
      <c r="I73" s="19">
        <v>265.27199999999999</v>
      </c>
    </row>
    <row r="74" spans="1:9" s="4" customFormat="1" ht="109.5" customHeight="1">
      <c r="A74" s="42" t="s">
        <v>45</v>
      </c>
      <c r="B74" s="15" t="s">
        <v>2</v>
      </c>
      <c r="C74" s="20" t="s">
        <v>7</v>
      </c>
      <c r="D74" s="20" t="s">
        <v>7</v>
      </c>
      <c r="E74" s="20" t="s">
        <v>7</v>
      </c>
      <c r="F74" s="24" t="s">
        <v>7</v>
      </c>
      <c r="G74" s="24" t="s">
        <v>7</v>
      </c>
      <c r="H74" s="42" t="s">
        <v>46</v>
      </c>
      <c r="I74" s="20" t="s">
        <v>94</v>
      </c>
    </row>
    <row r="75" spans="1:9" s="4" customFormat="1" ht="34.5" customHeight="1">
      <c r="A75" s="71" t="s">
        <v>29</v>
      </c>
      <c r="B75" s="72"/>
      <c r="C75" s="72"/>
      <c r="D75" s="72"/>
      <c r="E75" s="72"/>
      <c r="F75" s="72"/>
      <c r="G75" s="72"/>
      <c r="H75" s="72"/>
      <c r="I75" s="72"/>
    </row>
    <row r="76" spans="1:9" s="4" customFormat="1" ht="135.75" customHeight="1">
      <c r="A76" s="68" t="s">
        <v>30</v>
      </c>
      <c r="B76" s="69" t="s">
        <v>2</v>
      </c>
      <c r="C76" s="21" t="s">
        <v>17</v>
      </c>
      <c r="D76" s="7">
        <f t="shared" ref="D76:E76" si="29">D77</f>
        <v>1202073089.0699999</v>
      </c>
      <c r="E76" s="7">
        <f t="shared" si="29"/>
        <v>1184859680.74</v>
      </c>
      <c r="F76" s="24"/>
      <c r="G76" s="24"/>
      <c r="H76" s="50" t="s">
        <v>23</v>
      </c>
      <c r="I76" s="7">
        <v>4388.78</v>
      </c>
    </row>
    <row r="77" spans="1:9" s="4" customFormat="1" ht="118.5" customHeight="1">
      <c r="A77" s="68"/>
      <c r="B77" s="69"/>
      <c r="C77" s="12" t="s">
        <v>10</v>
      </c>
      <c r="D77" s="7">
        <v>1202073089.0699999</v>
      </c>
      <c r="E77" s="7">
        <v>1184859680.74</v>
      </c>
      <c r="F77" s="24"/>
      <c r="G77" s="24"/>
      <c r="H77" s="50" t="s">
        <v>74</v>
      </c>
      <c r="I77" s="56">
        <v>0</v>
      </c>
    </row>
    <row r="78" spans="1:9" s="4" customFormat="1" ht="32.25" customHeight="1">
      <c r="A78" s="68" t="s">
        <v>41</v>
      </c>
      <c r="B78" s="69" t="s">
        <v>2</v>
      </c>
      <c r="C78" s="6" t="s">
        <v>17</v>
      </c>
      <c r="D78" s="7">
        <f t="shared" ref="D78:E78" si="30">D79</f>
        <v>298000</v>
      </c>
      <c r="E78" s="7">
        <f t="shared" si="30"/>
        <v>298000</v>
      </c>
      <c r="F78" s="24"/>
      <c r="G78" s="24"/>
      <c r="H78" s="104" t="s">
        <v>13</v>
      </c>
      <c r="I78" s="66">
        <v>1</v>
      </c>
    </row>
    <row r="79" spans="1:9" s="4" customFormat="1" ht="36.75" customHeight="1">
      <c r="A79" s="81"/>
      <c r="B79" s="69"/>
      <c r="C79" s="12" t="s">
        <v>10</v>
      </c>
      <c r="D79" s="7">
        <v>298000</v>
      </c>
      <c r="E79" s="7">
        <v>298000</v>
      </c>
      <c r="F79" s="24"/>
      <c r="G79" s="24"/>
      <c r="H79" s="105"/>
      <c r="I79" s="67"/>
    </row>
    <row r="80" spans="1:9" s="4" customFormat="1" ht="41.25" customHeight="1">
      <c r="A80" s="68" t="s">
        <v>72</v>
      </c>
      <c r="B80" s="69" t="s">
        <v>71</v>
      </c>
      <c r="C80" s="6" t="s">
        <v>17</v>
      </c>
      <c r="D80" s="7">
        <f t="shared" ref="D80:E80" si="31">D83+D86</f>
        <v>18745000</v>
      </c>
      <c r="E80" s="7">
        <f t="shared" si="31"/>
        <v>17364098.879999999</v>
      </c>
      <c r="F80" s="24"/>
      <c r="G80" s="24"/>
      <c r="H80" s="120" t="s">
        <v>75</v>
      </c>
      <c r="I80" s="75">
        <v>12.5</v>
      </c>
    </row>
    <row r="81" spans="1:9" s="4" customFormat="1" ht="64.5" customHeight="1">
      <c r="A81" s="68"/>
      <c r="B81" s="69"/>
      <c r="C81" s="6" t="s">
        <v>11</v>
      </c>
      <c r="D81" s="7">
        <f t="shared" ref="D81:E82" si="32">D84+D87</f>
        <v>9372500</v>
      </c>
      <c r="E81" s="7">
        <f t="shared" si="32"/>
        <v>8014187.2699999996</v>
      </c>
      <c r="F81" s="24"/>
      <c r="G81" s="24"/>
      <c r="H81" s="121"/>
      <c r="I81" s="76"/>
    </row>
    <row r="82" spans="1:9" s="4" customFormat="1" ht="43.5" customHeight="1">
      <c r="A82" s="81"/>
      <c r="B82" s="69"/>
      <c r="C82" s="12" t="s">
        <v>10</v>
      </c>
      <c r="D82" s="7">
        <f t="shared" si="32"/>
        <v>9372500</v>
      </c>
      <c r="E82" s="7">
        <f t="shared" si="32"/>
        <v>9349911.6099999994</v>
      </c>
      <c r="F82" s="24"/>
      <c r="G82" s="24"/>
      <c r="H82" s="51" t="s">
        <v>76</v>
      </c>
      <c r="I82" s="22">
        <v>4.3</v>
      </c>
    </row>
    <row r="83" spans="1:9" s="4" customFormat="1" ht="54.75" customHeight="1">
      <c r="A83" s="68" t="s">
        <v>73</v>
      </c>
      <c r="B83" s="69" t="s">
        <v>71</v>
      </c>
      <c r="C83" s="6" t="s">
        <v>17</v>
      </c>
      <c r="D83" s="7">
        <f t="shared" ref="D83:E83" si="33">SUM(D84:D85)</f>
        <v>9000000</v>
      </c>
      <c r="E83" s="7">
        <f t="shared" si="33"/>
        <v>8955000</v>
      </c>
      <c r="F83" s="24"/>
      <c r="G83" s="24"/>
      <c r="H83" s="120" t="s">
        <v>75</v>
      </c>
      <c r="I83" s="75">
        <v>12.5</v>
      </c>
    </row>
    <row r="84" spans="1:9" s="4" customFormat="1" ht="64.5" customHeight="1">
      <c r="A84" s="68"/>
      <c r="B84" s="69"/>
      <c r="C84" s="6" t="s">
        <v>11</v>
      </c>
      <c r="D84" s="7">
        <v>4500000</v>
      </c>
      <c r="E84" s="7">
        <f>4477500</f>
        <v>4477500</v>
      </c>
      <c r="F84" s="24"/>
      <c r="G84" s="24"/>
      <c r="H84" s="121"/>
      <c r="I84" s="76"/>
    </row>
    <row r="85" spans="1:9" s="4" customFormat="1" ht="80.25" customHeight="1">
      <c r="A85" s="81"/>
      <c r="B85" s="69"/>
      <c r="C85" s="12" t="s">
        <v>10</v>
      </c>
      <c r="D85" s="7">
        <v>4500000</v>
      </c>
      <c r="E85" s="7">
        <v>4477500</v>
      </c>
      <c r="F85" s="24"/>
      <c r="G85" s="24"/>
      <c r="H85" s="51" t="s">
        <v>76</v>
      </c>
      <c r="I85" s="22">
        <v>4.3</v>
      </c>
    </row>
    <row r="86" spans="1:9" s="4" customFormat="1" ht="41.25" customHeight="1">
      <c r="A86" s="68" t="s">
        <v>88</v>
      </c>
      <c r="B86" s="69" t="s">
        <v>71</v>
      </c>
      <c r="C86" s="6" t="s">
        <v>17</v>
      </c>
      <c r="D86" s="7">
        <f t="shared" ref="D86:E86" si="34">SUM(D87:D88)</f>
        <v>9745000</v>
      </c>
      <c r="E86" s="7">
        <f t="shared" si="34"/>
        <v>8409098.8800000008</v>
      </c>
      <c r="F86" s="24"/>
      <c r="G86" s="24"/>
      <c r="H86" s="120" t="s">
        <v>77</v>
      </c>
      <c r="I86" s="66">
        <v>100</v>
      </c>
    </row>
    <row r="87" spans="1:9" s="4" customFormat="1" ht="61.5" customHeight="1">
      <c r="A87" s="68"/>
      <c r="B87" s="69"/>
      <c r="C87" s="6" t="s">
        <v>11</v>
      </c>
      <c r="D87" s="7">
        <v>4872500</v>
      </c>
      <c r="E87" s="7">
        <v>3536687.27</v>
      </c>
      <c r="F87" s="24"/>
      <c r="G87" s="24"/>
      <c r="H87" s="124"/>
      <c r="I87" s="118"/>
    </row>
    <row r="88" spans="1:9" s="4" customFormat="1" ht="33" customHeight="1">
      <c r="A88" s="81"/>
      <c r="B88" s="69"/>
      <c r="C88" s="12" t="s">
        <v>10</v>
      </c>
      <c r="D88" s="7">
        <v>4872500</v>
      </c>
      <c r="E88" s="7">
        <v>4872411.6100000003</v>
      </c>
      <c r="F88" s="24"/>
      <c r="G88" s="24"/>
      <c r="H88" s="121"/>
      <c r="I88" s="119"/>
    </row>
    <row r="89" spans="1:9" s="4" customFormat="1" ht="33" customHeight="1">
      <c r="A89" s="71" t="s">
        <v>78</v>
      </c>
      <c r="B89" s="72"/>
      <c r="C89" s="34"/>
      <c r="D89" s="35"/>
      <c r="E89" s="35"/>
      <c r="F89" s="36"/>
      <c r="G89" s="36"/>
      <c r="H89" s="52"/>
      <c r="I89" s="37"/>
    </row>
    <row r="90" spans="1:9" s="4" customFormat="1" ht="38.25" customHeight="1">
      <c r="A90" s="42" t="s">
        <v>79</v>
      </c>
      <c r="B90" s="8" t="s">
        <v>92</v>
      </c>
      <c r="C90" s="38"/>
      <c r="D90" s="38"/>
      <c r="E90" s="38"/>
      <c r="F90" s="38"/>
      <c r="G90" s="38"/>
      <c r="H90" s="53"/>
      <c r="I90" s="38"/>
    </row>
    <row r="91" spans="1:9" s="4" customFormat="1" ht="44.25" customHeight="1">
      <c r="A91" s="68" t="s">
        <v>80</v>
      </c>
      <c r="B91" s="69" t="s">
        <v>2</v>
      </c>
      <c r="C91" s="6" t="s">
        <v>17</v>
      </c>
      <c r="D91" s="7">
        <f t="shared" ref="D91:E91" si="35">SUM(D92:D94)</f>
        <v>626724051.21000004</v>
      </c>
      <c r="E91" s="7">
        <f t="shared" si="35"/>
        <v>613525503.02999997</v>
      </c>
      <c r="F91" s="24"/>
      <c r="G91" s="24"/>
      <c r="H91" s="59" t="s">
        <v>22</v>
      </c>
      <c r="I91" s="125">
        <v>269.08</v>
      </c>
    </row>
    <row r="92" spans="1:9" s="4" customFormat="1" ht="45" customHeight="1">
      <c r="A92" s="68"/>
      <c r="B92" s="69"/>
      <c r="C92" s="23" t="s">
        <v>89</v>
      </c>
      <c r="D92" s="7">
        <v>570085771.23000002</v>
      </c>
      <c r="E92" s="7">
        <v>570085771.23000002</v>
      </c>
      <c r="F92" s="24"/>
      <c r="G92" s="24"/>
      <c r="H92" s="59"/>
      <c r="I92" s="125"/>
    </row>
    <row r="93" spans="1:9" s="4" customFormat="1" ht="30" customHeight="1">
      <c r="A93" s="68"/>
      <c r="B93" s="69"/>
      <c r="C93" s="12" t="s">
        <v>11</v>
      </c>
      <c r="D93" s="7">
        <v>37390600</v>
      </c>
      <c r="E93" s="7">
        <v>36445249.079999998</v>
      </c>
      <c r="F93" s="24"/>
      <c r="G93" s="24"/>
      <c r="H93" s="59"/>
      <c r="I93" s="125"/>
    </row>
    <row r="94" spans="1:9" s="4" customFormat="1" ht="15" customHeight="1">
      <c r="A94" s="68"/>
      <c r="B94" s="69"/>
      <c r="C94" s="12" t="s">
        <v>10</v>
      </c>
      <c r="D94" s="7">
        <v>19247679.98</v>
      </c>
      <c r="E94" s="7">
        <v>6994482.7199999997</v>
      </c>
      <c r="F94" s="24"/>
      <c r="G94" s="24"/>
      <c r="H94" s="59"/>
      <c r="I94" s="125"/>
    </row>
    <row r="95" spans="1:9" s="4" customFormat="1" ht="15" customHeight="1">
      <c r="A95" s="68" t="s">
        <v>81</v>
      </c>
      <c r="B95" s="69" t="s">
        <v>1</v>
      </c>
      <c r="C95" s="6" t="s">
        <v>17</v>
      </c>
      <c r="D95" s="7">
        <f t="shared" ref="D95:E95" si="36">SUM(D96:D98)</f>
        <v>220461568.77000001</v>
      </c>
      <c r="E95" s="7">
        <f t="shared" si="36"/>
        <v>206547340</v>
      </c>
      <c r="F95" s="62" t="s">
        <v>104</v>
      </c>
      <c r="G95" s="62" t="s">
        <v>104</v>
      </c>
      <c r="H95" s="59" t="s">
        <v>14</v>
      </c>
      <c r="I95" s="106">
        <v>19.899999999999999</v>
      </c>
    </row>
    <row r="96" spans="1:9" s="4" customFormat="1" ht="45" customHeight="1">
      <c r="A96" s="68"/>
      <c r="B96" s="69"/>
      <c r="C96" s="23" t="s">
        <v>89</v>
      </c>
      <c r="D96" s="7">
        <v>13914228.77</v>
      </c>
      <c r="E96" s="7">
        <v>13914228.77</v>
      </c>
      <c r="F96" s="109"/>
      <c r="G96" s="109"/>
      <c r="H96" s="59"/>
      <c r="I96" s="106"/>
    </row>
    <row r="97" spans="1:9" s="4" customFormat="1" ht="45" customHeight="1">
      <c r="A97" s="81"/>
      <c r="B97" s="69"/>
      <c r="C97" s="12" t="s">
        <v>11</v>
      </c>
      <c r="D97" s="7">
        <v>185892600</v>
      </c>
      <c r="E97" s="7">
        <v>171978371.22999999</v>
      </c>
      <c r="F97" s="109"/>
      <c r="G97" s="109"/>
      <c r="H97" s="59"/>
      <c r="I97" s="107"/>
    </row>
    <row r="98" spans="1:9" s="4" customFormat="1" ht="30" customHeight="1">
      <c r="A98" s="81"/>
      <c r="B98" s="69"/>
      <c r="C98" s="12" t="s">
        <v>10</v>
      </c>
      <c r="D98" s="7">
        <v>20654740</v>
      </c>
      <c r="E98" s="7">
        <v>20654740</v>
      </c>
      <c r="F98" s="63"/>
      <c r="G98" s="63"/>
      <c r="H98" s="59"/>
      <c r="I98" s="107"/>
    </row>
    <row r="99" spans="1:9" s="4" customFormat="1" ht="15">
      <c r="A99" s="68" t="s">
        <v>82</v>
      </c>
      <c r="B99" s="69" t="s">
        <v>1</v>
      </c>
      <c r="C99" s="6" t="s">
        <v>17</v>
      </c>
      <c r="D99" s="7">
        <f t="shared" ref="D99:E99" si="37">D100+D101</f>
        <v>70697800</v>
      </c>
      <c r="E99" s="7">
        <f t="shared" si="37"/>
        <v>70697800</v>
      </c>
      <c r="F99" s="62" t="s">
        <v>106</v>
      </c>
      <c r="G99" s="62" t="s">
        <v>106</v>
      </c>
      <c r="H99" s="104" t="s">
        <v>90</v>
      </c>
      <c r="I99" s="112">
        <v>0.89400000000000002</v>
      </c>
    </row>
    <row r="100" spans="1:9" s="4" customFormat="1" ht="30" customHeight="1">
      <c r="A100" s="81"/>
      <c r="B100" s="69"/>
      <c r="C100" s="12" t="s">
        <v>11</v>
      </c>
      <c r="D100" s="7">
        <v>63627800</v>
      </c>
      <c r="E100" s="7">
        <v>63627800</v>
      </c>
      <c r="F100" s="109"/>
      <c r="G100" s="109"/>
      <c r="H100" s="110"/>
      <c r="I100" s="113"/>
    </row>
    <row r="101" spans="1:9" s="4" customFormat="1" ht="15" customHeight="1">
      <c r="A101" s="81"/>
      <c r="B101" s="69"/>
      <c r="C101" s="12" t="s">
        <v>10</v>
      </c>
      <c r="D101" s="7">
        <v>7070000</v>
      </c>
      <c r="E101" s="7">
        <v>7070000</v>
      </c>
      <c r="F101" s="63"/>
      <c r="G101" s="63"/>
      <c r="H101" s="111"/>
      <c r="I101" s="67"/>
    </row>
    <row r="102" spans="1:9" s="4" customFormat="1" ht="15" customHeight="1">
      <c r="A102" s="71" t="s">
        <v>9</v>
      </c>
      <c r="B102" s="72"/>
      <c r="C102" s="72"/>
      <c r="D102" s="72"/>
      <c r="E102" s="72"/>
      <c r="F102" s="72"/>
      <c r="G102" s="72"/>
      <c r="H102" s="72"/>
      <c r="I102" s="72"/>
    </row>
    <row r="103" spans="1:9" s="4" customFormat="1" ht="15" customHeight="1">
      <c r="A103" s="71" t="s">
        <v>20</v>
      </c>
      <c r="B103" s="72"/>
      <c r="C103" s="72"/>
      <c r="D103" s="72"/>
      <c r="E103" s="72"/>
      <c r="F103" s="72"/>
      <c r="G103" s="72"/>
      <c r="H103" s="72"/>
      <c r="I103" s="72"/>
    </row>
    <row r="104" spans="1:9" s="4" customFormat="1" ht="41.25" customHeight="1">
      <c r="A104" s="71" t="s">
        <v>38</v>
      </c>
      <c r="B104" s="72"/>
      <c r="C104" s="72"/>
      <c r="D104" s="72"/>
      <c r="E104" s="72"/>
      <c r="F104" s="72"/>
      <c r="G104" s="72"/>
      <c r="H104" s="72"/>
      <c r="I104" s="72"/>
    </row>
    <row r="105" spans="1:9" s="4" customFormat="1" ht="36" customHeight="1">
      <c r="A105" s="68" t="s">
        <v>31</v>
      </c>
      <c r="B105" s="69" t="s">
        <v>2</v>
      </c>
      <c r="C105" s="6" t="s">
        <v>17</v>
      </c>
      <c r="D105" s="7">
        <f t="shared" ref="D105:E105" si="38">D107+D109+D111+D113</f>
        <v>902557711.23000002</v>
      </c>
      <c r="E105" s="7">
        <f t="shared" si="38"/>
        <v>899007970.92999995</v>
      </c>
      <c r="F105" s="24"/>
      <c r="G105" s="24"/>
      <c r="H105" s="59" t="s">
        <v>37</v>
      </c>
      <c r="I105" s="64">
        <v>99.6</v>
      </c>
    </row>
    <row r="106" spans="1:9" s="4" customFormat="1" ht="43.5" customHeight="1">
      <c r="A106" s="68"/>
      <c r="B106" s="69"/>
      <c r="C106" s="12" t="s">
        <v>10</v>
      </c>
      <c r="D106" s="7">
        <f t="shared" ref="D106:E106" si="39">D108+D110+D112+D114</f>
        <v>902557711.23000002</v>
      </c>
      <c r="E106" s="7">
        <f t="shared" si="39"/>
        <v>899007970.92999995</v>
      </c>
      <c r="F106" s="24"/>
      <c r="G106" s="24"/>
      <c r="H106" s="59"/>
      <c r="I106" s="67"/>
    </row>
    <row r="107" spans="1:9" s="4" customFormat="1" ht="39" customHeight="1">
      <c r="A107" s="68" t="s">
        <v>32</v>
      </c>
      <c r="B107" s="69" t="s">
        <v>2</v>
      </c>
      <c r="C107" s="6" t="s">
        <v>17</v>
      </c>
      <c r="D107" s="7">
        <f t="shared" ref="D107:E107" si="40">D108</f>
        <v>900444790.19000006</v>
      </c>
      <c r="E107" s="7">
        <f t="shared" si="40"/>
        <v>896895078.88999999</v>
      </c>
      <c r="F107" s="24"/>
      <c r="G107" s="24"/>
      <c r="H107" s="59" t="s">
        <v>37</v>
      </c>
      <c r="I107" s="64">
        <v>99.6</v>
      </c>
    </row>
    <row r="108" spans="1:9" s="4" customFormat="1" ht="55.5" customHeight="1">
      <c r="A108" s="68"/>
      <c r="B108" s="69"/>
      <c r="C108" s="12" t="s">
        <v>10</v>
      </c>
      <c r="D108" s="7">
        <v>900444790.19000006</v>
      </c>
      <c r="E108" s="7">
        <v>896895078.88999999</v>
      </c>
      <c r="F108" s="24"/>
      <c r="G108" s="24"/>
      <c r="H108" s="59"/>
      <c r="I108" s="67"/>
    </row>
    <row r="109" spans="1:9" s="4" customFormat="1" ht="33.75" customHeight="1">
      <c r="A109" s="68" t="s">
        <v>33</v>
      </c>
      <c r="B109" s="69" t="s">
        <v>2</v>
      </c>
      <c r="C109" s="6" t="s">
        <v>17</v>
      </c>
      <c r="D109" s="7">
        <f t="shared" ref="D109:E109" si="41">D110</f>
        <v>250000</v>
      </c>
      <c r="E109" s="7">
        <f t="shared" si="41"/>
        <v>250000</v>
      </c>
      <c r="F109" s="24"/>
      <c r="G109" s="24"/>
      <c r="H109" s="59" t="s">
        <v>15</v>
      </c>
      <c r="I109" s="114">
        <v>100</v>
      </c>
    </row>
    <row r="110" spans="1:9" s="4" customFormat="1" ht="33.75" customHeight="1">
      <c r="A110" s="68"/>
      <c r="B110" s="69"/>
      <c r="C110" s="12" t="s">
        <v>10</v>
      </c>
      <c r="D110" s="7">
        <v>250000</v>
      </c>
      <c r="E110" s="7">
        <v>250000</v>
      </c>
      <c r="F110" s="24"/>
      <c r="G110" s="24"/>
      <c r="H110" s="59"/>
      <c r="I110" s="114"/>
    </row>
    <row r="111" spans="1:9" s="4" customFormat="1" ht="48" customHeight="1">
      <c r="A111" s="68" t="s">
        <v>83</v>
      </c>
      <c r="B111" s="69" t="s">
        <v>2</v>
      </c>
      <c r="C111" s="6" t="s">
        <v>17</v>
      </c>
      <c r="D111" s="7">
        <f t="shared" ref="D111:E111" si="42">D112</f>
        <v>1819696.25</v>
      </c>
      <c r="E111" s="7">
        <f t="shared" si="42"/>
        <v>1819667.25</v>
      </c>
      <c r="F111" s="24"/>
      <c r="G111" s="24"/>
      <c r="H111" s="59" t="s">
        <v>85</v>
      </c>
      <c r="I111" s="114">
        <v>100</v>
      </c>
    </row>
    <row r="112" spans="1:9" s="4" customFormat="1" ht="33" customHeight="1">
      <c r="A112" s="68"/>
      <c r="B112" s="69"/>
      <c r="C112" s="12" t="s">
        <v>10</v>
      </c>
      <c r="D112" s="7">
        <v>1819696.25</v>
      </c>
      <c r="E112" s="7">
        <v>1819667.25</v>
      </c>
      <c r="F112" s="24"/>
      <c r="G112" s="24"/>
      <c r="H112" s="59"/>
      <c r="I112" s="114"/>
    </row>
    <row r="113" spans="1:9" s="4" customFormat="1" ht="48" customHeight="1">
      <c r="A113" s="68" t="s">
        <v>84</v>
      </c>
      <c r="B113" s="69" t="s">
        <v>2</v>
      </c>
      <c r="C113" s="6" t="s">
        <v>17</v>
      </c>
      <c r="D113" s="7">
        <f t="shared" ref="D113:E113" si="43">D114</f>
        <v>43224.79</v>
      </c>
      <c r="E113" s="7">
        <f t="shared" si="43"/>
        <v>43224.79</v>
      </c>
      <c r="F113" s="24"/>
      <c r="G113" s="24"/>
      <c r="H113" s="59" t="s">
        <v>86</v>
      </c>
      <c r="I113" s="114">
        <v>100</v>
      </c>
    </row>
    <row r="114" spans="1:9" s="4" customFormat="1" ht="43.5" customHeight="1">
      <c r="A114" s="68"/>
      <c r="B114" s="69"/>
      <c r="C114" s="12" t="s">
        <v>10</v>
      </c>
      <c r="D114" s="7">
        <v>43224.79</v>
      </c>
      <c r="E114" s="7">
        <v>43224.79</v>
      </c>
      <c r="F114" s="24"/>
      <c r="G114" s="24"/>
      <c r="H114" s="59"/>
      <c r="I114" s="114"/>
    </row>
    <row r="115" spans="1:9" s="4" customFormat="1">
      <c r="A115" s="43"/>
      <c r="D115" s="25"/>
      <c r="E115" s="25"/>
      <c r="F115" s="32"/>
      <c r="G115" s="32"/>
      <c r="H115" s="54"/>
    </row>
    <row r="116" spans="1:9" s="4" customFormat="1">
      <c r="A116" s="43"/>
      <c r="D116" s="25"/>
      <c r="E116" s="25"/>
      <c r="F116" s="32"/>
      <c r="G116" s="32"/>
      <c r="H116" s="54"/>
    </row>
    <row r="117" spans="1:9" s="4" customFormat="1">
      <c r="A117" s="43"/>
      <c r="D117" s="26"/>
      <c r="E117" s="26"/>
      <c r="F117" s="32"/>
      <c r="G117" s="32"/>
      <c r="H117" s="54"/>
    </row>
    <row r="118" spans="1:9" s="4" customFormat="1">
      <c r="A118" s="43"/>
      <c r="D118" s="26"/>
      <c r="E118" s="26"/>
      <c r="F118" s="32"/>
      <c r="G118" s="32"/>
      <c r="H118" s="54"/>
    </row>
    <row r="119" spans="1:9" s="4" customFormat="1">
      <c r="A119" s="43"/>
      <c r="D119" s="25"/>
      <c r="E119" s="25"/>
      <c r="F119" s="32"/>
      <c r="G119" s="32"/>
      <c r="H119" s="54"/>
    </row>
    <row r="120" spans="1:9" s="4" customFormat="1">
      <c r="A120" s="43"/>
      <c r="D120" s="25"/>
      <c r="E120" s="25"/>
      <c r="F120" s="32"/>
      <c r="G120" s="32"/>
      <c r="H120" s="54"/>
    </row>
    <row r="121" spans="1:9" s="4" customFormat="1">
      <c r="A121" s="43"/>
      <c r="D121" s="25"/>
      <c r="E121" s="25"/>
      <c r="F121" s="32"/>
      <c r="G121" s="32"/>
      <c r="H121" s="54"/>
    </row>
    <row r="122" spans="1:9" s="4" customFormat="1">
      <c r="A122" s="43"/>
      <c r="D122" s="25"/>
      <c r="E122" s="25"/>
      <c r="F122" s="32"/>
      <c r="G122" s="32"/>
      <c r="H122" s="54"/>
    </row>
    <row r="123" spans="1:9" s="4" customFormat="1">
      <c r="A123" s="43"/>
      <c r="D123" s="25"/>
      <c r="E123" s="25"/>
      <c r="F123" s="32"/>
      <c r="G123" s="32"/>
      <c r="H123" s="54"/>
    </row>
    <row r="124" spans="1:9" s="4" customFormat="1">
      <c r="A124" s="43"/>
      <c r="D124" s="25"/>
      <c r="E124" s="25"/>
      <c r="F124" s="32"/>
      <c r="G124" s="32"/>
      <c r="H124" s="54"/>
    </row>
    <row r="125" spans="1:9" s="4" customFormat="1">
      <c r="A125" s="43"/>
      <c r="D125" s="25"/>
      <c r="E125" s="25"/>
      <c r="F125" s="32"/>
      <c r="G125" s="32"/>
      <c r="H125" s="54"/>
    </row>
    <row r="126" spans="1:9" s="4" customFormat="1">
      <c r="A126" s="43"/>
      <c r="D126" s="25"/>
      <c r="E126" s="25"/>
      <c r="F126" s="32"/>
      <c r="G126" s="32"/>
      <c r="H126" s="54"/>
    </row>
    <row r="127" spans="1:9" s="4" customFormat="1">
      <c r="A127" s="43"/>
      <c r="D127" s="25"/>
      <c r="E127" s="25"/>
      <c r="F127" s="32"/>
      <c r="G127" s="32"/>
      <c r="H127" s="54"/>
    </row>
    <row r="128" spans="1:9" s="4" customFormat="1">
      <c r="A128" s="43"/>
      <c r="D128" s="25"/>
      <c r="E128" s="25"/>
      <c r="F128" s="32"/>
      <c r="G128" s="32"/>
      <c r="H128" s="54"/>
    </row>
    <row r="129" spans="1:8" s="4" customFormat="1">
      <c r="A129" s="43"/>
      <c r="D129" s="25"/>
      <c r="E129" s="25"/>
      <c r="F129" s="32"/>
      <c r="G129" s="32"/>
      <c r="H129" s="54"/>
    </row>
    <row r="130" spans="1:8" s="4" customFormat="1">
      <c r="A130" s="43"/>
      <c r="D130" s="25"/>
      <c r="E130" s="25"/>
      <c r="F130" s="32"/>
      <c r="G130" s="32"/>
      <c r="H130" s="54"/>
    </row>
    <row r="131" spans="1:8" s="4" customFormat="1">
      <c r="A131" s="43"/>
      <c r="D131" s="25"/>
      <c r="E131" s="25"/>
      <c r="F131" s="32"/>
      <c r="G131" s="32"/>
      <c r="H131" s="54"/>
    </row>
    <row r="132" spans="1:8" s="4" customFormat="1">
      <c r="A132" s="43"/>
      <c r="D132" s="25"/>
      <c r="E132" s="25"/>
      <c r="F132" s="32"/>
      <c r="G132" s="32"/>
      <c r="H132" s="54"/>
    </row>
    <row r="133" spans="1:8" s="4" customFormat="1">
      <c r="A133" s="43"/>
      <c r="D133" s="25"/>
      <c r="E133" s="25"/>
      <c r="F133" s="32"/>
      <c r="G133" s="32"/>
      <c r="H133" s="54"/>
    </row>
    <row r="134" spans="1:8" s="4" customFormat="1">
      <c r="A134" s="43"/>
      <c r="D134" s="25"/>
      <c r="E134" s="25"/>
      <c r="F134" s="32"/>
      <c r="G134" s="32"/>
      <c r="H134" s="54"/>
    </row>
    <row r="135" spans="1:8" s="4" customFormat="1">
      <c r="A135" s="43"/>
      <c r="D135" s="25"/>
      <c r="E135" s="25"/>
      <c r="F135" s="32"/>
      <c r="G135" s="32"/>
      <c r="H135" s="54"/>
    </row>
    <row r="136" spans="1:8" s="4" customFormat="1">
      <c r="A136" s="43"/>
      <c r="D136" s="25"/>
      <c r="E136" s="25"/>
      <c r="F136" s="32"/>
      <c r="G136" s="32"/>
      <c r="H136" s="54"/>
    </row>
    <row r="137" spans="1:8" s="4" customFormat="1">
      <c r="A137" s="43"/>
      <c r="D137" s="25"/>
      <c r="E137" s="25"/>
      <c r="F137" s="32"/>
      <c r="G137" s="32"/>
      <c r="H137" s="54"/>
    </row>
    <row r="138" spans="1:8" s="4" customFormat="1">
      <c r="A138" s="43"/>
      <c r="D138" s="25"/>
      <c r="E138" s="25"/>
      <c r="F138" s="32"/>
      <c r="G138" s="32"/>
      <c r="H138" s="54"/>
    </row>
    <row r="139" spans="1:8" s="4" customFormat="1">
      <c r="A139" s="43"/>
      <c r="D139" s="25"/>
      <c r="E139" s="25"/>
      <c r="F139" s="32"/>
      <c r="G139" s="32"/>
      <c r="H139" s="54"/>
    </row>
    <row r="140" spans="1:8" s="4" customFormat="1">
      <c r="A140" s="43"/>
      <c r="D140" s="25"/>
      <c r="E140" s="25"/>
      <c r="F140" s="32"/>
      <c r="G140" s="32"/>
      <c r="H140" s="54"/>
    </row>
    <row r="141" spans="1:8" s="4" customFormat="1">
      <c r="A141" s="43"/>
      <c r="D141" s="25"/>
      <c r="E141" s="25"/>
      <c r="F141" s="32"/>
      <c r="G141" s="32"/>
      <c r="H141" s="54"/>
    </row>
    <row r="142" spans="1:8" s="4" customFormat="1">
      <c r="A142" s="43"/>
      <c r="D142" s="25"/>
      <c r="E142" s="25"/>
      <c r="F142" s="32"/>
      <c r="G142" s="32"/>
      <c r="H142" s="54"/>
    </row>
    <row r="143" spans="1:8" s="4" customFormat="1">
      <c r="A143" s="43"/>
      <c r="D143" s="25"/>
      <c r="E143" s="25"/>
      <c r="F143" s="32"/>
      <c r="G143" s="32"/>
      <c r="H143" s="54"/>
    </row>
    <row r="144" spans="1:8" s="4" customFormat="1">
      <c r="A144" s="43"/>
      <c r="D144" s="25"/>
      <c r="E144" s="25"/>
      <c r="F144" s="32"/>
      <c r="G144" s="32"/>
      <c r="H144" s="54"/>
    </row>
    <row r="145" spans="1:8" s="4" customFormat="1">
      <c r="A145" s="43"/>
      <c r="D145" s="25"/>
      <c r="E145" s="25"/>
      <c r="F145" s="32"/>
      <c r="G145" s="32"/>
      <c r="H145" s="54"/>
    </row>
    <row r="146" spans="1:8" s="4" customFormat="1">
      <c r="A146" s="43"/>
      <c r="D146" s="25"/>
      <c r="E146" s="25"/>
      <c r="F146" s="32"/>
      <c r="G146" s="32"/>
      <c r="H146" s="54"/>
    </row>
    <row r="147" spans="1:8" s="4" customFormat="1">
      <c r="A147" s="43"/>
      <c r="D147" s="25"/>
      <c r="E147" s="25"/>
      <c r="F147" s="32"/>
      <c r="G147" s="32"/>
      <c r="H147" s="54"/>
    </row>
    <row r="148" spans="1:8" s="4" customFormat="1">
      <c r="A148" s="43"/>
      <c r="D148" s="25"/>
      <c r="E148" s="25"/>
      <c r="F148" s="32"/>
      <c r="G148" s="32"/>
      <c r="H148" s="54"/>
    </row>
    <row r="149" spans="1:8" s="4" customFormat="1">
      <c r="A149" s="43"/>
      <c r="D149" s="25"/>
      <c r="E149" s="25"/>
      <c r="F149" s="32"/>
      <c r="G149" s="32"/>
      <c r="H149" s="54"/>
    </row>
    <row r="150" spans="1:8" s="4" customFormat="1">
      <c r="A150" s="43"/>
      <c r="D150" s="25"/>
      <c r="E150" s="25"/>
      <c r="F150" s="32"/>
      <c r="G150" s="32"/>
      <c r="H150" s="54"/>
    </row>
    <row r="151" spans="1:8" s="4" customFormat="1">
      <c r="A151" s="43"/>
      <c r="D151" s="25"/>
      <c r="E151" s="25"/>
      <c r="F151" s="32"/>
      <c r="G151" s="32"/>
      <c r="H151" s="54"/>
    </row>
    <row r="152" spans="1:8" s="4" customFormat="1">
      <c r="A152" s="43"/>
      <c r="D152" s="25"/>
      <c r="E152" s="25"/>
      <c r="F152" s="32"/>
      <c r="G152" s="32"/>
      <c r="H152" s="54"/>
    </row>
    <row r="153" spans="1:8" s="4" customFormat="1">
      <c r="A153" s="43"/>
      <c r="D153" s="25"/>
      <c r="E153" s="25"/>
      <c r="F153" s="32"/>
      <c r="G153" s="32"/>
      <c r="H153" s="54"/>
    </row>
    <row r="154" spans="1:8" s="4" customFormat="1">
      <c r="A154" s="43"/>
      <c r="D154" s="25"/>
      <c r="E154" s="25"/>
      <c r="F154" s="32"/>
      <c r="G154" s="32"/>
      <c r="H154" s="54"/>
    </row>
    <row r="155" spans="1:8" s="4" customFormat="1">
      <c r="A155" s="43"/>
      <c r="D155" s="25"/>
      <c r="E155" s="25"/>
      <c r="F155" s="32"/>
      <c r="G155" s="32"/>
      <c r="H155" s="54"/>
    </row>
    <row r="156" spans="1:8" s="4" customFormat="1">
      <c r="A156" s="43"/>
      <c r="D156" s="25"/>
      <c r="E156" s="25"/>
      <c r="F156" s="32"/>
      <c r="G156" s="32"/>
      <c r="H156" s="54"/>
    </row>
    <row r="157" spans="1:8" s="4" customFormat="1">
      <c r="A157" s="43"/>
      <c r="D157" s="25"/>
      <c r="E157" s="25"/>
      <c r="F157" s="32"/>
      <c r="G157" s="32"/>
      <c r="H157" s="54"/>
    </row>
    <row r="158" spans="1:8" s="4" customFormat="1">
      <c r="A158" s="43"/>
      <c r="D158" s="25"/>
      <c r="E158" s="25"/>
      <c r="F158" s="32"/>
      <c r="G158" s="32"/>
      <c r="H158" s="54"/>
    </row>
    <row r="159" spans="1:8" s="4" customFormat="1">
      <c r="A159" s="43"/>
      <c r="D159" s="25"/>
      <c r="E159" s="25"/>
      <c r="F159" s="32"/>
      <c r="G159" s="32"/>
      <c r="H159" s="54"/>
    </row>
    <row r="160" spans="1:8" s="4" customFormat="1">
      <c r="A160" s="43"/>
      <c r="D160" s="25"/>
      <c r="E160" s="25"/>
      <c r="F160" s="32"/>
      <c r="G160" s="32"/>
      <c r="H160" s="54"/>
    </row>
    <row r="161" spans="1:8" s="4" customFormat="1">
      <c r="A161" s="43"/>
      <c r="D161" s="25"/>
      <c r="E161" s="25"/>
      <c r="F161" s="32"/>
      <c r="G161" s="32"/>
      <c r="H161" s="54"/>
    </row>
    <row r="162" spans="1:8" s="4" customFormat="1">
      <c r="A162" s="43"/>
      <c r="D162" s="25"/>
      <c r="E162" s="25"/>
      <c r="F162" s="32"/>
      <c r="G162" s="32"/>
      <c r="H162" s="54"/>
    </row>
    <row r="163" spans="1:8" s="4" customFormat="1">
      <c r="A163" s="43"/>
      <c r="D163" s="25"/>
      <c r="E163" s="25"/>
      <c r="F163" s="32"/>
      <c r="G163" s="32"/>
      <c r="H163" s="54"/>
    </row>
    <row r="164" spans="1:8" s="4" customFormat="1">
      <c r="A164" s="43"/>
      <c r="D164" s="25"/>
      <c r="E164" s="25"/>
      <c r="F164" s="32"/>
      <c r="G164" s="32"/>
      <c r="H164" s="54"/>
    </row>
    <row r="165" spans="1:8" s="4" customFormat="1">
      <c r="A165" s="43"/>
      <c r="D165" s="25"/>
      <c r="E165" s="25"/>
      <c r="F165" s="32"/>
      <c r="G165" s="32"/>
      <c r="H165" s="54"/>
    </row>
    <row r="166" spans="1:8" s="4" customFormat="1">
      <c r="A166" s="43"/>
      <c r="D166" s="25"/>
      <c r="E166" s="25"/>
      <c r="F166" s="32"/>
      <c r="G166" s="32"/>
      <c r="H166" s="54"/>
    </row>
    <row r="167" spans="1:8" s="4" customFormat="1">
      <c r="A167" s="43"/>
      <c r="D167" s="25"/>
      <c r="E167" s="25"/>
      <c r="F167" s="32"/>
      <c r="G167" s="32"/>
      <c r="H167" s="54"/>
    </row>
    <row r="168" spans="1:8" s="4" customFormat="1">
      <c r="A168" s="43"/>
      <c r="D168" s="25"/>
      <c r="E168" s="25"/>
      <c r="F168" s="32"/>
      <c r="G168" s="32"/>
      <c r="H168" s="54"/>
    </row>
    <row r="169" spans="1:8" s="4" customFormat="1">
      <c r="A169" s="43"/>
      <c r="D169" s="25"/>
      <c r="E169" s="25"/>
      <c r="F169" s="32"/>
      <c r="G169" s="32"/>
      <c r="H169" s="54"/>
    </row>
    <row r="170" spans="1:8" s="4" customFormat="1">
      <c r="A170" s="43"/>
      <c r="D170" s="25"/>
      <c r="E170" s="25"/>
      <c r="F170" s="32"/>
      <c r="G170" s="32"/>
      <c r="H170" s="54"/>
    </row>
    <row r="171" spans="1:8" s="4" customFormat="1">
      <c r="A171" s="43"/>
      <c r="D171" s="25"/>
      <c r="E171" s="25"/>
      <c r="F171" s="32"/>
      <c r="G171" s="32"/>
      <c r="H171" s="54"/>
    </row>
    <row r="172" spans="1:8" s="4" customFormat="1">
      <c r="A172" s="43"/>
      <c r="D172" s="25"/>
      <c r="E172" s="25"/>
      <c r="F172" s="32"/>
      <c r="G172" s="32"/>
      <c r="H172" s="54"/>
    </row>
    <row r="173" spans="1:8" s="4" customFormat="1">
      <c r="A173" s="43"/>
      <c r="D173" s="25"/>
      <c r="E173" s="25"/>
      <c r="F173" s="32"/>
      <c r="G173" s="32"/>
      <c r="H173" s="54"/>
    </row>
    <row r="174" spans="1:8" s="4" customFormat="1">
      <c r="A174" s="43"/>
      <c r="D174" s="25"/>
      <c r="E174" s="25"/>
      <c r="F174" s="32"/>
      <c r="G174" s="32"/>
      <c r="H174" s="54"/>
    </row>
    <row r="175" spans="1:8" s="4" customFormat="1">
      <c r="A175" s="43"/>
      <c r="D175" s="25"/>
      <c r="E175" s="25"/>
      <c r="F175" s="32"/>
      <c r="G175" s="32"/>
      <c r="H175" s="54"/>
    </row>
    <row r="176" spans="1:8" s="4" customFormat="1">
      <c r="A176" s="43"/>
      <c r="D176" s="25"/>
      <c r="E176" s="25"/>
      <c r="F176" s="32"/>
      <c r="G176" s="32"/>
      <c r="H176" s="54"/>
    </row>
    <row r="177" spans="1:8" s="4" customFormat="1">
      <c r="A177" s="43"/>
      <c r="D177" s="25"/>
      <c r="E177" s="25"/>
      <c r="F177" s="32"/>
      <c r="G177" s="32"/>
      <c r="H177" s="54"/>
    </row>
    <row r="178" spans="1:8" s="4" customFormat="1">
      <c r="A178" s="43"/>
      <c r="D178" s="25"/>
      <c r="E178" s="25"/>
      <c r="F178" s="32"/>
      <c r="G178" s="32"/>
      <c r="H178" s="54"/>
    </row>
    <row r="179" spans="1:8" s="4" customFormat="1">
      <c r="A179" s="43"/>
      <c r="D179" s="25"/>
      <c r="E179" s="25"/>
      <c r="F179" s="32"/>
      <c r="G179" s="32"/>
      <c r="H179" s="54"/>
    </row>
    <row r="180" spans="1:8" s="4" customFormat="1">
      <c r="A180" s="43"/>
      <c r="D180" s="25"/>
      <c r="E180" s="25"/>
      <c r="F180" s="32"/>
      <c r="G180" s="32"/>
      <c r="H180" s="54"/>
    </row>
    <row r="181" spans="1:8" s="4" customFormat="1">
      <c r="A181" s="43"/>
      <c r="D181" s="25"/>
      <c r="E181" s="25"/>
      <c r="F181" s="32"/>
      <c r="G181" s="32"/>
      <c r="H181" s="54"/>
    </row>
    <row r="182" spans="1:8" s="4" customFormat="1">
      <c r="A182" s="43"/>
      <c r="D182" s="25"/>
      <c r="E182" s="25"/>
      <c r="F182" s="32"/>
      <c r="G182" s="32"/>
      <c r="H182" s="54"/>
    </row>
    <row r="183" spans="1:8" s="4" customFormat="1">
      <c r="A183" s="43"/>
      <c r="D183" s="25"/>
      <c r="E183" s="25"/>
      <c r="F183" s="32"/>
      <c r="G183" s="32"/>
      <c r="H183" s="54"/>
    </row>
    <row r="184" spans="1:8" s="4" customFormat="1">
      <c r="A184" s="43"/>
      <c r="D184" s="25"/>
      <c r="E184" s="25"/>
      <c r="F184" s="32"/>
      <c r="G184" s="32"/>
      <c r="H184" s="54"/>
    </row>
    <row r="185" spans="1:8" s="4" customFormat="1">
      <c r="A185" s="43"/>
      <c r="D185" s="25"/>
      <c r="E185" s="25"/>
      <c r="F185" s="32"/>
      <c r="G185" s="32"/>
      <c r="H185" s="54"/>
    </row>
    <row r="186" spans="1:8" s="4" customFormat="1">
      <c r="A186" s="43"/>
      <c r="D186" s="25"/>
      <c r="E186" s="25"/>
      <c r="F186" s="32"/>
      <c r="G186" s="32"/>
      <c r="H186" s="54"/>
    </row>
    <row r="187" spans="1:8" s="4" customFormat="1">
      <c r="A187" s="43"/>
      <c r="D187" s="25"/>
      <c r="E187" s="25"/>
      <c r="F187" s="32"/>
      <c r="G187" s="32"/>
      <c r="H187" s="54"/>
    </row>
    <row r="188" spans="1:8" s="4" customFormat="1">
      <c r="A188" s="43"/>
      <c r="D188" s="25"/>
      <c r="E188" s="25"/>
      <c r="F188" s="32"/>
      <c r="G188" s="32"/>
      <c r="H188" s="54"/>
    </row>
    <row r="189" spans="1:8" s="4" customFormat="1">
      <c r="A189" s="43"/>
      <c r="D189" s="25"/>
      <c r="E189" s="25"/>
      <c r="F189" s="32"/>
      <c r="G189" s="32"/>
      <c r="H189" s="54"/>
    </row>
    <row r="190" spans="1:8" s="4" customFormat="1">
      <c r="A190" s="43"/>
      <c r="D190" s="25"/>
      <c r="E190" s="25"/>
      <c r="F190" s="32"/>
      <c r="G190" s="32"/>
      <c r="H190" s="54"/>
    </row>
    <row r="191" spans="1:8" s="4" customFormat="1">
      <c r="A191" s="43"/>
      <c r="D191" s="25"/>
      <c r="E191" s="25"/>
      <c r="F191" s="32"/>
      <c r="G191" s="32"/>
      <c r="H191" s="54"/>
    </row>
    <row r="192" spans="1:8" s="4" customFormat="1">
      <c r="A192" s="43"/>
      <c r="D192" s="25"/>
      <c r="E192" s="25"/>
      <c r="F192" s="32"/>
      <c r="G192" s="32"/>
      <c r="H192" s="54"/>
    </row>
    <row r="193" spans="1:8" s="4" customFormat="1">
      <c r="A193" s="43"/>
      <c r="D193" s="25"/>
      <c r="E193" s="25"/>
      <c r="F193" s="32"/>
      <c r="G193" s="32"/>
      <c r="H193" s="54"/>
    </row>
    <row r="194" spans="1:8" s="4" customFormat="1">
      <c r="A194" s="43"/>
      <c r="D194" s="25"/>
      <c r="E194" s="25"/>
      <c r="F194" s="32"/>
      <c r="G194" s="32"/>
      <c r="H194" s="54"/>
    </row>
    <row r="195" spans="1:8" s="4" customFormat="1">
      <c r="A195" s="43"/>
      <c r="D195" s="25"/>
      <c r="E195" s="25"/>
      <c r="F195" s="32"/>
      <c r="G195" s="32"/>
      <c r="H195" s="54"/>
    </row>
    <row r="196" spans="1:8" s="4" customFormat="1">
      <c r="A196" s="43"/>
      <c r="D196" s="25"/>
      <c r="E196" s="25"/>
      <c r="F196" s="32"/>
      <c r="G196" s="32"/>
      <c r="H196" s="54"/>
    </row>
    <row r="197" spans="1:8" s="4" customFormat="1">
      <c r="A197" s="43"/>
      <c r="D197" s="25"/>
      <c r="E197" s="25"/>
      <c r="F197" s="32"/>
      <c r="G197" s="32"/>
      <c r="H197" s="54"/>
    </row>
    <row r="198" spans="1:8" s="4" customFormat="1">
      <c r="A198" s="43"/>
      <c r="D198" s="25"/>
      <c r="E198" s="25"/>
      <c r="F198" s="32"/>
      <c r="G198" s="32"/>
      <c r="H198" s="54"/>
    </row>
    <row r="199" spans="1:8" s="4" customFormat="1">
      <c r="A199" s="43"/>
      <c r="D199" s="25"/>
      <c r="E199" s="25"/>
      <c r="F199" s="32"/>
      <c r="G199" s="32"/>
      <c r="H199" s="54"/>
    </row>
    <row r="200" spans="1:8" s="4" customFormat="1">
      <c r="A200" s="43"/>
      <c r="D200" s="25"/>
      <c r="E200" s="25"/>
      <c r="F200" s="32"/>
      <c r="G200" s="32"/>
      <c r="H200" s="54"/>
    </row>
    <row r="201" spans="1:8" s="4" customFormat="1">
      <c r="A201" s="43"/>
      <c r="D201" s="25"/>
      <c r="E201" s="25"/>
      <c r="F201" s="32"/>
      <c r="G201" s="32"/>
      <c r="H201" s="54"/>
    </row>
    <row r="202" spans="1:8" s="4" customFormat="1">
      <c r="A202" s="43"/>
      <c r="D202" s="25"/>
      <c r="E202" s="25"/>
      <c r="F202" s="32"/>
      <c r="G202" s="32"/>
      <c r="H202" s="54"/>
    </row>
    <row r="203" spans="1:8" s="4" customFormat="1">
      <c r="A203" s="43"/>
      <c r="D203" s="25"/>
      <c r="E203" s="25"/>
      <c r="F203" s="32"/>
      <c r="G203" s="32"/>
      <c r="H203" s="54"/>
    </row>
    <row r="204" spans="1:8" s="4" customFormat="1">
      <c r="A204" s="43"/>
      <c r="D204" s="25"/>
      <c r="E204" s="25"/>
      <c r="F204" s="32"/>
      <c r="G204" s="32"/>
      <c r="H204" s="54"/>
    </row>
    <row r="205" spans="1:8" s="4" customFormat="1">
      <c r="A205" s="43"/>
      <c r="D205" s="25"/>
      <c r="E205" s="25"/>
      <c r="F205" s="32"/>
      <c r="G205" s="32"/>
      <c r="H205" s="54"/>
    </row>
    <row r="206" spans="1:8" s="4" customFormat="1">
      <c r="A206" s="43"/>
      <c r="D206" s="25"/>
      <c r="E206" s="25"/>
      <c r="F206" s="32"/>
      <c r="G206" s="32"/>
      <c r="H206" s="54"/>
    </row>
    <row r="207" spans="1:8" s="4" customFormat="1">
      <c r="A207" s="43"/>
      <c r="D207" s="25"/>
      <c r="E207" s="25"/>
      <c r="F207" s="32"/>
      <c r="G207" s="32"/>
      <c r="H207" s="54"/>
    </row>
    <row r="208" spans="1:8" s="4" customFormat="1">
      <c r="A208" s="43"/>
      <c r="D208" s="25"/>
      <c r="E208" s="25"/>
      <c r="F208" s="32"/>
      <c r="G208" s="32"/>
      <c r="H208" s="54"/>
    </row>
    <row r="209" spans="1:8" s="4" customFormat="1">
      <c r="A209" s="43"/>
      <c r="D209" s="25"/>
      <c r="E209" s="25"/>
      <c r="F209" s="32"/>
      <c r="G209" s="32"/>
      <c r="H209" s="54"/>
    </row>
    <row r="210" spans="1:8" s="4" customFormat="1">
      <c r="A210" s="43"/>
      <c r="D210" s="25"/>
      <c r="E210" s="25"/>
      <c r="F210" s="32"/>
      <c r="G210" s="32"/>
      <c r="H210" s="54"/>
    </row>
    <row r="211" spans="1:8" s="4" customFormat="1">
      <c r="A211" s="43"/>
      <c r="D211" s="25"/>
      <c r="E211" s="25"/>
      <c r="F211" s="32"/>
      <c r="G211" s="32"/>
      <c r="H211" s="54"/>
    </row>
    <row r="212" spans="1:8" s="4" customFormat="1">
      <c r="A212" s="43"/>
      <c r="D212" s="25"/>
      <c r="E212" s="25"/>
      <c r="F212" s="32"/>
      <c r="G212" s="32"/>
      <c r="H212" s="54"/>
    </row>
    <row r="213" spans="1:8" s="4" customFormat="1">
      <c r="A213" s="43"/>
      <c r="D213" s="25"/>
      <c r="E213" s="25"/>
      <c r="F213" s="32"/>
      <c r="G213" s="32"/>
      <c r="H213" s="54"/>
    </row>
    <row r="214" spans="1:8" s="4" customFormat="1">
      <c r="A214" s="43"/>
      <c r="D214" s="25"/>
      <c r="E214" s="25"/>
      <c r="F214" s="32"/>
      <c r="G214" s="32"/>
      <c r="H214" s="54"/>
    </row>
    <row r="215" spans="1:8" s="4" customFormat="1">
      <c r="A215" s="43"/>
      <c r="D215" s="25"/>
      <c r="E215" s="25"/>
      <c r="F215" s="32"/>
      <c r="G215" s="32"/>
      <c r="H215" s="54"/>
    </row>
    <row r="216" spans="1:8" s="4" customFormat="1">
      <c r="A216" s="43"/>
      <c r="D216" s="25"/>
      <c r="E216" s="25"/>
      <c r="F216" s="32"/>
      <c r="G216" s="32"/>
      <c r="H216" s="54"/>
    </row>
    <row r="217" spans="1:8" s="4" customFormat="1">
      <c r="A217" s="43"/>
      <c r="D217" s="25"/>
      <c r="E217" s="25"/>
      <c r="F217" s="32"/>
      <c r="G217" s="32"/>
      <c r="H217" s="54"/>
    </row>
    <row r="218" spans="1:8" s="4" customFormat="1">
      <c r="A218" s="43"/>
      <c r="D218" s="25"/>
      <c r="E218" s="25"/>
      <c r="F218" s="32"/>
      <c r="G218" s="32"/>
      <c r="H218" s="54"/>
    </row>
    <row r="219" spans="1:8" s="4" customFormat="1">
      <c r="A219" s="43"/>
      <c r="D219" s="25"/>
      <c r="E219" s="25"/>
      <c r="F219" s="32"/>
      <c r="G219" s="32"/>
      <c r="H219" s="54"/>
    </row>
    <row r="220" spans="1:8" s="4" customFormat="1">
      <c r="A220" s="43"/>
      <c r="D220" s="25"/>
      <c r="E220" s="25"/>
      <c r="F220" s="32"/>
      <c r="G220" s="32"/>
      <c r="H220" s="54"/>
    </row>
    <row r="221" spans="1:8" s="4" customFormat="1">
      <c r="A221" s="43"/>
      <c r="D221" s="25"/>
      <c r="E221" s="25"/>
      <c r="F221" s="32"/>
      <c r="G221" s="32"/>
      <c r="H221" s="54"/>
    </row>
    <row r="222" spans="1:8" s="4" customFormat="1">
      <c r="A222" s="43"/>
      <c r="D222" s="25"/>
      <c r="E222" s="25"/>
      <c r="F222" s="32"/>
      <c r="G222" s="32"/>
      <c r="H222" s="54"/>
    </row>
    <row r="223" spans="1:8" s="4" customFormat="1">
      <c r="A223" s="43"/>
      <c r="D223" s="25"/>
      <c r="E223" s="25"/>
      <c r="F223" s="32"/>
      <c r="G223" s="32"/>
      <c r="H223" s="54"/>
    </row>
    <row r="224" spans="1:8" s="4" customFormat="1">
      <c r="A224" s="43"/>
      <c r="D224" s="25"/>
      <c r="E224" s="25"/>
      <c r="F224" s="32"/>
      <c r="G224" s="32"/>
      <c r="H224" s="54"/>
    </row>
    <row r="225" spans="1:8" s="4" customFormat="1">
      <c r="A225" s="43"/>
      <c r="D225" s="25"/>
      <c r="E225" s="25"/>
      <c r="F225" s="32"/>
      <c r="G225" s="32"/>
      <c r="H225" s="54"/>
    </row>
    <row r="226" spans="1:8" s="4" customFormat="1">
      <c r="A226" s="43"/>
      <c r="D226" s="25"/>
      <c r="E226" s="25"/>
      <c r="F226" s="32"/>
      <c r="G226" s="32"/>
      <c r="H226" s="54"/>
    </row>
    <row r="227" spans="1:8" s="4" customFormat="1">
      <c r="A227" s="43"/>
      <c r="D227" s="25"/>
      <c r="E227" s="25"/>
      <c r="F227" s="32"/>
      <c r="G227" s="32"/>
      <c r="H227" s="54"/>
    </row>
    <row r="228" spans="1:8" s="4" customFormat="1">
      <c r="A228" s="43"/>
      <c r="D228" s="25"/>
      <c r="E228" s="25"/>
      <c r="F228" s="32"/>
      <c r="G228" s="32"/>
      <c r="H228" s="54"/>
    </row>
    <row r="229" spans="1:8" s="4" customFormat="1">
      <c r="A229" s="43"/>
      <c r="D229" s="25"/>
      <c r="E229" s="25"/>
      <c r="F229" s="32"/>
      <c r="G229" s="32"/>
      <c r="H229" s="54"/>
    </row>
    <row r="230" spans="1:8" s="4" customFormat="1">
      <c r="A230" s="43"/>
      <c r="D230" s="25"/>
      <c r="E230" s="25"/>
      <c r="F230" s="32"/>
      <c r="G230" s="32"/>
      <c r="H230" s="54"/>
    </row>
    <row r="231" spans="1:8" s="4" customFormat="1">
      <c r="A231" s="43"/>
      <c r="D231" s="25"/>
      <c r="E231" s="25"/>
      <c r="F231" s="32"/>
      <c r="G231" s="32"/>
      <c r="H231" s="54"/>
    </row>
    <row r="232" spans="1:8" s="4" customFormat="1">
      <c r="A232" s="43"/>
      <c r="D232" s="25"/>
      <c r="E232" s="25"/>
      <c r="F232" s="32"/>
      <c r="G232" s="32"/>
      <c r="H232" s="54"/>
    </row>
    <row r="233" spans="1:8" s="4" customFormat="1">
      <c r="A233" s="43"/>
      <c r="D233" s="25"/>
      <c r="E233" s="25"/>
      <c r="F233" s="32"/>
      <c r="G233" s="32"/>
      <c r="H233" s="54"/>
    </row>
    <row r="234" spans="1:8" s="4" customFormat="1">
      <c r="A234" s="43"/>
      <c r="D234" s="25"/>
      <c r="E234" s="25"/>
      <c r="F234" s="32"/>
      <c r="G234" s="32"/>
      <c r="H234" s="54"/>
    </row>
    <row r="235" spans="1:8" s="4" customFormat="1">
      <c r="A235" s="43"/>
      <c r="D235" s="25"/>
      <c r="E235" s="25"/>
      <c r="F235" s="32"/>
      <c r="G235" s="32"/>
      <c r="H235" s="54"/>
    </row>
    <row r="236" spans="1:8" s="4" customFormat="1">
      <c r="A236" s="43"/>
      <c r="D236" s="25"/>
      <c r="E236" s="25"/>
      <c r="F236" s="32"/>
      <c r="G236" s="32"/>
      <c r="H236" s="54"/>
    </row>
    <row r="237" spans="1:8" s="4" customFormat="1">
      <c r="A237" s="43"/>
      <c r="D237" s="25"/>
      <c r="E237" s="25"/>
      <c r="F237" s="32"/>
      <c r="G237" s="32"/>
      <c r="H237" s="54"/>
    </row>
    <row r="238" spans="1:8" s="4" customFormat="1">
      <c r="A238" s="43"/>
      <c r="D238" s="25"/>
      <c r="E238" s="25"/>
      <c r="F238" s="32"/>
      <c r="G238" s="32"/>
      <c r="H238" s="54"/>
    </row>
    <row r="239" spans="1:8" s="4" customFormat="1">
      <c r="A239" s="43"/>
      <c r="D239" s="25"/>
      <c r="E239" s="25"/>
      <c r="F239" s="32"/>
      <c r="G239" s="32"/>
      <c r="H239" s="54"/>
    </row>
    <row r="240" spans="1:8" s="4" customFormat="1">
      <c r="A240" s="43"/>
      <c r="D240" s="25"/>
      <c r="E240" s="25"/>
      <c r="F240" s="32"/>
      <c r="G240" s="32"/>
      <c r="H240" s="54"/>
    </row>
    <row r="241" spans="1:8" s="4" customFormat="1">
      <c r="A241" s="43"/>
      <c r="D241" s="25"/>
      <c r="E241" s="25"/>
      <c r="F241" s="32"/>
      <c r="G241" s="32"/>
      <c r="H241" s="54"/>
    </row>
    <row r="242" spans="1:8" s="4" customFormat="1">
      <c r="A242" s="43"/>
      <c r="D242" s="25"/>
      <c r="E242" s="25"/>
      <c r="F242" s="32"/>
      <c r="G242" s="32"/>
      <c r="H242" s="54"/>
    </row>
    <row r="243" spans="1:8" s="4" customFormat="1">
      <c r="A243" s="43"/>
      <c r="D243" s="25"/>
      <c r="E243" s="25"/>
      <c r="F243" s="32"/>
      <c r="G243" s="32"/>
      <c r="H243" s="54"/>
    </row>
    <row r="244" spans="1:8" s="4" customFormat="1">
      <c r="A244" s="43"/>
      <c r="D244" s="25"/>
      <c r="E244" s="25"/>
      <c r="F244" s="32"/>
      <c r="G244" s="32"/>
      <c r="H244" s="54"/>
    </row>
    <row r="245" spans="1:8" s="4" customFormat="1">
      <c r="A245" s="43"/>
      <c r="D245" s="25"/>
      <c r="E245" s="25"/>
      <c r="F245" s="32"/>
      <c r="G245" s="32"/>
      <c r="H245" s="54"/>
    </row>
  </sheetData>
  <autoFilter ref="A3:I114">
    <filterColumn colId="3" showButton="0"/>
    <filterColumn colId="4" showButton="0"/>
    <filterColumn colId="5" showButton="0"/>
    <filterColumn colId="8" showButton="0"/>
  </autoFilter>
  <mergeCells count="206">
    <mergeCell ref="F14:F15"/>
    <mergeCell ref="G14:G15"/>
    <mergeCell ref="H86:H88"/>
    <mergeCell ref="F43:F44"/>
    <mergeCell ref="G43:G44"/>
    <mergeCell ref="F68:F69"/>
    <mergeCell ref="G68:G69"/>
    <mergeCell ref="F58:F59"/>
    <mergeCell ref="G58:G59"/>
    <mergeCell ref="F36:F39"/>
    <mergeCell ref="G36:G39"/>
    <mergeCell ref="F45:F46"/>
    <mergeCell ref="G45:G46"/>
    <mergeCell ref="F50:F51"/>
    <mergeCell ref="G50:G51"/>
    <mergeCell ref="F56:F57"/>
    <mergeCell ref="A113:A114"/>
    <mergeCell ref="I91:I94"/>
    <mergeCell ref="H99:H101"/>
    <mergeCell ref="A111:A112"/>
    <mergeCell ref="B113:B114"/>
    <mergeCell ref="H113:H114"/>
    <mergeCell ref="I99:I101"/>
    <mergeCell ref="I113:I114"/>
    <mergeCell ref="I109:I110"/>
    <mergeCell ref="B111:B112"/>
    <mergeCell ref="H111:H112"/>
    <mergeCell ref="I111:I112"/>
    <mergeCell ref="I105:I106"/>
    <mergeCell ref="I107:I108"/>
    <mergeCell ref="A104:I104"/>
    <mergeCell ref="H107:H108"/>
    <mergeCell ref="B107:B108"/>
    <mergeCell ref="A109:A110"/>
    <mergeCell ref="A107:A108"/>
    <mergeCell ref="B109:B110"/>
    <mergeCell ref="H109:H110"/>
    <mergeCell ref="A103:I103"/>
    <mergeCell ref="B91:B94"/>
    <mergeCell ref="A91:A94"/>
    <mergeCell ref="B68:B69"/>
    <mergeCell ref="A68:A69"/>
    <mergeCell ref="B66:B67"/>
    <mergeCell ref="A54:A55"/>
    <mergeCell ref="B56:B57"/>
    <mergeCell ref="B58:B59"/>
    <mergeCell ref="A76:A77"/>
    <mergeCell ref="A86:A88"/>
    <mergeCell ref="B86:B88"/>
    <mergeCell ref="B80:B82"/>
    <mergeCell ref="A83:A85"/>
    <mergeCell ref="B83:B85"/>
    <mergeCell ref="B76:B77"/>
    <mergeCell ref="A58:A59"/>
    <mergeCell ref="A75:I75"/>
    <mergeCell ref="A78:A79"/>
    <mergeCell ref="B105:B106"/>
    <mergeCell ref="A71:I71"/>
    <mergeCell ref="A72:I72"/>
    <mergeCell ref="I78:I79"/>
    <mergeCell ref="B95:B98"/>
    <mergeCell ref="B78:B79"/>
    <mergeCell ref="F99:F101"/>
    <mergeCell ref="G99:G101"/>
    <mergeCell ref="A89:B89"/>
    <mergeCell ref="A99:A101"/>
    <mergeCell ref="A95:A98"/>
    <mergeCell ref="B99:B101"/>
    <mergeCell ref="H91:H94"/>
    <mergeCell ref="I86:I88"/>
    <mergeCell ref="I80:I81"/>
    <mergeCell ref="I83:I84"/>
    <mergeCell ref="H95:H98"/>
    <mergeCell ref="H80:H81"/>
    <mergeCell ref="H83:H84"/>
    <mergeCell ref="F95:F98"/>
    <mergeCell ref="G95:G98"/>
    <mergeCell ref="A25:H25"/>
    <mergeCell ref="A23:A24"/>
    <mergeCell ref="B23:B24"/>
    <mergeCell ref="B26:B27"/>
    <mergeCell ref="A26:A27"/>
    <mergeCell ref="A30:A31"/>
    <mergeCell ref="A50:A51"/>
    <mergeCell ref="A105:A106"/>
    <mergeCell ref="H105:H106"/>
    <mergeCell ref="A80:A82"/>
    <mergeCell ref="H78:H79"/>
    <mergeCell ref="A102:I102"/>
    <mergeCell ref="I95:I98"/>
    <mergeCell ref="G56:G57"/>
    <mergeCell ref="F64:F65"/>
    <mergeCell ref="G64:G65"/>
    <mergeCell ref="B61:B62"/>
    <mergeCell ref="B64:B65"/>
    <mergeCell ref="A56:A57"/>
    <mergeCell ref="A61:A62"/>
    <mergeCell ref="A64:A65"/>
    <mergeCell ref="F52:F53"/>
    <mergeCell ref="G52:G53"/>
    <mergeCell ref="H54:H55"/>
    <mergeCell ref="A45:A46"/>
    <mergeCell ref="A48:A49"/>
    <mergeCell ref="A28:A29"/>
    <mergeCell ref="A52:A53"/>
    <mergeCell ref="A32:A33"/>
    <mergeCell ref="B28:B29"/>
    <mergeCell ref="B41:B42"/>
    <mergeCell ref="B32:B33"/>
    <mergeCell ref="A34:A35"/>
    <mergeCell ref="B50:B51"/>
    <mergeCell ref="B52:B53"/>
    <mergeCell ref="B30:B31"/>
    <mergeCell ref="B34:B35"/>
    <mergeCell ref="A36:A39"/>
    <mergeCell ref="B36:B39"/>
    <mergeCell ref="A41:A42"/>
    <mergeCell ref="H23:H24"/>
    <mergeCell ref="A18:I18"/>
    <mergeCell ref="I19:I20"/>
    <mergeCell ref="I14:I15"/>
    <mergeCell ref="H26:H27"/>
    <mergeCell ref="I26:I27"/>
    <mergeCell ref="H34:H35"/>
    <mergeCell ref="H36:H39"/>
    <mergeCell ref="I36:I39"/>
    <mergeCell ref="H30:H31"/>
    <mergeCell ref="A21:A22"/>
    <mergeCell ref="B21:B22"/>
    <mergeCell ref="H21:H22"/>
    <mergeCell ref="H14:H15"/>
    <mergeCell ref="I16:I17"/>
    <mergeCell ref="F21:F22"/>
    <mergeCell ref="G21:G22"/>
    <mergeCell ref="H32:H33"/>
    <mergeCell ref="I30:I31"/>
    <mergeCell ref="I23:I24"/>
    <mergeCell ref="F28:F29"/>
    <mergeCell ref="G28:G29"/>
    <mergeCell ref="H16:H17"/>
    <mergeCell ref="B16:B17"/>
    <mergeCell ref="B19:B20"/>
    <mergeCell ref="A19:A20"/>
    <mergeCell ref="B14:B15"/>
    <mergeCell ref="A14:A15"/>
    <mergeCell ref="A40:I40"/>
    <mergeCell ref="F32:F33"/>
    <mergeCell ref="G32:G33"/>
    <mergeCell ref="D3:E3"/>
    <mergeCell ref="F4:F5"/>
    <mergeCell ref="G4:G5"/>
    <mergeCell ref="F3:G3"/>
    <mergeCell ref="A8:I8"/>
    <mergeCell ref="A16:A17"/>
    <mergeCell ref="E4:E5"/>
    <mergeCell ref="I10:I11"/>
    <mergeCell ref="H10:H11"/>
    <mergeCell ref="H19:H20"/>
    <mergeCell ref="F16:F17"/>
    <mergeCell ref="G16:G17"/>
    <mergeCell ref="F23:F24"/>
    <mergeCell ref="G23:G24"/>
    <mergeCell ref="F30:F31"/>
    <mergeCell ref="G30:G31"/>
    <mergeCell ref="A1:I1"/>
    <mergeCell ref="A12:A13"/>
    <mergeCell ref="B12:B13"/>
    <mergeCell ref="H12:H13"/>
    <mergeCell ref="I12:I13"/>
    <mergeCell ref="C3:C5"/>
    <mergeCell ref="B3:B5"/>
    <mergeCell ref="B10:B11"/>
    <mergeCell ref="H3:H5"/>
    <mergeCell ref="A3:A5"/>
    <mergeCell ref="A9:I9"/>
    <mergeCell ref="A10:A11"/>
    <mergeCell ref="D4:D5"/>
    <mergeCell ref="I3:I5"/>
    <mergeCell ref="A7:I7"/>
    <mergeCell ref="A6:I6"/>
    <mergeCell ref="F12:F13"/>
    <mergeCell ref="G12:G13"/>
    <mergeCell ref="I21:I22"/>
    <mergeCell ref="H41:H42"/>
    <mergeCell ref="I41:I42"/>
    <mergeCell ref="F34:F35"/>
    <mergeCell ref="G34:G35"/>
    <mergeCell ref="I66:I67"/>
    <mergeCell ref="I54:I55"/>
    <mergeCell ref="A66:A67"/>
    <mergeCell ref="B54:B55"/>
    <mergeCell ref="A60:I60"/>
    <mergeCell ref="B45:B46"/>
    <mergeCell ref="H66:H67"/>
    <mergeCell ref="I48:I49"/>
    <mergeCell ref="I45:I46"/>
    <mergeCell ref="A47:I47"/>
    <mergeCell ref="H45:H46"/>
    <mergeCell ref="H48:H49"/>
    <mergeCell ref="B48:B49"/>
    <mergeCell ref="A43:A44"/>
    <mergeCell ref="B43:B44"/>
    <mergeCell ref="H43:H44"/>
    <mergeCell ref="I43:I44"/>
    <mergeCell ref="I34:I35"/>
    <mergeCell ref="I32:I33"/>
  </mergeCells>
  <phoneticPr fontId="18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8" firstPageNumber="2" fitToHeight="0" orientation="landscape" useFirstPageNumber="1" r:id="rId1"/>
  <rowBreaks count="6" manualBreakCount="6">
    <brk id="22" max="8" man="1"/>
    <brk id="38" max="8" man="1"/>
    <brk id="54" max="8" man="1"/>
    <brk id="69" max="8" man="1"/>
    <brk id="77" max="8" man="1"/>
    <brk id="8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2019</vt:lpstr>
      <vt:lpstr>'Отчет 2019'!Заголовки_для_печати</vt:lpstr>
      <vt:lpstr>'Отчет 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Кононенко Алексей Владимирович</dc:creator>
  <cp:lastModifiedBy>Суржко Елена Борисовна</cp:lastModifiedBy>
  <cp:lastPrinted>2020-02-17T11:21:32Z</cp:lastPrinted>
  <dcterms:created xsi:type="dcterms:W3CDTF">2013-11-12T10:33:05Z</dcterms:created>
  <dcterms:modified xsi:type="dcterms:W3CDTF">2020-02-27T12:06:10Z</dcterms:modified>
</cp:coreProperties>
</file>