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810"/>
  </bookViews>
  <sheets>
    <sheet name="свод" sheetId="5" r:id="rId1"/>
  </sheets>
  <definedNames>
    <definedName name="_xlnm.Print_Area" localSheetId="0">свод!$A$1:$F$60</definedName>
  </definedNames>
  <calcPr calcId="152511" fullPrecision="0"/>
</workbook>
</file>

<file path=xl/calcChain.xml><?xml version="1.0" encoding="utf-8"?>
<calcChain xmlns="http://schemas.openxmlformats.org/spreadsheetml/2006/main">
  <c r="C47" i="5" l="1"/>
  <c r="C25" i="5"/>
  <c r="C24" i="5"/>
  <c r="C33" i="5"/>
  <c r="C32" i="5"/>
  <c r="C19" i="5" s="1"/>
  <c r="C31" i="5"/>
  <c r="C30" i="5"/>
  <c r="C29" i="5"/>
  <c r="C28" i="5"/>
  <c r="B11" i="5"/>
  <c r="B12" i="5"/>
  <c r="B13" i="5"/>
  <c r="B14" i="5"/>
  <c r="B15" i="5"/>
  <c r="B16" i="5"/>
  <c r="B17" i="5"/>
  <c r="B18" i="5"/>
  <c r="B19" i="5"/>
  <c r="B20" i="5"/>
  <c r="B21" i="5"/>
  <c r="B10" i="5"/>
  <c r="B24" i="5"/>
  <c r="C21" i="5"/>
  <c r="C20" i="5"/>
  <c r="C18" i="5"/>
  <c r="C17" i="5"/>
  <c r="C16" i="5"/>
  <c r="C15" i="5"/>
  <c r="C14" i="5"/>
  <c r="C13" i="5"/>
  <c r="C12" i="5"/>
  <c r="C10" i="5"/>
  <c r="C11" i="5" l="1"/>
  <c r="E21" i="5"/>
  <c r="F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D34" i="5" l="1"/>
  <c r="D33" i="5"/>
  <c r="D32" i="5"/>
  <c r="D31" i="5"/>
  <c r="D30" i="5"/>
  <c r="D29" i="5"/>
  <c r="D28" i="5"/>
  <c r="D27" i="5"/>
  <c r="D26" i="5"/>
  <c r="D25" i="5"/>
  <c r="D24" i="5"/>
  <c r="D23" i="5"/>
  <c r="D54" i="5" l="1"/>
  <c r="D55" i="5" l="1"/>
  <c r="D60" i="5"/>
  <c r="D59" i="5"/>
  <c r="D58" i="5"/>
  <c r="D56" i="5"/>
  <c r="D57" i="5"/>
  <c r="D53" i="5"/>
  <c r="D49" i="5" l="1"/>
  <c r="D52" i="5"/>
  <c r="D51" i="5"/>
  <c r="D50" i="5"/>
  <c r="D12" i="5" l="1"/>
  <c r="D13" i="5"/>
  <c r="D39" i="5"/>
  <c r="D15" i="5"/>
  <c r="D41" i="5"/>
  <c r="D43" i="5"/>
  <c r="D17" i="5"/>
  <c r="D42" i="5"/>
  <c r="D16" i="5"/>
  <c r="D47" i="5"/>
  <c r="D21" i="5"/>
  <c r="D20" i="5"/>
  <c r="D46" i="5"/>
  <c r="D18" i="5"/>
  <c r="D44" i="5"/>
  <c r="D38" i="5"/>
  <c r="D19" i="5" l="1"/>
  <c r="D45" i="5"/>
  <c r="D14" i="5"/>
  <c r="D40" i="5"/>
  <c r="D10" i="5"/>
  <c r="D36" i="5"/>
  <c r="D37" i="5" l="1"/>
  <c r="D11" i="5"/>
</calcChain>
</file>

<file path=xl/comments1.xml><?xml version="1.0" encoding="utf-8"?>
<comments xmlns="http://schemas.openxmlformats.org/spreadsheetml/2006/main">
  <authors>
    <author>Автор</author>
  </authors>
  <commentLis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самую большую из сош и дод</t>
        </r>
      </text>
    </comment>
  </commentList>
</comments>
</file>

<file path=xl/sharedStrings.xml><?xml version="1.0" encoding="utf-8"?>
<sst xmlns="http://schemas.openxmlformats.org/spreadsheetml/2006/main" count="60" uniqueCount="24">
  <si>
    <t>Месяц</t>
  </si>
  <si>
    <t>Всего по образовательным учреждениям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</si>
  <si>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</si>
  <si>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</si>
  <si>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</si>
  <si>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</si>
  <si>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</si>
  <si>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</si>
  <si>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</si>
  <si>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</si>
  <si>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</si>
  <si>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</si>
  <si>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</si>
  <si>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</si>
  <si>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0701 "Дошкольные образовательные учреждения (без учета школ-детских садов)"</t>
  </si>
  <si>
    <t>0702 "Школы (включая школы-сады, вечерние (сменные) школы)"</t>
  </si>
  <si>
    <t>Муниципальное образование городской округ город Сургут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</si>
  <si>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</si>
  <si>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</si>
  <si>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</si>
  <si>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</si>
  <si>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</si>
  <si>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Информация о среднемесячной заработной плате работников муниципальных учреждений
 по ведомству "Образование" за 2017 год</t>
  </si>
  <si>
    <t>0703 "Учреждения дополнительного образования детей"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</si>
</sst>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="80" zoomScaleNormal="80" zoomScaleSheetLayoutView="100" workbookViewId="0">
      <pane ySplit="8" topLeftCell="A18" activePane="bottomLeft" state="frozen"/>
      <selection pane="bottomLeft" activeCell="G1" sqref="G1:J1048576"/>
    </sheetView>
  </sheetViews>
  <sheetFormatPr defaultRowHeight="18.75" x14ac:dyDescent="0.25"/>
  <cols>
    <col min="1" max="1" width="22.140625" style="3" customWidth="1"/>
    <col min="2" max="2" width="22.42578125" style="10" customWidth="1"/>
    <col min="3" max="3" width="26" style="11" customWidth="1"/>
    <col min="4" max="6" width="22.42578125" style="11" customWidth="1"/>
    <col min="7" max="8" width="11.42578125" style="30" customWidth="1"/>
    <col min="9" max="16384" width="9.140625" style="2"/>
  </cols>
  <sheetData>
    <row r="1" spans="1:10" ht="6.75" customHeight="1" x14ac:dyDescent="0.25"/>
    <row r="2" spans="1:10" s="13" customFormat="1" ht="42" customHeight="1" x14ac:dyDescent="0.25">
      <c r="A2" s="22" t="s">
        <v>22</v>
      </c>
      <c r="B2" s="22"/>
      <c r="C2" s="22"/>
      <c r="D2" s="22"/>
      <c r="E2" s="22"/>
      <c r="F2" s="22"/>
      <c r="G2" s="31"/>
      <c r="H2" s="31"/>
    </row>
    <row r="3" spans="1:10" ht="23.25" customHeight="1" x14ac:dyDescent="0.25">
      <c r="A3" s="23" t="s">
        <v>16</v>
      </c>
      <c r="B3" s="23"/>
      <c r="C3" s="23"/>
      <c r="D3" s="23"/>
      <c r="E3" s="23"/>
      <c r="F3" s="23"/>
    </row>
    <row r="4" spans="1:10" ht="9.75" customHeight="1" x14ac:dyDescent="0.25"/>
    <row r="5" spans="1:10" x14ac:dyDescent="0.25">
      <c r="A5" s="24" t="s">
        <v>0</v>
      </c>
      <c r="B5" s="25" t="s">
        <v>17</v>
      </c>
      <c r="C5" s="24" t="s">
        <v>18</v>
      </c>
      <c r="D5" s="24" t="s">
        <v>19</v>
      </c>
      <c r="E5" s="26" t="s">
        <v>20</v>
      </c>
      <c r="F5" s="26" t="s">
        <v>21</v>
      </c>
    </row>
    <row r="6" spans="1:10" x14ac:dyDescent="0.25">
      <c r="A6" s="24"/>
      <c r="B6" s="25"/>
      <c r="C6" s="24"/>
      <c r="D6" s="24"/>
      <c r="E6" s="27"/>
      <c r="F6" s="27"/>
    </row>
    <row r="7" spans="1:10" s="3" customFormat="1" ht="16.5" customHeight="1" x14ac:dyDescent="0.25">
      <c r="A7" s="24"/>
      <c r="B7" s="25"/>
      <c r="C7" s="24"/>
      <c r="D7" s="24"/>
      <c r="E7" s="27"/>
      <c r="F7" s="27"/>
      <c r="G7" s="29"/>
      <c r="H7" s="29"/>
    </row>
    <row r="8" spans="1:10" s="3" customFormat="1" ht="99" customHeight="1" x14ac:dyDescent="0.25">
      <c r="A8" s="24"/>
      <c r="B8" s="25"/>
      <c r="C8" s="24"/>
      <c r="D8" s="24"/>
      <c r="E8" s="28"/>
      <c r="F8" s="28"/>
      <c r="G8" s="29"/>
      <c r="H8" s="29"/>
    </row>
    <row r="9" spans="1:10" s="12" customFormat="1" ht="21.75" customHeight="1" x14ac:dyDescent="0.25">
      <c r="A9" s="16" t="s">
        <v>1</v>
      </c>
      <c r="B9" s="17"/>
      <c r="C9" s="17"/>
      <c r="D9" s="17"/>
      <c r="E9" s="17"/>
      <c r="F9" s="18"/>
      <c r="G9" s="32"/>
      <c r="H9" s="32"/>
    </row>
    <row r="10" spans="1:10" s="3" customFormat="1" ht="22.5" customHeight="1" x14ac:dyDescent="0.25">
      <c r="A10" s="4" t="s">
        <v>2</v>
      </c>
      <c r="B10" s="1">
        <f>B36+B49+B23</f>
        <v>9878</v>
      </c>
      <c r="C10" s="1">
        <f>C36+C49+C23</f>
        <v>404065</v>
      </c>
      <c r="D10" s="1">
        <f>C10/B10*1000</f>
        <v>40906</v>
      </c>
      <c r="E10" s="1">
        <f>MIN(E23,E36,E49)</f>
        <v>16500</v>
      </c>
      <c r="F10" s="1">
        <f>MAX(F23,F36,F49)</f>
        <v>360880</v>
      </c>
      <c r="G10" s="29"/>
      <c r="H10" s="29"/>
      <c r="I10" s="29"/>
      <c r="J10" s="29"/>
    </row>
    <row r="11" spans="1:10" s="3" customFormat="1" ht="22.5" customHeight="1" x14ac:dyDescent="0.25">
      <c r="A11" s="4" t="s">
        <v>3</v>
      </c>
      <c r="B11" s="15">
        <f t="shared" ref="B11:B21" si="0">B37+B50+B24</f>
        <v>9912</v>
      </c>
      <c r="C11" s="1">
        <f t="shared" ref="B11:C11" si="1">C37+C50+C24</f>
        <v>436580</v>
      </c>
      <c r="D11" s="1">
        <f t="shared" ref="D11:D16" si="2">C11/B11*1000</f>
        <v>44046</v>
      </c>
      <c r="E11" s="1">
        <f t="shared" ref="E11:E20" si="3">MIN(E24,E37,E50)</f>
        <v>16500</v>
      </c>
      <c r="F11" s="1">
        <f t="shared" ref="F11:F21" si="4">MAX(F24,F37,F50)</f>
        <v>597089</v>
      </c>
      <c r="G11" s="29"/>
      <c r="H11" s="29"/>
      <c r="I11" s="29"/>
      <c r="J11" s="29"/>
    </row>
    <row r="12" spans="1:10" s="3" customFormat="1" ht="22.5" customHeight="1" x14ac:dyDescent="0.25">
      <c r="A12" s="4" t="s">
        <v>4</v>
      </c>
      <c r="B12" s="15">
        <f t="shared" si="0"/>
        <v>9931</v>
      </c>
      <c r="C12" s="1">
        <f t="shared" ref="B12:C12" si="5">C38+C51+C25</f>
        <v>432481</v>
      </c>
      <c r="D12" s="1">
        <f t="shared" si="2"/>
        <v>43549</v>
      </c>
      <c r="E12" s="1">
        <f t="shared" si="3"/>
        <v>16500</v>
      </c>
      <c r="F12" s="1">
        <f t="shared" si="4"/>
        <v>438011</v>
      </c>
      <c r="G12" s="29"/>
      <c r="H12" s="29"/>
      <c r="I12" s="29"/>
      <c r="J12" s="29"/>
    </row>
    <row r="13" spans="1:10" s="3" customFormat="1" ht="22.5" customHeight="1" x14ac:dyDescent="0.25">
      <c r="A13" s="4" t="s">
        <v>5</v>
      </c>
      <c r="B13" s="15">
        <f t="shared" si="0"/>
        <v>9902</v>
      </c>
      <c r="C13" s="1">
        <f t="shared" ref="B13:C13" si="6">C39+C52+C26</f>
        <v>453916</v>
      </c>
      <c r="D13" s="1">
        <f t="shared" si="2"/>
        <v>45841</v>
      </c>
      <c r="E13" s="1">
        <f t="shared" si="3"/>
        <v>16500</v>
      </c>
      <c r="F13" s="1">
        <f t="shared" si="4"/>
        <v>443292</v>
      </c>
      <c r="G13" s="29"/>
      <c r="H13" s="29"/>
      <c r="I13" s="29"/>
      <c r="J13" s="29"/>
    </row>
    <row r="14" spans="1:10" s="3" customFormat="1" ht="22.5" customHeight="1" x14ac:dyDescent="0.25">
      <c r="A14" s="4" t="s">
        <v>6</v>
      </c>
      <c r="B14" s="15">
        <f t="shared" si="0"/>
        <v>9892</v>
      </c>
      <c r="C14" s="1">
        <f t="shared" ref="B14:C14" si="7">C40+C53+C27</f>
        <v>837649</v>
      </c>
      <c r="D14" s="1">
        <f t="shared" si="2"/>
        <v>84679</v>
      </c>
      <c r="E14" s="1">
        <f t="shared" si="3"/>
        <v>16500</v>
      </c>
      <c r="F14" s="1">
        <f t="shared" si="4"/>
        <v>723269</v>
      </c>
      <c r="G14" s="29"/>
      <c r="H14" s="29"/>
      <c r="I14" s="29"/>
      <c r="J14" s="29"/>
    </row>
    <row r="15" spans="1:10" s="3" customFormat="1" ht="22.5" customHeight="1" x14ac:dyDescent="0.25">
      <c r="A15" s="4" t="s">
        <v>7</v>
      </c>
      <c r="B15" s="15">
        <f t="shared" si="0"/>
        <v>9826</v>
      </c>
      <c r="C15" s="1">
        <f t="shared" ref="B15:C15" si="8">C41+C54+C28</f>
        <v>753880</v>
      </c>
      <c r="D15" s="1">
        <f t="shared" si="2"/>
        <v>76723</v>
      </c>
      <c r="E15" s="1">
        <f t="shared" si="3"/>
        <v>16500</v>
      </c>
      <c r="F15" s="1">
        <f t="shared" si="4"/>
        <v>869434</v>
      </c>
      <c r="G15" s="29"/>
      <c r="H15" s="29"/>
      <c r="I15" s="29"/>
      <c r="J15" s="29"/>
    </row>
    <row r="16" spans="1:10" s="3" customFormat="1" ht="22.5" customHeight="1" x14ac:dyDescent="0.25">
      <c r="A16" s="4" t="s">
        <v>8</v>
      </c>
      <c r="B16" s="15">
        <f t="shared" si="0"/>
        <v>9788</v>
      </c>
      <c r="C16" s="1">
        <f t="shared" ref="B16:C16" si="9">C42+C55+C29</f>
        <v>211269</v>
      </c>
      <c r="D16" s="1">
        <f t="shared" si="2"/>
        <v>21584</v>
      </c>
      <c r="E16" s="1">
        <f t="shared" si="3"/>
        <v>17160</v>
      </c>
      <c r="F16" s="1">
        <f t="shared" si="4"/>
        <v>369452</v>
      </c>
      <c r="G16" s="29"/>
      <c r="H16" s="29"/>
      <c r="I16" s="29"/>
      <c r="J16" s="29"/>
    </row>
    <row r="17" spans="1:15" s="7" customFormat="1" ht="22.5" customHeight="1" x14ac:dyDescent="0.25">
      <c r="A17" s="5" t="s">
        <v>9</v>
      </c>
      <c r="B17" s="15">
        <f t="shared" si="0"/>
        <v>9626</v>
      </c>
      <c r="C17" s="1">
        <f t="shared" ref="B17:C17" si="10">C43+C56+C30</f>
        <v>180452</v>
      </c>
      <c r="D17" s="6">
        <f t="shared" ref="D17" si="11">C17/B17*1000</f>
        <v>18746</v>
      </c>
      <c r="E17" s="1">
        <f t="shared" si="3"/>
        <v>17160</v>
      </c>
      <c r="F17" s="1">
        <f t="shared" si="4"/>
        <v>412891</v>
      </c>
      <c r="G17" s="8"/>
      <c r="H17" s="8"/>
      <c r="I17" s="29"/>
      <c r="J17" s="29"/>
    </row>
    <row r="18" spans="1:15" s="7" customFormat="1" ht="22.5" customHeight="1" x14ac:dyDescent="0.25">
      <c r="A18" s="5" t="s">
        <v>10</v>
      </c>
      <c r="B18" s="15">
        <f t="shared" si="0"/>
        <v>9867</v>
      </c>
      <c r="C18" s="1">
        <f t="shared" ref="B18:C18" si="12">C44+C57+C31</f>
        <v>394570</v>
      </c>
      <c r="D18" s="6">
        <f t="shared" ref="D18:D19" si="13">C18/B18*1000</f>
        <v>39989</v>
      </c>
      <c r="E18" s="1">
        <f t="shared" si="3"/>
        <v>17160</v>
      </c>
      <c r="F18" s="1">
        <f t="shared" si="4"/>
        <v>403698</v>
      </c>
      <c r="G18" s="8"/>
      <c r="H18" s="8"/>
      <c r="I18" s="29"/>
      <c r="J18" s="29"/>
    </row>
    <row r="19" spans="1:15" s="7" customFormat="1" ht="22.5" customHeight="1" x14ac:dyDescent="0.25">
      <c r="A19" s="5" t="s">
        <v>11</v>
      </c>
      <c r="B19" s="15">
        <f t="shared" si="0"/>
        <v>9910</v>
      </c>
      <c r="C19" s="1">
        <f t="shared" ref="B19:C19" si="14">C45+C58+C32</f>
        <v>538734</v>
      </c>
      <c r="D19" s="6">
        <f t="shared" si="13"/>
        <v>54363</v>
      </c>
      <c r="E19" s="1">
        <f t="shared" si="3"/>
        <v>17160</v>
      </c>
      <c r="F19" s="1">
        <f t="shared" si="4"/>
        <v>499082</v>
      </c>
      <c r="G19" s="8"/>
      <c r="H19" s="8"/>
      <c r="I19" s="29"/>
      <c r="J19" s="29"/>
    </row>
    <row r="20" spans="1:15" s="7" customFormat="1" ht="22.5" customHeight="1" x14ac:dyDescent="0.25">
      <c r="A20" s="5" t="s">
        <v>12</v>
      </c>
      <c r="B20" s="15">
        <f t="shared" si="0"/>
        <v>9944</v>
      </c>
      <c r="C20" s="1">
        <f t="shared" ref="B20:C20" si="15">C46+C59+C33</f>
        <v>437118</v>
      </c>
      <c r="D20" s="6">
        <f t="shared" ref="D20" si="16">C20/B20*1000</f>
        <v>43958</v>
      </c>
      <c r="E20" s="1">
        <f t="shared" si="3"/>
        <v>17160</v>
      </c>
      <c r="F20" s="1">
        <f t="shared" si="4"/>
        <v>388897</v>
      </c>
      <c r="G20" s="8"/>
      <c r="H20" s="8"/>
      <c r="I20" s="29"/>
      <c r="J20" s="29"/>
    </row>
    <row r="21" spans="1:15" s="7" customFormat="1" ht="22.5" customHeight="1" x14ac:dyDescent="0.25">
      <c r="A21" s="5" t="s">
        <v>13</v>
      </c>
      <c r="B21" s="15">
        <f t="shared" si="0"/>
        <v>9991</v>
      </c>
      <c r="C21" s="1">
        <f t="shared" ref="B21:C21" si="17">C47+C60+C34</f>
        <v>852792</v>
      </c>
      <c r="D21" s="6">
        <f t="shared" ref="D21" si="18">C21/B21*1000</f>
        <v>85356</v>
      </c>
      <c r="E21" s="1">
        <f>MIN(E34,E47,E60)</f>
        <v>17160</v>
      </c>
      <c r="F21" s="1">
        <f t="shared" si="4"/>
        <v>504042</v>
      </c>
      <c r="G21" s="8"/>
      <c r="H21" s="8"/>
      <c r="I21" s="29"/>
      <c r="J21" s="29"/>
    </row>
    <row r="22" spans="1:15" s="14" customFormat="1" ht="22.5" customHeight="1" x14ac:dyDescent="0.25">
      <c r="A22" s="19" t="s">
        <v>14</v>
      </c>
      <c r="B22" s="20"/>
      <c r="C22" s="20"/>
      <c r="D22" s="20"/>
      <c r="E22" s="20"/>
      <c r="F22" s="21"/>
      <c r="G22" s="33"/>
      <c r="H22" s="33"/>
    </row>
    <row r="23" spans="1:15" s="7" customFormat="1" ht="22.5" customHeight="1" x14ac:dyDescent="0.25">
      <c r="A23" s="5" t="s">
        <v>2</v>
      </c>
      <c r="B23" s="6">
        <v>4364</v>
      </c>
      <c r="C23" s="6">
        <v>156823</v>
      </c>
      <c r="D23" s="6">
        <f t="shared" ref="D23:D34" si="19">C23/B23*1000</f>
        <v>35936</v>
      </c>
      <c r="E23" s="6">
        <v>16500</v>
      </c>
      <c r="F23" s="6">
        <v>227947</v>
      </c>
      <c r="G23" s="29"/>
      <c r="H23" s="29"/>
      <c r="I23" s="29"/>
      <c r="J23" s="29"/>
      <c r="K23" s="8"/>
      <c r="L23" s="8"/>
      <c r="M23" s="8"/>
      <c r="N23" s="8"/>
      <c r="O23" s="8"/>
    </row>
    <row r="24" spans="1:15" s="7" customFormat="1" ht="22.5" customHeight="1" x14ac:dyDescent="0.25">
      <c r="A24" s="5" t="s">
        <v>3</v>
      </c>
      <c r="B24" s="6">
        <f>4398-1</f>
        <v>4397</v>
      </c>
      <c r="C24" s="6">
        <f>155201-1</f>
        <v>155200</v>
      </c>
      <c r="D24" s="6">
        <f t="shared" si="19"/>
        <v>35297</v>
      </c>
      <c r="E24" s="6">
        <v>16500</v>
      </c>
      <c r="F24" s="6">
        <v>301060</v>
      </c>
      <c r="G24" s="29"/>
      <c r="H24" s="29"/>
      <c r="I24" s="29"/>
      <c r="J24" s="29"/>
      <c r="K24" s="8"/>
      <c r="L24" s="8"/>
      <c r="M24" s="8"/>
      <c r="N24" s="8"/>
      <c r="O24" s="8"/>
    </row>
    <row r="25" spans="1:15" s="7" customFormat="1" ht="22.5" customHeight="1" x14ac:dyDescent="0.25">
      <c r="A25" s="5" t="s">
        <v>4</v>
      </c>
      <c r="B25" s="6">
        <v>4421</v>
      </c>
      <c r="C25" s="6">
        <f>181615-1</f>
        <v>181614</v>
      </c>
      <c r="D25" s="6">
        <f t="shared" si="19"/>
        <v>41080</v>
      </c>
      <c r="E25" s="6">
        <v>16500</v>
      </c>
      <c r="F25" s="6">
        <v>438011</v>
      </c>
      <c r="G25" s="29"/>
      <c r="H25" s="29"/>
      <c r="I25" s="29"/>
      <c r="J25" s="29"/>
      <c r="K25" s="8"/>
      <c r="L25" s="8"/>
      <c r="M25" s="8"/>
      <c r="N25" s="8"/>
      <c r="O25" s="8"/>
    </row>
    <row r="26" spans="1:15" s="7" customFormat="1" ht="22.5" customHeight="1" x14ac:dyDescent="0.25">
      <c r="A26" s="5" t="s">
        <v>5</v>
      </c>
      <c r="B26" s="6">
        <v>4410</v>
      </c>
      <c r="C26" s="6">
        <v>194667</v>
      </c>
      <c r="D26" s="6">
        <f t="shared" si="19"/>
        <v>44142</v>
      </c>
      <c r="E26" s="6">
        <v>16500</v>
      </c>
      <c r="F26" s="6">
        <v>367366</v>
      </c>
      <c r="G26" s="29"/>
      <c r="H26" s="29"/>
      <c r="I26" s="29"/>
      <c r="J26" s="29"/>
      <c r="K26" s="8"/>
      <c r="L26" s="8"/>
      <c r="M26" s="8"/>
      <c r="N26" s="8"/>
      <c r="O26" s="8"/>
    </row>
    <row r="27" spans="1:15" s="7" customFormat="1" ht="22.5" customHeight="1" x14ac:dyDescent="0.25">
      <c r="A27" s="5" t="s">
        <v>6</v>
      </c>
      <c r="B27" s="6">
        <v>4406</v>
      </c>
      <c r="C27" s="6">
        <v>268645</v>
      </c>
      <c r="D27" s="6">
        <f t="shared" si="19"/>
        <v>60973</v>
      </c>
      <c r="E27" s="6">
        <v>16500</v>
      </c>
      <c r="F27" s="6">
        <v>723269</v>
      </c>
      <c r="G27" s="29"/>
      <c r="H27" s="29"/>
      <c r="I27" s="29"/>
      <c r="J27" s="29"/>
      <c r="K27" s="8"/>
      <c r="L27" s="8"/>
      <c r="M27" s="8"/>
      <c r="N27" s="8"/>
      <c r="O27" s="8"/>
    </row>
    <row r="28" spans="1:15" s="7" customFormat="1" ht="22.5" customHeight="1" x14ac:dyDescent="0.25">
      <c r="A28" s="5" t="s">
        <v>7</v>
      </c>
      <c r="B28" s="6">
        <v>4391</v>
      </c>
      <c r="C28" s="6">
        <f>231544+4</f>
        <v>231548</v>
      </c>
      <c r="D28" s="6">
        <f t="shared" si="19"/>
        <v>52732</v>
      </c>
      <c r="E28" s="6">
        <v>16500</v>
      </c>
      <c r="F28" s="6">
        <v>869434</v>
      </c>
      <c r="G28" s="29"/>
      <c r="H28" s="29"/>
      <c r="I28" s="29"/>
      <c r="J28" s="29"/>
      <c r="K28" s="8"/>
      <c r="L28" s="8"/>
      <c r="M28" s="8"/>
      <c r="N28" s="8"/>
      <c r="O28" s="8"/>
    </row>
    <row r="29" spans="1:15" s="7" customFormat="1" ht="22.5" customHeight="1" x14ac:dyDescent="0.25">
      <c r="A29" s="5" t="s">
        <v>8</v>
      </c>
      <c r="B29" s="6">
        <v>4377</v>
      </c>
      <c r="C29" s="6">
        <f>150031-3</f>
        <v>150028</v>
      </c>
      <c r="D29" s="6">
        <f t="shared" si="19"/>
        <v>34276</v>
      </c>
      <c r="E29" s="6">
        <v>17160</v>
      </c>
      <c r="F29" s="6">
        <v>369452</v>
      </c>
      <c r="G29" s="29"/>
      <c r="H29" s="29"/>
      <c r="I29" s="29"/>
      <c r="J29" s="29"/>
      <c r="K29" s="8"/>
      <c r="L29" s="8"/>
      <c r="M29" s="8"/>
      <c r="N29" s="8"/>
      <c r="O29" s="8"/>
    </row>
    <row r="30" spans="1:15" s="7" customFormat="1" ht="22.5" customHeight="1" x14ac:dyDescent="0.25">
      <c r="A30" s="5" t="s">
        <v>9</v>
      </c>
      <c r="B30" s="6">
        <v>4371</v>
      </c>
      <c r="C30" s="6">
        <f>108394-2</f>
        <v>108392</v>
      </c>
      <c r="D30" s="6">
        <f t="shared" si="19"/>
        <v>24798</v>
      </c>
      <c r="E30" s="6">
        <v>17160</v>
      </c>
      <c r="F30" s="6">
        <v>412891</v>
      </c>
      <c r="G30" s="8"/>
      <c r="H30" s="8"/>
      <c r="I30" s="29"/>
      <c r="J30" s="29"/>
      <c r="K30" s="8"/>
      <c r="L30" s="8"/>
      <c r="M30" s="8"/>
      <c r="N30" s="8"/>
      <c r="O30" s="8"/>
    </row>
    <row r="31" spans="1:15" s="7" customFormat="1" ht="22.5" customHeight="1" x14ac:dyDescent="0.25">
      <c r="A31" s="5" t="s">
        <v>10</v>
      </c>
      <c r="B31" s="6">
        <v>4377</v>
      </c>
      <c r="C31" s="6">
        <f>145795-2</f>
        <v>145793</v>
      </c>
      <c r="D31" s="6">
        <f t="shared" si="19"/>
        <v>33309</v>
      </c>
      <c r="E31" s="6">
        <v>17160</v>
      </c>
      <c r="F31" s="6">
        <v>279104</v>
      </c>
      <c r="G31" s="8"/>
      <c r="H31" s="8"/>
      <c r="I31" s="29"/>
      <c r="J31" s="29"/>
      <c r="K31" s="8"/>
      <c r="L31" s="8"/>
      <c r="M31" s="8"/>
      <c r="N31" s="8"/>
      <c r="O31" s="8"/>
    </row>
    <row r="32" spans="1:15" s="7" customFormat="1" ht="22.5" customHeight="1" x14ac:dyDescent="0.25">
      <c r="A32" s="5" t="s">
        <v>11</v>
      </c>
      <c r="B32" s="6">
        <v>4401</v>
      </c>
      <c r="C32" s="6">
        <f>212472-2</f>
        <v>212470</v>
      </c>
      <c r="D32" s="6">
        <f t="shared" si="19"/>
        <v>48278</v>
      </c>
      <c r="E32" s="6">
        <v>17160</v>
      </c>
      <c r="F32" s="6">
        <v>244554</v>
      </c>
      <c r="G32" s="8"/>
      <c r="H32" s="8"/>
      <c r="I32" s="29"/>
      <c r="J32" s="29"/>
      <c r="K32" s="8"/>
      <c r="L32" s="8"/>
      <c r="M32" s="8"/>
      <c r="N32" s="8"/>
      <c r="O32" s="8"/>
    </row>
    <row r="33" spans="1:10" s="7" customFormat="1" ht="22.5" customHeight="1" x14ac:dyDescent="0.25">
      <c r="A33" s="5" t="s">
        <v>12</v>
      </c>
      <c r="B33" s="6">
        <v>4408</v>
      </c>
      <c r="C33" s="6">
        <f>168526-5</f>
        <v>168521</v>
      </c>
      <c r="D33" s="6">
        <f t="shared" si="19"/>
        <v>38231</v>
      </c>
      <c r="E33" s="6">
        <v>17160</v>
      </c>
      <c r="F33" s="6">
        <v>322637</v>
      </c>
      <c r="G33" s="8"/>
      <c r="H33" s="8"/>
      <c r="I33" s="29"/>
      <c r="J33" s="29"/>
    </row>
    <row r="34" spans="1:10" s="7" customFormat="1" ht="22.5" customHeight="1" x14ac:dyDescent="0.25">
      <c r="A34" s="5" t="s">
        <v>13</v>
      </c>
      <c r="B34" s="6">
        <v>4451</v>
      </c>
      <c r="C34" s="6">
        <v>354045</v>
      </c>
      <c r="D34" s="6">
        <f t="shared" si="19"/>
        <v>79543</v>
      </c>
      <c r="E34" s="6">
        <v>17448</v>
      </c>
      <c r="F34" s="6">
        <v>407349</v>
      </c>
      <c r="G34" s="8"/>
      <c r="H34" s="8"/>
      <c r="I34" s="29"/>
      <c r="J34" s="29"/>
    </row>
    <row r="35" spans="1:10" s="14" customFormat="1" ht="22.5" customHeight="1" x14ac:dyDescent="0.25">
      <c r="A35" s="19" t="s">
        <v>15</v>
      </c>
      <c r="B35" s="20"/>
      <c r="C35" s="20"/>
      <c r="D35" s="20"/>
      <c r="E35" s="20"/>
      <c r="F35" s="21"/>
      <c r="G35" s="33"/>
      <c r="H35" s="33"/>
    </row>
    <row r="36" spans="1:10" s="7" customFormat="1" ht="22.5" customHeight="1" x14ac:dyDescent="0.25">
      <c r="A36" s="5" t="s">
        <v>2</v>
      </c>
      <c r="B36" s="6">
        <v>5229</v>
      </c>
      <c r="C36" s="6">
        <v>236244</v>
      </c>
      <c r="D36" s="6">
        <f t="shared" ref="D36:D45" si="20">C36/B36*1000</f>
        <v>45180</v>
      </c>
      <c r="E36" s="6">
        <v>16500</v>
      </c>
      <c r="F36" s="6">
        <v>360880</v>
      </c>
      <c r="G36" s="29"/>
      <c r="H36" s="29"/>
      <c r="I36" s="29"/>
      <c r="J36" s="29"/>
    </row>
    <row r="37" spans="1:10" s="7" customFormat="1" ht="22.5" customHeight="1" x14ac:dyDescent="0.25">
      <c r="A37" s="5" t="s">
        <v>3</v>
      </c>
      <c r="B37" s="6">
        <v>5230</v>
      </c>
      <c r="C37" s="6">
        <v>269618</v>
      </c>
      <c r="D37" s="6">
        <f t="shared" si="20"/>
        <v>51552</v>
      </c>
      <c r="E37" s="6">
        <v>16500</v>
      </c>
      <c r="F37" s="6">
        <v>597089</v>
      </c>
      <c r="G37" s="29"/>
      <c r="H37" s="29"/>
      <c r="I37" s="29"/>
      <c r="J37" s="29"/>
    </row>
    <row r="38" spans="1:10" s="7" customFormat="1" ht="22.5" customHeight="1" x14ac:dyDescent="0.25">
      <c r="A38" s="5" t="s">
        <v>4</v>
      </c>
      <c r="B38" s="6">
        <v>5223</v>
      </c>
      <c r="C38" s="6">
        <v>240440</v>
      </c>
      <c r="D38" s="6">
        <f t="shared" si="20"/>
        <v>46035</v>
      </c>
      <c r="E38" s="6">
        <v>16500</v>
      </c>
      <c r="F38" s="9">
        <v>423360</v>
      </c>
      <c r="G38" s="29"/>
      <c r="H38" s="29"/>
      <c r="I38" s="29"/>
      <c r="J38" s="29"/>
    </row>
    <row r="39" spans="1:10" s="7" customFormat="1" ht="22.5" customHeight="1" x14ac:dyDescent="0.25">
      <c r="A39" s="5" t="s">
        <v>5</v>
      </c>
      <c r="B39" s="6">
        <v>5206</v>
      </c>
      <c r="C39" s="6">
        <v>248754</v>
      </c>
      <c r="D39" s="6">
        <f t="shared" si="20"/>
        <v>47782</v>
      </c>
      <c r="E39" s="6">
        <v>16500</v>
      </c>
      <c r="F39" s="6">
        <v>443292</v>
      </c>
      <c r="G39" s="29"/>
      <c r="H39" s="29"/>
      <c r="I39" s="29"/>
      <c r="J39" s="29"/>
    </row>
    <row r="40" spans="1:10" s="7" customFormat="1" ht="22.5" customHeight="1" x14ac:dyDescent="0.25">
      <c r="A40" s="5" t="s">
        <v>6</v>
      </c>
      <c r="B40" s="6">
        <v>5203</v>
      </c>
      <c r="C40" s="6">
        <v>551201</v>
      </c>
      <c r="D40" s="6">
        <f t="shared" si="20"/>
        <v>105939</v>
      </c>
      <c r="E40" s="6">
        <v>16500</v>
      </c>
      <c r="F40" s="6">
        <v>608280</v>
      </c>
      <c r="G40" s="29"/>
      <c r="H40" s="29"/>
      <c r="I40" s="29"/>
      <c r="J40" s="29"/>
    </row>
    <row r="41" spans="1:10" s="7" customFormat="1" ht="22.5" customHeight="1" x14ac:dyDescent="0.25">
      <c r="A41" s="5" t="s">
        <v>7</v>
      </c>
      <c r="B41" s="6">
        <v>5153</v>
      </c>
      <c r="C41" s="6">
        <v>501499</v>
      </c>
      <c r="D41" s="6">
        <f t="shared" si="20"/>
        <v>97322</v>
      </c>
      <c r="E41" s="6">
        <v>16500</v>
      </c>
      <c r="F41" s="6">
        <v>689954</v>
      </c>
      <c r="G41" s="29"/>
      <c r="H41" s="29"/>
      <c r="I41" s="29"/>
      <c r="J41" s="29"/>
    </row>
    <row r="42" spans="1:10" s="7" customFormat="1" ht="22.5" customHeight="1" x14ac:dyDescent="0.25">
      <c r="A42" s="5" t="s">
        <v>8</v>
      </c>
      <c r="B42" s="6">
        <v>5133</v>
      </c>
      <c r="C42" s="6">
        <v>56316</v>
      </c>
      <c r="D42" s="6">
        <f t="shared" si="20"/>
        <v>10971</v>
      </c>
      <c r="E42" s="6">
        <v>17160</v>
      </c>
      <c r="F42" s="6">
        <v>331840</v>
      </c>
      <c r="G42" s="29"/>
      <c r="H42" s="29"/>
      <c r="I42" s="29"/>
      <c r="J42" s="29"/>
    </row>
    <row r="43" spans="1:10" s="7" customFormat="1" ht="22.5" customHeight="1" x14ac:dyDescent="0.25">
      <c r="A43" s="5" t="s">
        <v>9</v>
      </c>
      <c r="B43" s="6">
        <v>4986</v>
      </c>
      <c r="C43" s="6">
        <v>67069</v>
      </c>
      <c r="D43" s="6">
        <f t="shared" si="20"/>
        <v>13451</v>
      </c>
      <c r="E43" s="6">
        <v>17160</v>
      </c>
      <c r="F43" s="6">
        <v>399581</v>
      </c>
      <c r="G43" s="8"/>
      <c r="H43" s="8"/>
      <c r="I43" s="29"/>
      <c r="J43" s="29"/>
    </row>
    <row r="44" spans="1:10" s="7" customFormat="1" ht="22.5" customHeight="1" x14ac:dyDescent="0.25">
      <c r="A44" s="5" t="s">
        <v>10</v>
      </c>
      <c r="B44" s="6">
        <v>5214</v>
      </c>
      <c r="C44" s="6">
        <v>238909</v>
      </c>
      <c r="D44" s="6">
        <f t="shared" si="20"/>
        <v>45821</v>
      </c>
      <c r="E44" s="6">
        <v>17160</v>
      </c>
      <c r="F44" s="6">
        <v>403698</v>
      </c>
      <c r="G44" s="8"/>
      <c r="H44" s="8"/>
      <c r="I44" s="29"/>
      <c r="J44" s="29"/>
    </row>
    <row r="45" spans="1:10" s="7" customFormat="1" ht="22.5" customHeight="1" x14ac:dyDescent="0.25">
      <c r="A45" s="5" t="s">
        <v>11</v>
      </c>
      <c r="B45" s="6">
        <v>5237</v>
      </c>
      <c r="C45" s="6">
        <v>312474</v>
      </c>
      <c r="D45" s="6">
        <f t="shared" si="20"/>
        <v>59667</v>
      </c>
      <c r="E45" s="6">
        <v>17160</v>
      </c>
      <c r="F45" s="6">
        <v>499082</v>
      </c>
      <c r="G45" s="8"/>
      <c r="H45" s="8"/>
      <c r="I45" s="29"/>
      <c r="J45" s="29"/>
    </row>
    <row r="46" spans="1:10" s="7" customFormat="1" ht="22.5" customHeight="1" x14ac:dyDescent="0.25">
      <c r="A46" s="5" t="s">
        <v>12</v>
      </c>
      <c r="B46" s="6">
        <v>5268</v>
      </c>
      <c r="C46" s="6">
        <v>257487</v>
      </c>
      <c r="D46" s="6">
        <f t="shared" ref="D46" si="21">C46/B46*1000</f>
        <v>48878</v>
      </c>
      <c r="E46" s="6">
        <v>17160</v>
      </c>
      <c r="F46" s="6">
        <v>388897</v>
      </c>
      <c r="G46" s="8"/>
      <c r="H46" s="8"/>
      <c r="I46" s="29"/>
      <c r="J46" s="29"/>
    </row>
    <row r="47" spans="1:10" s="7" customFormat="1" ht="22.5" customHeight="1" x14ac:dyDescent="0.25">
      <c r="A47" s="5" t="s">
        <v>13</v>
      </c>
      <c r="B47" s="6">
        <v>5276</v>
      </c>
      <c r="C47" s="6">
        <f>473549-1</f>
        <v>473548</v>
      </c>
      <c r="D47" s="6">
        <f t="shared" ref="D47" si="22">C47/B47*1000</f>
        <v>89755</v>
      </c>
      <c r="E47" s="6">
        <v>17160</v>
      </c>
      <c r="F47" s="6">
        <v>504042</v>
      </c>
      <c r="G47" s="8"/>
      <c r="H47" s="8"/>
      <c r="I47" s="29"/>
      <c r="J47" s="29"/>
    </row>
    <row r="48" spans="1:10" s="14" customFormat="1" ht="22.5" customHeight="1" x14ac:dyDescent="0.25">
      <c r="A48" s="19" t="s">
        <v>23</v>
      </c>
      <c r="B48" s="20"/>
      <c r="C48" s="20"/>
      <c r="D48" s="20"/>
      <c r="E48" s="20"/>
      <c r="F48" s="21"/>
      <c r="G48" s="33"/>
      <c r="H48" s="33"/>
    </row>
    <row r="49" spans="1:10" s="7" customFormat="1" ht="22.5" customHeight="1" x14ac:dyDescent="0.25">
      <c r="A49" s="5" t="s">
        <v>2</v>
      </c>
      <c r="B49" s="6">
        <v>285</v>
      </c>
      <c r="C49" s="6">
        <v>10998</v>
      </c>
      <c r="D49" s="6">
        <f t="shared" ref="D49:D59" si="23">C49/B49*1000</f>
        <v>38589</v>
      </c>
      <c r="E49" s="6">
        <v>16500</v>
      </c>
      <c r="F49" s="6">
        <v>144784</v>
      </c>
      <c r="G49" s="29"/>
      <c r="H49" s="29"/>
      <c r="I49" s="29"/>
      <c r="J49" s="29"/>
    </row>
    <row r="50" spans="1:10" s="7" customFormat="1" ht="22.5" customHeight="1" x14ac:dyDescent="0.25">
      <c r="A50" s="5" t="s">
        <v>3</v>
      </c>
      <c r="B50" s="6">
        <v>285</v>
      </c>
      <c r="C50" s="6">
        <v>11762</v>
      </c>
      <c r="D50" s="6">
        <f t="shared" si="23"/>
        <v>41270</v>
      </c>
      <c r="E50" s="6">
        <v>16500</v>
      </c>
      <c r="F50" s="6">
        <v>146967</v>
      </c>
      <c r="G50" s="29"/>
      <c r="H50" s="29"/>
      <c r="I50" s="29"/>
      <c r="J50" s="29"/>
    </row>
    <row r="51" spans="1:10" s="7" customFormat="1" ht="22.5" customHeight="1" x14ac:dyDescent="0.25">
      <c r="A51" s="5" t="s">
        <v>4</v>
      </c>
      <c r="B51" s="6">
        <v>287</v>
      </c>
      <c r="C51" s="6">
        <v>10427</v>
      </c>
      <c r="D51" s="6">
        <f t="shared" si="23"/>
        <v>36331</v>
      </c>
      <c r="E51" s="6">
        <v>16500</v>
      </c>
      <c r="F51" s="6">
        <v>167367</v>
      </c>
      <c r="G51" s="29"/>
      <c r="H51" s="29"/>
      <c r="I51" s="29"/>
      <c r="J51" s="29"/>
    </row>
    <row r="52" spans="1:10" s="7" customFormat="1" ht="22.5" customHeight="1" x14ac:dyDescent="0.25">
      <c r="A52" s="5" t="s">
        <v>5</v>
      </c>
      <c r="B52" s="6">
        <v>286</v>
      </c>
      <c r="C52" s="6">
        <v>10495</v>
      </c>
      <c r="D52" s="6">
        <f t="shared" si="23"/>
        <v>36696</v>
      </c>
      <c r="E52" s="6">
        <v>16500</v>
      </c>
      <c r="F52" s="6">
        <v>169354</v>
      </c>
      <c r="G52" s="29"/>
      <c r="H52" s="29"/>
      <c r="I52" s="29"/>
      <c r="J52" s="29"/>
    </row>
    <row r="53" spans="1:10" s="7" customFormat="1" ht="22.5" customHeight="1" x14ac:dyDescent="0.25">
      <c r="A53" s="5" t="s">
        <v>6</v>
      </c>
      <c r="B53" s="6">
        <v>283</v>
      </c>
      <c r="C53" s="6">
        <v>17803</v>
      </c>
      <c r="D53" s="6">
        <f t="shared" si="23"/>
        <v>62908</v>
      </c>
      <c r="E53" s="6">
        <v>16500</v>
      </c>
      <c r="F53" s="6">
        <v>275151</v>
      </c>
      <c r="G53" s="29"/>
      <c r="H53" s="29"/>
      <c r="I53" s="29"/>
      <c r="J53" s="29"/>
    </row>
    <row r="54" spans="1:10" s="7" customFormat="1" ht="22.5" customHeight="1" x14ac:dyDescent="0.25">
      <c r="A54" s="5" t="s">
        <v>7</v>
      </c>
      <c r="B54" s="6">
        <v>282</v>
      </c>
      <c r="C54" s="6">
        <v>20833</v>
      </c>
      <c r="D54" s="6">
        <f t="shared" si="23"/>
        <v>73876</v>
      </c>
      <c r="E54" s="6">
        <v>16500</v>
      </c>
      <c r="F54" s="6">
        <v>296374</v>
      </c>
      <c r="G54" s="29"/>
      <c r="H54" s="29"/>
      <c r="I54" s="29"/>
      <c r="J54" s="29"/>
    </row>
    <row r="55" spans="1:10" s="7" customFormat="1" ht="22.5" customHeight="1" x14ac:dyDescent="0.25">
      <c r="A55" s="5" t="s">
        <v>8</v>
      </c>
      <c r="B55" s="6">
        <v>278</v>
      </c>
      <c r="C55" s="6">
        <v>4925</v>
      </c>
      <c r="D55" s="6">
        <f t="shared" si="23"/>
        <v>17716</v>
      </c>
      <c r="E55" s="6">
        <v>17160</v>
      </c>
      <c r="F55" s="6">
        <v>238557</v>
      </c>
      <c r="G55" s="29"/>
      <c r="H55" s="29"/>
      <c r="I55" s="29"/>
      <c r="J55" s="29"/>
    </row>
    <row r="56" spans="1:10" s="7" customFormat="1" ht="22.5" customHeight="1" x14ac:dyDescent="0.25">
      <c r="A56" s="5" t="s">
        <v>9</v>
      </c>
      <c r="B56" s="6">
        <v>269</v>
      </c>
      <c r="C56" s="6">
        <v>4991</v>
      </c>
      <c r="D56" s="6">
        <f t="shared" si="23"/>
        <v>18554</v>
      </c>
      <c r="E56" s="6">
        <v>17160</v>
      </c>
      <c r="F56" s="6">
        <v>404560</v>
      </c>
      <c r="G56" s="8"/>
      <c r="H56" s="8"/>
      <c r="I56" s="29"/>
      <c r="J56" s="29"/>
    </row>
    <row r="57" spans="1:10" s="7" customFormat="1" ht="22.5" customHeight="1" x14ac:dyDescent="0.25">
      <c r="A57" s="5" t="s">
        <v>10</v>
      </c>
      <c r="B57" s="6">
        <v>276</v>
      </c>
      <c r="C57" s="6">
        <v>9868</v>
      </c>
      <c r="D57" s="6">
        <f t="shared" si="23"/>
        <v>35754</v>
      </c>
      <c r="E57" s="6">
        <v>17160</v>
      </c>
      <c r="F57" s="6">
        <v>183340</v>
      </c>
      <c r="G57" s="8"/>
      <c r="H57" s="8"/>
      <c r="I57" s="29"/>
      <c r="J57" s="29"/>
    </row>
    <row r="58" spans="1:10" s="3" customFormat="1" ht="22.5" customHeight="1" x14ac:dyDescent="0.25">
      <c r="A58" s="4" t="s">
        <v>11</v>
      </c>
      <c r="B58" s="6">
        <v>272</v>
      </c>
      <c r="C58" s="6">
        <v>13790</v>
      </c>
      <c r="D58" s="1">
        <f t="shared" si="23"/>
        <v>50699</v>
      </c>
      <c r="E58" s="9">
        <v>17160</v>
      </c>
      <c r="F58" s="9">
        <v>173226</v>
      </c>
      <c r="G58" s="8"/>
      <c r="H58" s="8"/>
      <c r="I58" s="29"/>
      <c r="J58" s="29"/>
    </row>
    <row r="59" spans="1:10" s="3" customFormat="1" ht="22.5" customHeight="1" x14ac:dyDescent="0.25">
      <c r="A59" s="4" t="s">
        <v>12</v>
      </c>
      <c r="B59" s="6">
        <v>268</v>
      </c>
      <c r="C59" s="6">
        <v>11110</v>
      </c>
      <c r="D59" s="1">
        <f t="shared" si="23"/>
        <v>41455</v>
      </c>
      <c r="E59" s="6">
        <v>17160</v>
      </c>
      <c r="F59" s="1">
        <v>149509</v>
      </c>
      <c r="G59" s="8"/>
      <c r="H59" s="8"/>
      <c r="I59" s="29"/>
      <c r="J59" s="29"/>
    </row>
    <row r="60" spans="1:10" s="3" customFormat="1" ht="22.5" customHeight="1" x14ac:dyDescent="0.25">
      <c r="A60" s="4" t="s">
        <v>13</v>
      </c>
      <c r="B60" s="6">
        <v>264</v>
      </c>
      <c r="C60" s="6">
        <v>25199</v>
      </c>
      <c r="D60" s="1">
        <f t="shared" ref="D60" si="24">C60/B60*1000</f>
        <v>95451</v>
      </c>
      <c r="E60" s="6">
        <v>17160</v>
      </c>
      <c r="F60" s="1">
        <v>355696</v>
      </c>
      <c r="G60" s="8"/>
      <c r="H60" s="8"/>
      <c r="I60" s="29"/>
      <c r="J60" s="29"/>
    </row>
    <row r="62" spans="1:10" x14ac:dyDescent="0.25">
      <c r="C62" s="10"/>
    </row>
  </sheetData>
  <mergeCells count="12">
    <mergeCell ref="A9:F9"/>
    <mergeCell ref="A22:F22"/>
    <mergeCell ref="A35:F35"/>
    <mergeCell ref="A48:F48"/>
    <mergeCell ref="A2:F2"/>
    <mergeCell ref="A3:F3"/>
    <mergeCell ref="A5:A8"/>
    <mergeCell ref="B5:B8"/>
    <mergeCell ref="C5:C8"/>
    <mergeCell ref="D5:D8"/>
    <mergeCell ref="E5:E8"/>
    <mergeCell ref="F5:F8"/>
  </mergeCells>
  <printOptions horizontalCentered="1"/>
  <pageMargins left="0.70866141732283472" right="0.31496062992125984" top="0.55118110236220474" bottom="0.35433070866141736" header="0.31496062992125984" footer="0.31496062992125984"/>
  <pageSetup paperSize="9" scale="57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2018-01-18T06:41:55Z</dcterms:modified>
</cp:coreProperties>
</file>