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4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17.xml" ContentType="application/vnd.openxmlformats-officedocument.spreadsheetml.revisionLog+xml"/>
  <Override PartName="/xl/revisions/revisionLog26.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63.xml" ContentType="application/vnd.openxmlformats-officedocument.spreadsheetml.revisionLog+xml"/>
  <Override PartName="/xl/revisions/revisionLog84.xml" ContentType="application/vnd.openxmlformats-officedocument.spreadsheetml.revisionLog+xml"/>
  <Override PartName="/xl/revisions/revisionLog138.xml" ContentType="application/vnd.openxmlformats-officedocument.spreadsheetml.revisionLog+xml"/>
  <Override PartName="/xl/revisions/revisionLog47.xml" ContentType="application/vnd.openxmlformats-officedocument.spreadsheetml.revisionLog+xml"/>
  <Override PartName="/xl/revisions/revisionLog68.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33.xml" ContentType="application/vnd.openxmlformats-officedocument.spreadsheetml.revisionLog+xml"/>
  <Override PartName="/xl/revisions/revisionLog16.xml" ContentType="application/vnd.openxmlformats-officedocument.spreadsheetml.revisionLog+xml"/>
  <Override PartName="/xl/revisions/revisionLog107.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123.xml" ContentType="application/vnd.openxmlformats-officedocument.spreadsheetml.revisionLog+xml"/>
  <Override PartName="/xl/revisions/revisionLog128.xml" ContentType="application/vnd.openxmlformats-officedocument.spreadsheetml.revisionLog+xml"/>
  <Override PartName="/xl/revisions/revisionLog5.xml" ContentType="application/vnd.openxmlformats-officedocument.spreadsheetml.revisionLog+xml"/>
  <Override PartName="/xl/revisions/revisionLog90.xml" ContentType="application/vnd.openxmlformats-officedocument.spreadsheetml.revisionLog+xml"/>
  <Override PartName="/xl/revisions/revisionLog95.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118.xml" ContentType="application/vnd.openxmlformats-officedocument.spreadsheetml.revisionLog+xml"/>
  <Override PartName="/xl/revisions/revisionLog134.xml" ContentType="application/vnd.openxmlformats-officedocument.spreadsheetml.revisionLog+xml"/>
  <Override PartName="/xl/revisions/revisionLog139.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121.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08.xml" ContentType="application/vnd.openxmlformats-officedocument.spreadsheetml.revisionLog+xml"/>
  <Override PartName="/xl/revisions/revisionLog124.xml" ContentType="application/vnd.openxmlformats-officedocument.spreadsheetml.revisionLog+xml"/>
  <Override PartName="/xl/revisions/revisionLog129.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116.xml" ContentType="application/vnd.openxmlformats-officedocument.spreadsheetml.revisionLog+xml"/>
  <Override PartName="/xl/revisions/revisionLog137.xml" ContentType="application/vnd.openxmlformats-officedocument.spreadsheetml.revisionLog+xml"/>
  <Override PartName="/xl/revisions/revisionLog54.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Override PartName="/xl/revisions/revisionLog13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114.xml" ContentType="application/vnd.openxmlformats-officedocument.spreadsheetml.revisionLog+xml"/>
  <Override PartName="/xl/revisions/revisionLog119.xml" ContentType="application/vnd.openxmlformats-officedocument.spreadsheetml.revisionLog+xml"/>
  <Override PartName="/xl/revisions/revisionLog15.xml" ContentType="application/vnd.openxmlformats-officedocument.spreadsheetml.revisionLog+xml"/>
  <Override PartName="/xl/revisions/revisionLog36.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27.xml" ContentType="application/vnd.openxmlformats-officedocument.spreadsheetml.revisionLog+xml"/>
  <Override PartName="/xl/revisions/revisionLog44.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81.xml" ContentType="application/vnd.openxmlformats-officedocument.spreadsheetml.revisionLog+xml"/>
  <Override PartName="/xl/revisions/revisionLog86.xml" ContentType="application/vnd.openxmlformats-officedocument.spreadsheetml.revisionLog+xml"/>
  <Override PartName="/xl/revisions/revisionLog130.xml" ContentType="application/vnd.openxmlformats-officedocument.spreadsheetml.revisionLog+xml"/>
  <Override PartName="/xl/revisions/revisionLog135.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122.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10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120.xml" ContentType="application/vnd.openxmlformats-officedocument.spreadsheetml.revisionLog+xml"/>
  <Override PartName="/xl/revisions/revisionLog125.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115.xml" ContentType="application/vnd.openxmlformats-officedocument.spreadsheetml.revisionLog+xml"/>
  <Override PartName="/xl/revisions/revisionLog131.xml" ContentType="application/vnd.openxmlformats-officedocument.spreadsheetml.revisionLog+xml"/>
  <Override PartName="/xl/revisions/revisionLog136.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12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lockRevision="1"/>
  <bookViews>
    <workbookView xWindow="0" yWindow="120" windowWidth="19200" windowHeight="10440" tabRatio="518"/>
  </bookViews>
  <sheets>
    <sheet name="на 01.03.2018" sheetId="1" r:id="rId1"/>
  </sheets>
  <definedNames>
    <definedName name="_xlnm._FilterDatabase" localSheetId="0" hidden="1">'на 01.03.2018'!$A$7:$L$391</definedName>
    <definedName name="Z_0005951B_56A8_4F75_9731_3C8A24CD1AB5_.wvu.FilterData" localSheetId="0" hidden="1">'на 01.03.2018'!$A$7:$L$391</definedName>
    <definedName name="Z_0217F586_7BE2_4803_B88F_1646729DF76E_.wvu.FilterData" localSheetId="0" hidden="1">'на 01.03.2018'!$A$7:$L$391</definedName>
    <definedName name="Z_02D2F435_66DA_468E_987B_F2AECDDD4E3B_.wvu.FilterData" localSheetId="0" hidden="1">'на 01.03.2018'!$A$7:$L$391</definedName>
    <definedName name="Z_040F7A53_882C_426B_A971_3BA4E7F819F6_.wvu.FilterData" localSheetId="0" hidden="1">'на 01.03.2018'!$A$7:$H$133</definedName>
    <definedName name="Z_056CFCF2_1D67_47C0_BE8C_D1F7ABB1120B_.wvu.FilterData" localSheetId="0" hidden="1">'на 01.03.2018'!$A$7:$L$391</definedName>
    <definedName name="Z_05716ABD_418C_4DA4_AC8A_C2D9BFCD057A_.wvu.FilterData" localSheetId="0" hidden="1">'на 01.03.2018'!$A$7:$L$391</definedName>
    <definedName name="Z_05C1E2BB_B583_44DD_A8AC_FBF87A053735_.wvu.FilterData" localSheetId="0" hidden="1">'на 01.03.2018'!$A$7:$H$133</definedName>
    <definedName name="Z_05C9DD0B_EBEE_40E7_A642_8B2CDCC810BA_.wvu.FilterData" localSheetId="0" hidden="1">'на 01.03.2018'!$A$7:$H$133</definedName>
    <definedName name="Z_0623BA59_06E0_47C4_A9E0_EFF8949456C2_.wvu.FilterData" localSheetId="0" hidden="1">'на 01.03.2018'!$A$7:$H$133</definedName>
    <definedName name="Z_0644E522_2545_474C_824A_2ED6C2798897_.wvu.FilterData" localSheetId="0" hidden="1">'на 01.03.2018'!$A$7:$L$391</definedName>
    <definedName name="Z_06ECB70F_782C_4925_AAED_43BDE49D6216_.wvu.FilterData" localSheetId="0" hidden="1">'на 01.03.2018'!$A$7:$L$391</definedName>
    <definedName name="Z_071188D9_4773_41E2_8227_482316F94E22_.wvu.FilterData" localSheetId="0" hidden="1">'на 01.03.2018'!$A$7:$L$391</definedName>
    <definedName name="Z_076157D9_97A7_4D47_8780_D3B408E54324_.wvu.FilterData" localSheetId="0" hidden="1">'на 01.03.2018'!$A$7:$L$391</definedName>
    <definedName name="Z_079216EF_F396_45DE_93AA_DF26C49F532F_.wvu.FilterData" localSheetId="0" hidden="1">'на 01.03.2018'!$A$7:$H$133</definedName>
    <definedName name="Z_0796BB39_B763_4CFE_9C89_197614BDD8D2_.wvu.FilterData" localSheetId="0" hidden="1">'на 01.03.2018'!$A$7:$L$391</definedName>
    <definedName name="Z_081D092E_BCFD_434D_99DD_F262EBF81A7D_.wvu.FilterData" localSheetId="0" hidden="1">'на 01.03.2018'!$A$7:$H$133</definedName>
    <definedName name="Z_081D1E71_FAB1_490F_8347_4363E467A6B8_.wvu.FilterData" localSheetId="0" hidden="1">'на 01.03.2018'!$A$7:$L$391</definedName>
    <definedName name="Z_09665491_2447_4ACE_847B_4452B60F2DF2_.wvu.FilterData" localSheetId="0" hidden="1">'на 01.03.2018'!$A$7:$L$391</definedName>
    <definedName name="Z_09EDEF91_2CA5_4F56_B67B_9D290C461670_.wvu.FilterData" localSheetId="0" hidden="1">'на 01.03.2018'!$A$7:$H$133</definedName>
    <definedName name="Z_09F9F792_37D5_476B_BEEE_67E9106F48F0_.wvu.FilterData" localSheetId="0" hidden="1">'на 01.03.2018'!$A$7:$L$391</definedName>
    <definedName name="Z_0A10B2C2_8811_4514_A02D_EDC7436B6D07_.wvu.FilterData" localSheetId="0" hidden="1">'на 01.03.2018'!$A$7:$L$391</definedName>
    <definedName name="Z_0AC3FA68_E0C8_4657_AD81_AF6345EA501C_.wvu.FilterData" localSheetId="0" hidden="1">'на 01.03.2018'!$A$7:$H$133</definedName>
    <definedName name="Z_0B579593_C56D_4394_91C1_F024BBE56EB1_.wvu.FilterData" localSheetId="0" hidden="1">'на 01.03.2018'!$A$7:$H$133</definedName>
    <definedName name="Z_0BC55D76_817D_4871_ADFD_780685E85798_.wvu.FilterData" localSheetId="0" hidden="1">'на 01.03.2018'!$A$7:$L$391</definedName>
    <definedName name="Z_0C6B39CB_8BE2_4437_B7EF_2B863FB64A7A_.wvu.FilterData" localSheetId="0" hidden="1">'на 01.03.2018'!$A$7:$H$133</definedName>
    <definedName name="Z_0C80C604_218C_428E_8C68_64D1AFDB22E0_.wvu.FilterData" localSheetId="0" hidden="1">'на 01.03.2018'!$A$7:$L$391</definedName>
    <definedName name="Z_0C81132D_0EFB_424B_A2C0_D694846C9416_.wvu.FilterData" localSheetId="0" hidden="1">'на 01.03.2018'!$A$7:$L$391</definedName>
    <definedName name="Z_0C8C20D3_1DCE_4FE1_95B1_F35D8D398254_.wvu.FilterData" localSheetId="0" hidden="1">'на 01.03.2018'!$A$7:$H$133</definedName>
    <definedName name="Z_0CC9441C_88E9_46D0_951D_A49C84EDA8CE_.wvu.FilterData" localSheetId="0" hidden="1">'на 01.03.2018'!$A$7:$L$391</definedName>
    <definedName name="Z_0CCCFAED_79CE_4449_BC23_D60C794B65C2_.wvu.FilterData" localSheetId="0" hidden="1">'на 01.03.2018'!$A$7:$L$391</definedName>
    <definedName name="Z_0CCCFAED_79CE_4449_BC23_D60C794B65C2_.wvu.PrintArea" localSheetId="0" hidden="1">'на 01.03.2018'!$A$1:$L$188</definedName>
    <definedName name="Z_0CCCFAED_79CE_4449_BC23_D60C794B65C2_.wvu.PrintTitles" localSheetId="0" hidden="1">'на 01.03.2018'!$5:$8</definedName>
    <definedName name="Z_0CF3E93E_60F6_45C8_AD33_C2CE08831546_.wvu.FilterData" localSheetId="0" hidden="1">'на 01.03.2018'!$A$7:$H$133</definedName>
    <definedName name="Z_0D69C398_7947_4D78_B1FE_A2A25AB79E10_.wvu.FilterData" localSheetId="0" hidden="1">'на 01.03.2018'!$A$7:$L$391</definedName>
    <definedName name="Z_0D7F5190_D20E_42FD_AD77_53CB309C7272_.wvu.FilterData" localSheetId="0" hidden="1">'на 01.03.2018'!$A$7:$H$133</definedName>
    <definedName name="Z_0E67843B_6B59_48DA_8F29_8BAD133298E1_.wvu.FilterData" localSheetId="0" hidden="1">'на 01.03.2018'!$A$7:$L$391</definedName>
    <definedName name="Z_0E6786D8_AC3A_48D5_9AD7_4E7485DB6D9C_.wvu.FilterData" localSheetId="0" hidden="1">'на 01.03.2018'!$A$7:$H$133</definedName>
    <definedName name="Z_105D23B5_3830_4B2C_A4D4_FBFBD3BEFB9C_.wvu.FilterData" localSheetId="0" hidden="1">'на 01.03.2018'!$A$7:$H$133</definedName>
    <definedName name="Z_113A0779_204C_451B_8401_73E507046130_.wvu.FilterData" localSheetId="0" hidden="1">'на 01.03.2018'!$A$7:$L$391</definedName>
    <definedName name="Z_119EECA6_2DA1_40F6_BD98_65D18CFC0359_.wvu.FilterData" localSheetId="0" hidden="1">'на 01.03.2018'!$A$7:$L$391</definedName>
    <definedName name="Z_11B0FA8E_E0BF_44A4_A141_D0892BF4BA78_.wvu.FilterData" localSheetId="0" hidden="1">'на 01.03.2018'!$A$7:$L$391</definedName>
    <definedName name="Z_11EBBD1F_0821_4763_A781_80F95B559C64_.wvu.FilterData" localSheetId="0" hidden="1">'на 01.03.2018'!$A$7:$L$391</definedName>
    <definedName name="Z_12397037_6208_4B36_BC95_11438284A9DE_.wvu.FilterData" localSheetId="0" hidden="1">'на 01.03.2018'!$A$7:$H$133</definedName>
    <definedName name="Z_12C2408D_275D_4295_8823_146036CCAF72_.wvu.FilterData" localSheetId="0" hidden="1">'на 01.03.2018'!$A$7:$L$391</definedName>
    <definedName name="Z_130C16AD_E930_4810_BDF0_A6DD3A87B8D5_.wvu.FilterData" localSheetId="0" hidden="1">'на 01.03.2018'!$A$7:$L$391</definedName>
    <definedName name="Z_1315266B_953C_4E7F_B538_74B6DF400647_.wvu.FilterData" localSheetId="0" hidden="1">'на 01.03.2018'!$A$7:$H$133</definedName>
    <definedName name="Z_132984D2_035C_4C6F_8087_28C1188A76E6_.wvu.FilterData" localSheetId="0" hidden="1">'на 01.03.2018'!$A$7:$L$391</definedName>
    <definedName name="Z_13A75724_7658_4A80_9239_F37E0BC75B64_.wvu.FilterData" localSheetId="0" hidden="1">'на 01.03.2018'!$A$7:$L$391</definedName>
    <definedName name="Z_13BE7114_35DF_4699_8779_61985C68F6C3_.wvu.FilterData" localSheetId="0" hidden="1">'на 01.03.2018'!$A$7:$L$391</definedName>
    <definedName name="Z_13BE7114_35DF_4699_8779_61985C68F6C3_.wvu.PrintArea" localSheetId="0" hidden="1">'на 01.03.2018'!$A$1:$L$190</definedName>
    <definedName name="Z_13BE7114_35DF_4699_8779_61985C68F6C3_.wvu.PrintTitles" localSheetId="0" hidden="1">'на 01.03.2018'!$5:$8</definedName>
    <definedName name="Z_13E7ADA2_058C_4412_9AEA_31547694DD5C_.wvu.FilterData" localSheetId="0" hidden="1">'на 01.03.2018'!$A$7:$H$133</definedName>
    <definedName name="Z_1474826F_81A7_45CE_9E32_539008BC6006_.wvu.FilterData" localSheetId="0" hidden="1">'на 01.03.2018'!$A$7:$L$391</definedName>
    <definedName name="Z_148D8FAA_3DC1_4430_9D42_1AFD9B8B331B_.wvu.FilterData" localSheetId="0" hidden="1">'на 01.03.2018'!$A$7:$L$391</definedName>
    <definedName name="Z_1539101F_31E9_4994_A34D_436B2BB1B73C_.wvu.FilterData" localSheetId="0" hidden="1">'на 01.03.2018'!$A$7:$L$391</definedName>
    <definedName name="Z_158130B9_9537_4E7D_AC4C_ED389C9B13A6_.wvu.FilterData" localSheetId="0" hidden="1">'на 01.03.2018'!$A$7:$L$391</definedName>
    <definedName name="Z_15AF9AFF_36E4_41C3_A9EA_A83C0A87FA00_.wvu.FilterData" localSheetId="0" hidden="1">'на 01.03.2018'!$A$7:$L$391</definedName>
    <definedName name="Z_1611C1BA_C4E2_40AE_8F45_3BEDE164E518_.wvu.FilterData" localSheetId="0" hidden="1">'на 01.03.2018'!$A$7:$L$391</definedName>
    <definedName name="Z_16533C21_4A9A_450C_8A94_553B88C3A9CF_.wvu.FilterData" localSheetId="0" hidden="1">'на 01.03.2018'!$A$7:$H$133</definedName>
    <definedName name="Z_1682CF4C_6BE2_4E45_A613_382D117E51BF_.wvu.FilterData" localSheetId="0" hidden="1">'на 01.03.2018'!$A$7:$L$391</definedName>
    <definedName name="Z_168FD5D4_D13B_47B9_8E56_61C627E3620F_.wvu.FilterData" localSheetId="0" hidden="1">'на 01.03.2018'!$A$7:$H$133</definedName>
    <definedName name="Z_169B516E_654F_469D_A8A0_69AB59FA498D_.wvu.FilterData" localSheetId="0" hidden="1">'на 01.03.2018'!$A$7:$L$391</definedName>
    <definedName name="Z_176FBEC7_B2AF_4702_A894_382F81F9ECF6_.wvu.FilterData" localSheetId="0" hidden="1">'на 01.03.2018'!$A$7:$H$133</definedName>
    <definedName name="Z_17AC66D0_E8BD_44BA_92AB_131AEC3E5A62_.wvu.FilterData" localSheetId="0" hidden="1">'на 01.03.2018'!$A$7:$L$391</definedName>
    <definedName name="Z_17AEC02B_67B1_483A_97D2_C1C6DFD21518_.wvu.FilterData" localSheetId="0" hidden="1">'на 01.03.2018'!$A$7:$L$391</definedName>
    <definedName name="Z_1902C2E4_C521_44EB_B934_0EBD6E871DD8_.wvu.FilterData" localSheetId="0" hidden="1">'на 01.03.2018'!$A$7:$L$391</definedName>
    <definedName name="Z_191D2631_8F19_4FC0_96A1_F397D331A068_.wvu.FilterData" localSheetId="0" hidden="1">'на 01.03.2018'!$A$7:$L$391</definedName>
    <definedName name="Z_19510E6E_7565_4AC2_BCB4_A345501456B6_.wvu.FilterData" localSheetId="0" hidden="1">'на 01.03.2018'!$A$7:$H$133</definedName>
    <definedName name="Z_19B34FC3_E683_4280_90EE_7791220AE682_.wvu.FilterData" localSheetId="0" hidden="1">'на 01.03.2018'!$A$7:$L$391</definedName>
    <definedName name="Z_19E5B318_3123_4687_A10B_72F3BDA9A599_.wvu.FilterData" localSheetId="0" hidden="1">'на 01.03.2018'!$A$7:$L$391</definedName>
    <definedName name="Z_1ADD4354_436F_41C7_AFD6_B73FA2D9BC20_.wvu.FilterData" localSheetId="0" hidden="1">'на 01.03.2018'!$A$7:$L$391</definedName>
    <definedName name="Z_1B413C41_F5DB_4793_803B_D278F6A0BE2C_.wvu.FilterData" localSheetId="0" hidden="1">'на 01.03.2018'!$A$7:$L$391</definedName>
    <definedName name="Z_1B943BCB_9609_428B_963E_E25F01748D7C_.wvu.FilterData" localSheetId="0" hidden="1">'на 01.03.2018'!$A$7:$L$391</definedName>
    <definedName name="Z_1BA0A829_1467_4894_A294_9BFD1EA8F94D_.wvu.FilterData" localSheetId="0" hidden="1">'на 01.03.2018'!$A$7:$L$391</definedName>
    <definedName name="Z_1C384A54_E3F0_4C1E_862E_6CD9154B364F_.wvu.FilterData" localSheetId="0" hidden="1">'на 01.03.2018'!$A$7:$L$391</definedName>
    <definedName name="Z_1C3DF549_BEC3_47F7_8F0B_A96D42597ECF_.wvu.FilterData" localSheetId="0" hidden="1">'на 01.03.2018'!$A$7:$H$133</definedName>
    <definedName name="Z_1C681B2A_8932_44D9_BF50_EA5DBCC10436_.wvu.FilterData" localSheetId="0" hidden="1">'на 01.03.2018'!$A$7:$H$133</definedName>
    <definedName name="Z_1CB0764B_554D_4C09_98DC_8DED9FC27F03_.wvu.FilterData" localSheetId="0" hidden="1">'на 01.03.2018'!$A$7:$L$391</definedName>
    <definedName name="Z_1CB5C523_AFA5_43A8_9C28_9F12CFE5BE65_.wvu.FilterData" localSheetId="0" hidden="1">'на 01.03.2018'!$A$7:$L$391</definedName>
    <definedName name="Z_1CEF9102_6C60_416B_8820_19DA6CA2FF8F_.wvu.FilterData" localSheetId="0" hidden="1">'на 01.03.2018'!$A$7:$L$391</definedName>
    <definedName name="Z_1D2C2901_70D8_494F_B885_AA5F7F9A1D2E_.wvu.FilterData" localSheetId="0" hidden="1">'на 01.03.2018'!$A$7:$L$391</definedName>
    <definedName name="Z_1D546444_6D70_47F2_86F2_EDA85896BE29_.wvu.FilterData" localSheetId="0" hidden="1">'на 01.03.2018'!$A$7:$L$391</definedName>
    <definedName name="Z_1F274A4D_4DCC_44CA_A1BD_90B7EE180486_.wvu.FilterData" localSheetId="0" hidden="1">'на 01.03.2018'!$A$7:$H$133</definedName>
    <definedName name="Z_1F6B5B08_FAE9_43CF_A27B_EE7ACD6D4DF6_.wvu.FilterData" localSheetId="0" hidden="1">'на 01.03.2018'!$A$7:$L$391</definedName>
    <definedName name="Z_1F885BC0_FA2D_45E9_BC66_C7BA68F6529B_.wvu.FilterData" localSheetId="0" hidden="1">'на 01.03.2018'!$A$7:$L$391</definedName>
    <definedName name="Z_1FF678B1_7F2B_4362_81E7_D3C79ED64B95_.wvu.FilterData" localSheetId="0" hidden="1">'на 01.03.2018'!$A$7:$H$133</definedName>
    <definedName name="Z_20461DED_BCEE_4284_A6DA_6F07C40C8239_.wvu.FilterData" localSheetId="0" hidden="1">'на 01.03.2018'!$A$7:$L$391</definedName>
    <definedName name="Z_20A3EB12_07C5_4317_9D11_7C0131FF1F02_.wvu.FilterData" localSheetId="0" hidden="1">'на 01.03.2018'!$A$7:$L$391</definedName>
    <definedName name="Z_216AEA56_C079_4104_83C7_B22F3C2C4895_.wvu.FilterData" localSheetId="0" hidden="1">'на 01.03.2018'!$A$7:$H$133</definedName>
    <definedName name="Z_2181C7D4_AA52_40AC_A808_5D532F9A4DB9_.wvu.FilterData" localSheetId="0" hidden="1">'на 01.03.2018'!$A$7:$H$133</definedName>
    <definedName name="Z_222CB208_6EE7_4ACF_9056_A80606B8DEAE_.wvu.FilterData" localSheetId="0" hidden="1">'на 01.03.2018'!$A$7:$L$391</definedName>
    <definedName name="Z_22A3361C_6866_4206_B8FA_E848438D95B8_.wvu.FilterData" localSheetId="0" hidden="1">'на 01.03.2018'!$A$7:$H$133</definedName>
    <definedName name="Z_23D71F5A_A534_4F07_942A_44ED3D76C570_.wvu.FilterData" localSheetId="0" hidden="1">'на 01.03.2018'!$A$7:$L$391</definedName>
    <definedName name="Z_246D425F_E7DE_4F74_93E1_1CA6487BB7AF_.wvu.FilterData" localSheetId="0" hidden="1">'на 01.03.2018'!$A$7:$L$391</definedName>
    <definedName name="Z_24860D1B_9CB0_4DBB_9F9A_A7B23A9FBD9E_.wvu.FilterData" localSheetId="0" hidden="1">'на 01.03.2018'!$A$7:$L$391</definedName>
    <definedName name="Z_24D1D1DF_90B3_41D1_82E1_05DE887CC58D_.wvu.FilterData" localSheetId="0" hidden="1">'на 01.03.2018'!$A$7:$H$133</definedName>
    <definedName name="Z_24E5C1BC_322C_4FEF_B964_F0DCC04482C1_.wvu.Cols" localSheetId="0" hidden="1">'на 01.03.2018'!#REF!,'на 01.03.2018'!#REF!</definedName>
    <definedName name="Z_24E5C1BC_322C_4FEF_B964_F0DCC04482C1_.wvu.FilterData" localSheetId="0" hidden="1">'на 01.03.2018'!$A$7:$H$133</definedName>
    <definedName name="Z_24E5C1BC_322C_4FEF_B964_F0DCC04482C1_.wvu.Rows" localSheetId="0" hidden="1">'на 01.03.2018'!#REF!</definedName>
    <definedName name="Z_25DD804F_4FCB_49C0_B290_F226E6C8FC4D_.wvu.FilterData" localSheetId="0" hidden="1">'на 01.03.2018'!$A$7:$L$391</definedName>
    <definedName name="Z_26390C63_E690_4CD6_B911_4F7F9CCE06AD_.wvu.FilterData" localSheetId="0" hidden="1">'на 01.03.2018'!$A$7:$L$391</definedName>
    <definedName name="Z_2647282E_5B25_4148_AAD9_72AB0A3F24C4_.wvu.FilterData" localSheetId="0" hidden="1">'на 01.03.2018'!$A$3:$M$188</definedName>
    <definedName name="Z_26E7CD7D_71FD_4075_B268_E6444384CE7D_.wvu.FilterData" localSheetId="0" hidden="1">'на 01.03.2018'!$A$7:$H$133</definedName>
    <definedName name="Z_2751B79E_F60F_449F_9B1A_ED01F0EE4A3F_.wvu.FilterData" localSheetId="0" hidden="1">'на 01.03.2018'!$A$7:$L$391</definedName>
    <definedName name="Z_28008BE5_0693_468D_890E_2AE562EDDFCA_.wvu.FilterData" localSheetId="0" hidden="1">'на 01.03.2018'!$A$7:$H$133</definedName>
    <definedName name="Z_282F013D_E5B1_4C17_8727_7949891CEFC8_.wvu.FilterData" localSheetId="0" hidden="1">'на 01.03.2018'!$A$7:$L$391</definedName>
    <definedName name="Z_2932A736_9A81_4C2B_931E_457899534006_.wvu.FilterData" localSheetId="0" hidden="1">'на 01.03.2018'!$A$7:$L$391</definedName>
    <definedName name="Z_29A3F31E_AA0E_4520_83F3_6EDE69E47FB4_.wvu.FilterData" localSheetId="0" hidden="1">'на 01.03.2018'!$A$7:$L$391</definedName>
    <definedName name="Z_29D1C55E_0AE0_4CA9_A4C9_F358DEE7E9AD_.wvu.FilterData" localSheetId="0" hidden="1">'на 01.03.2018'!$A$7:$L$391</definedName>
    <definedName name="Z_2A075779_EE89_4995_9517_DAD5135FF513_.wvu.FilterData" localSheetId="0" hidden="1">'на 01.03.2018'!$A$7:$L$391</definedName>
    <definedName name="Z_2A9D3288_FE38_46DD_A0BD_6FD4437B54BF_.wvu.FilterData" localSheetId="0" hidden="1">'на 01.03.2018'!$A$7:$L$391</definedName>
    <definedName name="Z_2B4EF399_1F78_4650_9196_70339D27DB54_.wvu.FilterData" localSheetId="0" hidden="1">'на 01.03.2018'!$A$7:$L$391</definedName>
    <definedName name="Z_2B67E997_66AF_4883_9EE5_9876648FDDE9_.wvu.FilterData" localSheetId="0" hidden="1">'на 01.03.2018'!$A$7:$L$391</definedName>
    <definedName name="Z_2B6BAC9D_8ECF_4B5C_AEA7_CCE1C0524E55_.wvu.FilterData" localSheetId="0" hidden="1">'на 01.03.2018'!$A$7:$L$391</definedName>
    <definedName name="Z_2C029299_5EEC_4151_A9E2_241D31E08692_.wvu.FilterData" localSheetId="0" hidden="1">'на 01.03.2018'!$A$7:$L$391</definedName>
    <definedName name="Z_2C43A648_766E_499E_95B2_EA6F7EA791D4_.wvu.FilterData" localSheetId="0" hidden="1">'на 01.03.2018'!$A$7:$L$391</definedName>
    <definedName name="Z_2C47EAD7_6B0B_40AB_9599_0BF3302E35F1_.wvu.FilterData" localSheetId="0" hidden="1">'на 01.03.2018'!$A$7:$H$133</definedName>
    <definedName name="Z_2CD18B03_71F5_4B8A_8C6C_592F5A66335B_.wvu.FilterData" localSheetId="0" hidden="1">'на 01.03.2018'!$A$7:$L$391</definedName>
    <definedName name="Z_2D011736_53B8_48A8_8C2E_71DD995F6546_.wvu.FilterData" localSheetId="0" hidden="1">'на 01.03.2018'!$A$7:$L$391</definedName>
    <definedName name="Z_2D540280_F40F_4530_A32A_1FF2E78E7147_.wvu.FilterData" localSheetId="0" hidden="1">'на 01.03.2018'!$A$7:$L$391</definedName>
    <definedName name="Z_2D918A37_6905_4BEF_BC3A_DA45E968DAC3_.wvu.FilterData" localSheetId="0" hidden="1">'на 01.03.2018'!$A$7:$H$133</definedName>
    <definedName name="Z_2DF88C31_E5A0_4DFE_877D_5A31D3992603_.wvu.Rows" localSheetId="0" hidden="1">'на 01.03.2018'!#REF!,'на 01.03.2018'!#REF!,'на 01.03.2018'!#REF!,'на 01.03.2018'!#REF!,'на 01.03.2018'!#REF!,'на 01.03.2018'!#REF!,'на 01.03.2018'!#REF!,'на 01.03.2018'!#REF!,'на 01.03.2018'!#REF!,'на 01.03.2018'!#REF!,'на 01.03.2018'!#REF!</definedName>
    <definedName name="Z_2F3BAFC5_8792_4BC0_833F_5CB9ACB14A14_.wvu.FilterData" localSheetId="0" hidden="1">'на 01.03.2018'!$A$7:$H$133</definedName>
    <definedName name="Z_2F3DE7DB_1DEA_4A0C_88EC_B05C9EEC768F_.wvu.FilterData" localSheetId="0" hidden="1">'на 01.03.2018'!$A$7:$L$391</definedName>
    <definedName name="Z_2F72C4E3_E946_4870_A59B_C47D17A3E8B0_.wvu.FilterData" localSheetId="0" hidden="1">'на 01.03.2018'!$A$7:$L$391</definedName>
    <definedName name="Z_2F7AC811_CA37_46E3_866E_6E10DF43054A_.wvu.FilterData" localSheetId="0" hidden="1">'на 01.03.2018'!$A$7:$L$391</definedName>
    <definedName name="Z_300D3722_BC5B_4EFC_A306_CB3461E96075_.wvu.FilterData" localSheetId="0" hidden="1">'на 01.03.2018'!$A$7:$L$391</definedName>
    <definedName name="Z_308AF0B3_EE19_4841_BBC0_915C9A7203E9_.wvu.FilterData" localSheetId="0" hidden="1">'на 01.03.2018'!$A$7:$L$391</definedName>
    <definedName name="Z_30F94082_E7C8_4DE7_AE26_19B3A4317363_.wvu.FilterData" localSheetId="0" hidden="1">'на 01.03.2018'!$A$7:$L$391</definedName>
    <definedName name="Z_315B3829_E75D_48BB_A407_88A96C0D6A4B_.wvu.FilterData" localSheetId="0" hidden="1">'на 01.03.2018'!$A$7:$L$391</definedName>
    <definedName name="Z_316B9C14_7546_49E5_A384_4190EC7682DE_.wvu.FilterData" localSheetId="0" hidden="1">'на 01.03.2018'!$A$7:$L$391</definedName>
    <definedName name="Z_31985263_3556_4B71_A26F_62706F49B320_.wvu.FilterData" localSheetId="0" hidden="1">'на 01.03.2018'!$A$7:$H$133</definedName>
    <definedName name="Z_31C5283F_7633_4B8A_ADD5_7EB245AE899F_.wvu.FilterData" localSheetId="0" hidden="1">'на 01.03.2018'!$A$7:$L$391</definedName>
    <definedName name="Z_31EABA3C_DD8D_46BF_85B1_09527EF8E816_.wvu.FilterData" localSheetId="0" hidden="1">'на 01.03.2018'!$A$7:$H$133</definedName>
    <definedName name="Z_328B1FBD_B9E0_4F8C_AA1F_438ED0F19823_.wvu.FilterData" localSheetId="0" hidden="1">'на 01.03.2018'!$A$7:$L$391</definedName>
    <definedName name="Z_32F81156_0F3B_49A8_B56D_9A01AA7C97FE_.wvu.FilterData" localSheetId="0" hidden="1">'на 01.03.2018'!$A$7:$L$391</definedName>
    <definedName name="Z_33081AFE_875F_4448_8DBB_C2288E582829_.wvu.FilterData" localSheetId="0" hidden="1">'на 01.03.2018'!$A$7:$L$391</definedName>
    <definedName name="Z_34587A22_A707_48EC_A6D8_8CA0D443CB5A_.wvu.FilterData" localSheetId="0" hidden="1">'на 01.03.2018'!$A$7:$L$391</definedName>
    <definedName name="Z_34E97F8E_B808_4C29_AFA8_24160BA8B576_.wvu.FilterData" localSheetId="0" hidden="1">'на 01.03.2018'!$A$7:$H$133</definedName>
    <definedName name="Z_354643EC_374D_4252_A3BA_624B9338CCF6_.wvu.FilterData" localSheetId="0" hidden="1">'на 01.03.2018'!$A$7:$L$391</definedName>
    <definedName name="Z_356902C5_CBA1_407E_849C_39B6CAAFCD34_.wvu.FilterData" localSheetId="0" hidden="1">'на 01.03.2018'!$A$7:$L$391</definedName>
    <definedName name="Z_3597F15D_13FB_47E4_B2D7_0713796F1B32_.wvu.FilterData" localSheetId="0" hidden="1">'на 01.03.2018'!$A$7:$H$133</definedName>
    <definedName name="Z_36279478_DEDD_46A7_8B6D_9500CB65A35C_.wvu.FilterData" localSheetId="0" hidden="1">'на 01.03.2018'!$A$7:$H$133</definedName>
    <definedName name="Z_36282042_958F_4D98_9515_9E9271F26AA2_.wvu.FilterData" localSheetId="0" hidden="1">'на 01.03.2018'!$A$7:$H$133</definedName>
    <definedName name="Z_368728BB_F981_4DE3_8F4E_C77C2580C6B3_.wvu.FilterData" localSheetId="0" hidden="1">'на 01.03.2018'!$A$7:$L$391</definedName>
    <definedName name="Z_36AEB3FF_FCBC_4E21_8EFE_F20781816ED3_.wvu.FilterData" localSheetId="0" hidden="1">'на 01.03.2018'!$A$7:$H$133</definedName>
    <definedName name="Z_371CA4AD_891B_4B1D_9403_45AB26546607_.wvu.FilterData" localSheetId="0" hidden="1">'на 01.03.2018'!$A$7:$L$391</definedName>
    <definedName name="Z_375FD1ED_0F0C_4C78_AE3D_1D583BC74E47_.wvu.FilterData" localSheetId="0" hidden="1">'на 01.03.2018'!$A$7:$L$391</definedName>
    <definedName name="Z_3789C719_2C4D_4FFB_B9EF_5AA095975824_.wvu.FilterData" localSheetId="0" hidden="1">'на 01.03.2018'!$A$7:$L$391</definedName>
    <definedName name="Z_37F8CE32_8CE8_4D95_9C0E_63112E6EFFE9_.wvu.Cols" localSheetId="0" hidden="1">'на 01.03.2018'!#REF!</definedName>
    <definedName name="Z_37F8CE32_8CE8_4D95_9C0E_63112E6EFFE9_.wvu.FilterData" localSheetId="0" hidden="1">'на 01.03.2018'!$A$7:$H$133</definedName>
    <definedName name="Z_37F8CE32_8CE8_4D95_9C0E_63112E6EFFE9_.wvu.PrintArea" localSheetId="0" hidden="1">'на 01.03.2018'!$A$1:$L$133</definedName>
    <definedName name="Z_37F8CE32_8CE8_4D95_9C0E_63112E6EFFE9_.wvu.PrintTitles" localSheetId="0" hidden="1">'на 01.03.2018'!$5:$8</definedName>
    <definedName name="Z_37F8CE32_8CE8_4D95_9C0E_63112E6EFFE9_.wvu.Rows" localSheetId="0" hidden="1">'на 01.03.2018'!#REF!,'на 01.03.2018'!#REF!,'на 01.03.2018'!#REF!,'на 01.03.2018'!#REF!,'на 01.03.2018'!#REF!,'на 01.03.2018'!#REF!,'на 01.03.2018'!#REF!,'на 01.03.2018'!#REF!,'на 01.03.2018'!#REF!,'на 01.03.2018'!#REF!,'на 01.03.2018'!#REF!,'на 01.03.2018'!#REF!,'на 01.03.2018'!#REF!,'на 01.03.2018'!#REF!,'на 01.03.2018'!#REF!,'на 01.03.2018'!#REF!,'на 01.03.2018'!#REF!</definedName>
    <definedName name="Z_386EE007_6994_4AA6_8824_D461BF01F1EA_.wvu.FilterData" localSheetId="0" hidden="1">'на 01.03.2018'!$A$7:$L$391</definedName>
    <definedName name="Z_39897EE2_53F6_432A_9A7F_7DBB2FBB08E4_.wvu.FilterData" localSheetId="0" hidden="1">'на 01.03.2018'!$A$7:$L$391</definedName>
    <definedName name="Z_3A08D49D_7322_4FD5_90D4_F8436B9BCFE3_.wvu.FilterData" localSheetId="0" hidden="1">'на 01.03.2018'!$A$7:$L$391</definedName>
    <definedName name="Z_3A152827_EFCD_4FCD_A4F0_81C604FF3F88_.wvu.FilterData" localSheetId="0" hidden="1">'на 01.03.2018'!$A$7:$L$391</definedName>
    <definedName name="Z_3A3DB971_386F_40FA_8DD4_4A74AFE3B4C9_.wvu.FilterData" localSheetId="0" hidden="1">'на 01.03.2018'!$A$7:$L$391</definedName>
    <definedName name="Z_3AAEA08B_779A_471D_BFA0_0D98BF9A4FAD_.wvu.FilterData" localSheetId="0" hidden="1">'на 01.03.2018'!$A$7:$H$133</definedName>
    <definedName name="Z_3C664174_3E98_4762_A560_3810A313981F_.wvu.FilterData" localSheetId="0" hidden="1">'на 01.03.2018'!$A$7:$L$391</definedName>
    <definedName name="Z_3C9F72CF_10C2_48CF_BBB6_A2B9A1393F37_.wvu.FilterData" localSheetId="0" hidden="1">'на 01.03.2018'!$A$7:$H$133</definedName>
    <definedName name="Z_3CBCA6B7_5D7C_44A4_844A_26E2A61FDE86_.wvu.FilterData" localSheetId="0" hidden="1">'на 01.03.2018'!$A$7:$L$391</definedName>
    <definedName name="Z_3D1280C8_646B_4BB2_862F_8A8207220C6A_.wvu.FilterData" localSheetId="0" hidden="1">'на 01.03.2018'!$A$7:$H$133</definedName>
    <definedName name="Z_3D4245D9_9AB3_43FE_97D0_205A6EA7E6E4_.wvu.FilterData" localSheetId="0" hidden="1">'на 01.03.2018'!$A$7:$L$391</definedName>
    <definedName name="Z_3D5A28D4_CB7B_405C_9FFF_EB22C14AB77F_.wvu.FilterData" localSheetId="0" hidden="1">'на 01.03.2018'!$A$7:$L$391</definedName>
    <definedName name="Z_3D6E136A_63AE_4912_A965_BD438229D989_.wvu.FilterData" localSheetId="0" hidden="1">'на 01.03.2018'!$A$7:$L$391</definedName>
    <definedName name="Z_3DB4F6FC_CE58_4083_A6ED_88DCB901BB99_.wvu.FilterData" localSheetId="0" hidden="1">'на 01.03.2018'!$A$7:$H$133</definedName>
    <definedName name="Z_3E14FD86_95B1_4D0E_A8F6_A4FFDE0E3FF0_.wvu.FilterData" localSheetId="0" hidden="1">'на 01.03.2018'!$A$7:$L$391</definedName>
    <definedName name="Z_3E7BBA27_FCB5_4D66_864C_8656009B9E88_.wvu.FilterData" localSheetId="0" hidden="1">'на 01.03.2018'!$A$3:$M$188</definedName>
    <definedName name="Z_3EEA7E1A_5F2B_4408_A34C_1F0223B5B245_.wvu.FilterData" localSheetId="0" hidden="1">'на 01.03.2018'!$A$7:$L$391</definedName>
    <definedName name="Z_3EEA7E1A_5F2B_4408_A34C_1F0223B5B245_.wvu.PrintArea" localSheetId="0" hidden="1">'на 01.03.2018'!$A$1:$L$190</definedName>
    <definedName name="Z_3EEA7E1A_5F2B_4408_A34C_1F0223B5B245_.wvu.PrintTitles" localSheetId="0" hidden="1">'на 01.03.2018'!$5:$8</definedName>
    <definedName name="Z_3F0F098D_D998_48FD_BB26_7A5537CB4DC9_.wvu.FilterData" localSheetId="0" hidden="1">'на 01.03.2018'!$A$7:$L$391</definedName>
    <definedName name="Z_3F4E18FA_E0CE_43C2_A7F4_5CAE036892ED_.wvu.FilterData" localSheetId="0" hidden="1">'на 01.03.2018'!$A$7:$L$391</definedName>
    <definedName name="Z_3F7954D6_04C1_4B23_AE36_0FF9609A2280_.wvu.FilterData" localSheetId="0" hidden="1">'на 01.03.2018'!$A$7:$L$391</definedName>
    <definedName name="Z_3F839701_87D5_496C_AD9C_2B5AE5742513_.wvu.FilterData" localSheetId="0" hidden="1">'на 01.03.2018'!$A$7:$L$391</definedName>
    <definedName name="Z_3FE8ACF3_2097_4BA9_8230_2DBD30F09632_.wvu.FilterData" localSheetId="0" hidden="1">'на 01.03.2018'!$A$7:$L$391</definedName>
    <definedName name="Z_3FEA0B99_83A0_4934_91F1_66BC8E596ABB_.wvu.FilterData" localSheetId="0" hidden="1">'на 01.03.2018'!$A$7:$L$391</definedName>
    <definedName name="Z_3FEDCFF8_5450_469D_9A9E_38AB8819A083_.wvu.FilterData" localSheetId="0" hidden="1">'на 01.03.2018'!$A$7:$L$391</definedName>
    <definedName name="Z_402DFE3F_A5E1_41E8_BB4F_E3062FAE22D8_.wvu.FilterData" localSheetId="0" hidden="1">'на 01.03.2018'!$A$7:$L$391</definedName>
    <definedName name="Z_403313B7_B74E_4D03_8AB9_B2A52A5BA330_.wvu.FilterData" localSheetId="0" hidden="1">'на 01.03.2018'!$A$7:$H$133</definedName>
    <definedName name="Z_4055661A_C391_44E3_B71B_DF824D593415_.wvu.FilterData" localSheetId="0" hidden="1">'на 01.03.2018'!$A$7:$H$133</definedName>
    <definedName name="Z_413E8ADC_60FE_4AEB_A365_51405ED7DAEF_.wvu.FilterData" localSheetId="0" hidden="1">'на 01.03.2018'!$A$7:$L$391</definedName>
    <definedName name="Z_415B8653_FE9C_472E_85AE_9CFA9B00FD5E_.wvu.FilterData" localSheetId="0" hidden="1">'на 01.03.2018'!$A$7:$H$133</definedName>
    <definedName name="Z_418F9F46_9018_4AFC_A504_8CA60A905B83_.wvu.FilterData" localSheetId="0" hidden="1">'на 01.03.2018'!$A$7:$L$391</definedName>
    <definedName name="Z_41C6EAF5_F389_4A73_A5DF_3E2ABACB9DC1_.wvu.FilterData" localSheetId="0" hidden="1">'на 01.03.2018'!$A$7:$L$391</definedName>
    <definedName name="Z_422AF1DB_ADD9_4056_90D1_EF57FA0619FA_.wvu.FilterData" localSheetId="0" hidden="1">'на 01.03.2018'!$A$7:$L$391</definedName>
    <definedName name="Z_42BF13A9_20A4_4030_912B_F63923E11DBF_.wvu.FilterData" localSheetId="0" hidden="1">'на 01.03.2018'!$A$7:$L$391</definedName>
    <definedName name="Z_4388DD05_A74C_4C1C_A344_6EEDB2F4B1B0_.wvu.FilterData" localSheetId="0" hidden="1">'на 01.03.2018'!$A$7:$H$133</definedName>
    <definedName name="Z_43F7D742_5383_4CCE_A058_3A12F3676DF6_.wvu.FilterData" localSheetId="0" hidden="1">'на 01.03.2018'!$A$7:$L$391</definedName>
    <definedName name="Z_445590C0_7350_4A17_AB85_F8DCF9494ECC_.wvu.FilterData" localSheetId="0" hidden="1">'на 01.03.2018'!$A$7:$H$133</definedName>
    <definedName name="Z_448249C8_AE56_4244_9A71_332B9BB563B1_.wvu.FilterData" localSheetId="0" hidden="1">'на 01.03.2018'!$A$7:$L$391</definedName>
    <definedName name="Z_45D27932_FD3D_46DE_B431_4E5606457D7F_.wvu.FilterData" localSheetId="0" hidden="1">'на 01.03.2018'!$A$7:$H$133</definedName>
    <definedName name="Z_45DE1976_7F07_4EB4_8A9C_FB72D060BEFA_.wvu.Cols" localSheetId="0" hidden="1">'на 01.03.2018'!$I:$I</definedName>
    <definedName name="Z_45DE1976_7F07_4EB4_8A9C_FB72D060BEFA_.wvu.FilterData" localSheetId="0" hidden="1">'на 01.03.2018'!$A$7:$L$391</definedName>
    <definedName name="Z_45DE1976_7F07_4EB4_8A9C_FB72D060BEFA_.wvu.PrintArea" localSheetId="0" hidden="1">'на 01.03.2018'!$A$1:$L$187</definedName>
    <definedName name="Z_45DE1976_7F07_4EB4_8A9C_FB72D060BEFA_.wvu.PrintTitles" localSheetId="0" hidden="1">'на 01.03.2018'!$5:$8</definedName>
    <definedName name="Z_463F3E4B_81D6_4261_A251_5FB4227E67B1_.wvu.FilterData" localSheetId="0" hidden="1">'на 01.03.2018'!$A$7:$L$391</definedName>
    <definedName name="Z_4765959C_9F0B_44DF_B00A_10C6BB8CF204_.wvu.FilterData" localSheetId="0" hidden="1">'на 01.03.2018'!$A$7:$L$391</definedName>
    <definedName name="Z_47BCB1EA_366A_4F56_B866_A7D2D6FB6413_.wvu.FilterData" localSheetId="0" hidden="1">'на 01.03.2018'!$A$7:$L$391</definedName>
    <definedName name="Z_47CE02E9_7BC4_47FC_9B44_1B5CC8466C98_.wvu.FilterData" localSheetId="0" hidden="1">'на 01.03.2018'!$A$7:$L$391</definedName>
    <definedName name="Z_47DE35B6_B347_4C65_8E49_C2008CA773EB_.wvu.FilterData" localSheetId="0" hidden="1">'на 01.03.2018'!$A$7:$H$133</definedName>
    <definedName name="Z_47E54F1A_929E_4350_846F_D427E0D466DD_.wvu.FilterData" localSheetId="0" hidden="1">'на 01.03.2018'!$A$7:$L$391</definedName>
    <definedName name="Z_486156AC_4370_4C02_BA8A_CB9B49D1A8EC_.wvu.FilterData" localSheetId="0" hidden="1">'на 01.03.2018'!$A$7:$L$391</definedName>
    <definedName name="Z_490A2F1C_31D3_46A4_90C2_4FE00A2A3110_.wvu.FilterData" localSheetId="0" hidden="1">'на 01.03.2018'!$A$7:$L$391</definedName>
    <definedName name="Z_495CB41C_9D74_45FB_9A3C_30411D304A3A_.wvu.FilterData" localSheetId="0" hidden="1">'на 01.03.2018'!$A$7:$L$391</definedName>
    <definedName name="Z_49C7329D_3247_4713_BC9A_64F0EE2B0B3C_.wvu.FilterData" localSheetId="0" hidden="1">'на 01.03.2018'!$A$7:$L$391</definedName>
    <definedName name="Z_49E10B09_97E3_41C9_892E_7D9C5DFF5740_.wvu.FilterData" localSheetId="0" hidden="1">'на 01.03.2018'!$A$7:$L$391</definedName>
    <definedName name="Z_4AF0FF7E_D940_4246_AB71_AC8FEDA2EF24_.wvu.FilterData" localSheetId="0" hidden="1">'на 01.03.2018'!$A$7:$L$391</definedName>
    <definedName name="Z_4BB7905C_0E11_42F1_848D_90186131796A_.wvu.FilterData" localSheetId="0" hidden="1">'на 01.03.2018'!$A$7:$H$133</definedName>
    <definedName name="Z_4C1FE39D_945F_4F14_94DF_F69B283DCD9F_.wvu.FilterData" localSheetId="0" hidden="1">'на 01.03.2018'!$A$7:$H$133</definedName>
    <definedName name="Z_4CA010EE_9FB5_4C7E_A14E_34EFE4C7E4F1_.wvu.FilterData" localSheetId="0" hidden="1">'на 01.03.2018'!$A$7:$L$391</definedName>
    <definedName name="Z_4CEB490B_58FB_4CA0_AAF2_63178FECD849_.wvu.FilterData" localSheetId="0" hidden="1">'на 01.03.2018'!$A$7:$L$391</definedName>
    <definedName name="Z_4DBA5214_E42E_4E7C_B43C_190A2BF79ACC_.wvu.FilterData" localSheetId="0" hidden="1">'на 01.03.2018'!$A$7:$L$391</definedName>
    <definedName name="Z_4DC9D79A_8761_4284_BFE5_DFE7738AB4F8_.wvu.FilterData" localSheetId="0" hidden="1">'на 01.03.2018'!$A$7:$L$391</definedName>
    <definedName name="Z_4DF21929_63B0_45D6_9063_EE3D75E46DF0_.wvu.FilterData" localSheetId="0" hidden="1">'на 01.03.2018'!$A$7:$L$391</definedName>
    <definedName name="Z_4E70B456_53A6_4A9B_B0D8_E54D21A50BAA_.wvu.FilterData" localSheetId="0" hidden="1">'на 01.03.2018'!$A$7:$L$391</definedName>
    <definedName name="Z_4EB9A2EB_6EC6_4AFE_AFFA_537868B4F130_.wvu.FilterData" localSheetId="0" hidden="1">'на 01.03.2018'!$A$7:$L$391</definedName>
    <definedName name="Z_4EF3C623_C372_46C1_AA60_4AC85C37C9F2_.wvu.FilterData" localSheetId="0" hidden="1">'на 01.03.2018'!$A$7:$L$391</definedName>
    <definedName name="Z_4FA4A69A_6589_44A8_8710_9041295BCBA3_.wvu.FilterData" localSheetId="0" hidden="1">'на 01.03.2018'!$A$7:$L$391</definedName>
    <definedName name="Z_4FE18469_4F1B_4C4F_94F8_2337C288BBDA_.wvu.FilterData" localSheetId="0" hidden="1">'на 01.03.2018'!$A$7:$L$391</definedName>
    <definedName name="Z_5039ACE2_215B_49F3_AC23_F5E171EB2E04_.wvu.FilterData" localSheetId="0" hidden="1">'на 01.03.2018'!$A$7:$L$391</definedName>
    <definedName name="Z_512708F0_FC6D_4404_BE68_DA23201791B7_.wvu.FilterData" localSheetId="0" hidden="1">'на 01.03.2018'!$A$7:$L$391</definedName>
    <definedName name="Z_51BD5A76_12FD_4D74_BB88_134070337907_.wvu.FilterData" localSheetId="0" hidden="1">'на 01.03.2018'!$A$7:$L$391</definedName>
    <definedName name="Z_52C40832_4D48_45A4_B802_95C62DCB5A61_.wvu.FilterData" localSheetId="0" hidden="1">'на 01.03.2018'!$A$7:$H$133</definedName>
    <definedName name="Z_539CB3DF_9B66_4BE7_9074_8CE0405EB8A6_.wvu.Cols" localSheetId="0" hidden="1">'на 01.03.2018'!#REF!,'на 01.03.2018'!#REF!</definedName>
    <definedName name="Z_539CB3DF_9B66_4BE7_9074_8CE0405EB8A6_.wvu.FilterData" localSheetId="0" hidden="1">'на 01.03.2018'!$A$7:$L$391</definedName>
    <definedName name="Z_539CB3DF_9B66_4BE7_9074_8CE0405EB8A6_.wvu.PrintArea" localSheetId="0" hidden="1">'на 01.03.2018'!$A$1:$L$183</definedName>
    <definedName name="Z_539CB3DF_9B66_4BE7_9074_8CE0405EB8A6_.wvu.PrintTitles" localSheetId="0" hidden="1">'на 01.03.2018'!$5:$8</definedName>
    <definedName name="Z_543FDC9E_DC95_4C7A_84E4_76AA766A82EF_.wvu.FilterData" localSheetId="0" hidden="1">'на 01.03.2018'!$A$7:$L$391</definedName>
    <definedName name="Z_55266A36_B6A9_42E1_8467_17D14F12BABD_.wvu.FilterData" localSheetId="0" hidden="1">'на 01.03.2018'!$A$7:$H$133</definedName>
    <definedName name="Z_55F24CBB_212F_42F4_BB98_92561BDA95C3_.wvu.FilterData" localSheetId="0" hidden="1">'на 01.03.2018'!$A$7:$L$391</definedName>
    <definedName name="Z_564F82E8_8306_4799_B1F9_06B1FD1FB16E_.wvu.FilterData" localSheetId="0" hidden="1">'на 01.03.2018'!$A$3:$M$188</definedName>
    <definedName name="Z_565A1A16_6A4F_4794_B3C1_1808DC7E86C0_.wvu.FilterData" localSheetId="0" hidden="1">'на 01.03.2018'!$A$7:$H$133</definedName>
    <definedName name="Z_568C3823_FEE7_49C8_B4CF_3D48541DA65C_.wvu.FilterData" localSheetId="0" hidden="1">'на 01.03.2018'!$A$7:$H$133</definedName>
    <definedName name="Z_5696C387_34DF_4BED_BB60_2D85436D9DA8_.wvu.FilterData" localSheetId="0" hidden="1">'на 01.03.2018'!$A$7:$L$391</definedName>
    <definedName name="Z_56C18D87_C587_43F7_9147_D7827AADF66D_.wvu.FilterData" localSheetId="0" hidden="1">'на 01.03.2018'!$A$7:$H$133</definedName>
    <definedName name="Z_5729DC83_8713_4B21_9D2C_8A74D021747E_.wvu.FilterData" localSheetId="0" hidden="1">'на 01.03.2018'!$A$7:$H$133</definedName>
    <definedName name="Z_5730431A_42FA_4886_8F76_DA9C1179F65B_.wvu.FilterData" localSheetId="0" hidden="1">'на 01.03.2018'!$A$7:$L$391</definedName>
    <definedName name="Z_58270B81_2C5A_44D4_84D8_B29B6BA03243_.wvu.FilterData" localSheetId="0" hidden="1">'на 01.03.2018'!$A$7:$H$133</definedName>
    <definedName name="Z_5834E280_FA37_4F43_B5D8_B8D5A97A4524_.wvu.FilterData" localSheetId="0" hidden="1">'на 01.03.2018'!$A$7:$L$391</definedName>
    <definedName name="Z_58BFA8D4_CF88_4C84_B35F_981C21093C49_.wvu.FilterData" localSheetId="0" hidden="1">'на 01.03.2018'!$A$7:$L$391</definedName>
    <definedName name="Z_58EAD7A7_C312_4E53_9D90_6DB268F00AAE_.wvu.FilterData" localSheetId="0" hidden="1">'на 01.03.2018'!$A$7:$L$391</definedName>
    <definedName name="Z_59074C03_1A19_4344_8FE1_916D5A98CD29_.wvu.FilterData" localSheetId="0" hidden="1">'на 01.03.2018'!$A$7:$L$391</definedName>
    <definedName name="Z_593FC661_D3C9_4D5B_9F7F_4FD8BB281A5E_.wvu.FilterData" localSheetId="0" hidden="1">'на 01.03.2018'!$A$7:$L$391</definedName>
    <definedName name="Z_59F91900_CAE9_4608_97BE_FBC0993C389F_.wvu.FilterData" localSheetId="0" hidden="1">'на 01.03.2018'!$A$7:$H$133</definedName>
    <definedName name="Z_5A0826D2_48E8_4049_87EB_8011A792B32A_.wvu.FilterData" localSheetId="0" hidden="1">'на 01.03.2018'!$A$7:$L$391</definedName>
    <definedName name="Z_5AC843E8_BE7D_4B69_82E5_622B40389D76_.wvu.FilterData" localSheetId="0" hidden="1">'на 01.03.2018'!$A$7:$L$391</definedName>
    <definedName name="Z_5B201F9D_0EC3_499C_A33C_1C4C3BFDAC63_.wvu.FilterData" localSheetId="0" hidden="1">'на 01.03.2018'!$A$7:$L$391</definedName>
    <definedName name="Z_5B530939_3820_4F41_B6AF_D342046937E2_.wvu.FilterData" localSheetId="0" hidden="1">'на 01.03.2018'!$A$7:$L$391</definedName>
    <definedName name="Z_5B6D98E6_8929_4747_9889_173EDC254AC0_.wvu.FilterData" localSheetId="0" hidden="1">'на 01.03.2018'!$A$7:$L$391</definedName>
    <definedName name="Z_5B8F35C7_BACE_46B7_A289_D37993E37EE6_.wvu.FilterData" localSheetId="0" hidden="1">'на 01.03.2018'!$A$7:$L$391</definedName>
    <definedName name="Z_5C13A1A0_C535_4639_90BE_9B5D72B8AEDB_.wvu.FilterData" localSheetId="0" hidden="1">'на 01.03.2018'!$A$7:$H$133</definedName>
    <definedName name="Z_5C253E80_F3BD_4FE4_AB93_2FEE92134E33_.wvu.FilterData" localSheetId="0" hidden="1">'на 01.03.2018'!$A$7:$L$391</definedName>
    <definedName name="Z_5C519772_2A20_4B5B_841B_37C4DE3DF25F_.wvu.FilterData" localSheetId="0" hidden="1">'на 01.03.2018'!$A$7:$L$391</definedName>
    <definedName name="Z_5CDE7466_9008_4EE8_8F19_E26D937B15F6_.wvu.FilterData" localSheetId="0" hidden="1">'на 01.03.2018'!$A$7:$H$133</definedName>
    <definedName name="Z_5E8319AA_70BE_4A15_908D_5BB7BC61D3F7_.wvu.FilterData" localSheetId="0" hidden="1">'на 01.03.2018'!$A$7:$L$391</definedName>
    <definedName name="Z_5EB104F4_627D_44E7_960F_6C67063C7D09_.wvu.FilterData" localSheetId="0" hidden="1">'на 01.03.2018'!$A$7:$L$391</definedName>
    <definedName name="Z_5EB1B5BB_79BE_4318_9140_3FA31802D519_.wvu.FilterData" localSheetId="0" hidden="1">'на 01.03.2018'!$A$7:$L$391</definedName>
    <definedName name="Z_5EB1B5BB_79BE_4318_9140_3FA31802D519_.wvu.PrintArea" localSheetId="0" hidden="1">'на 01.03.2018'!$A$1:$L$183</definedName>
    <definedName name="Z_5EB1B5BB_79BE_4318_9140_3FA31802D519_.wvu.PrintTitles" localSheetId="0" hidden="1">'на 01.03.2018'!$5:$8</definedName>
    <definedName name="Z_5FB953A5_71FF_4056_AF98_C9D06FF0EDF3_.wvu.Cols" localSheetId="0" hidden="1">'на 01.03.2018'!#REF!,'на 01.03.2018'!#REF!</definedName>
    <definedName name="Z_5FB953A5_71FF_4056_AF98_C9D06FF0EDF3_.wvu.FilterData" localSheetId="0" hidden="1">'на 01.03.2018'!$A$7:$L$391</definedName>
    <definedName name="Z_5FB953A5_71FF_4056_AF98_C9D06FF0EDF3_.wvu.PrintArea" localSheetId="0" hidden="1">'на 01.03.2018'!$A$1:$L$183</definedName>
    <definedName name="Z_5FB953A5_71FF_4056_AF98_C9D06FF0EDF3_.wvu.PrintTitles" localSheetId="0" hidden="1">'на 01.03.2018'!$5:$8</definedName>
    <definedName name="Z_60155C64_695E_458C_BBFE_B89C53118803_.wvu.FilterData" localSheetId="0" hidden="1">'на 01.03.2018'!$A$7:$L$391</definedName>
    <definedName name="Z_60657231_C99E_4191_A90E_C546FB588843_.wvu.FilterData" localSheetId="0" hidden="1">'на 01.03.2018'!$A$7:$H$133</definedName>
    <definedName name="Z_60B33E92_3815_4061_91AA_8E38B8895054_.wvu.FilterData" localSheetId="0" hidden="1">'на 01.03.2018'!$A$7:$H$133</definedName>
    <definedName name="Z_61D3C2BE_E5C3_4670_8A8C_5EA015D7BE13_.wvu.FilterData" localSheetId="0" hidden="1">'на 01.03.2018'!$A$7:$L$391</definedName>
    <definedName name="Z_6246324E_D224_4FAC_8C67_F9370E7D77EB_.wvu.FilterData" localSheetId="0" hidden="1">'на 01.03.2018'!$A$7:$L$391</definedName>
    <definedName name="Z_62534477_13C5_437C_87A9_3525FC60CE4D_.wvu.FilterData" localSheetId="0" hidden="1">'на 01.03.2018'!$A$7:$L$391</definedName>
    <definedName name="Z_62691467_BD46_47AE_A6DF_52CBD0D9817B_.wvu.FilterData" localSheetId="0" hidden="1">'на 01.03.2018'!$A$7:$H$133</definedName>
    <definedName name="Z_62C4D5B7_88F6_4885_99F7_CBFA0AACC2D9_.wvu.FilterData" localSheetId="0" hidden="1">'на 01.03.2018'!$A$7:$L$391</definedName>
    <definedName name="Z_62E7809F_D5DF_4BC1_AEFF_718779E2F7F6_.wvu.FilterData" localSheetId="0" hidden="1">'на 01.03.2018'!$A$7:$L$391</definedName>
    <definedName name="Z_62F28655_B8A8_45AE_A142_E93FF8C032BD_.wvu.FilterData" localSheetId="0" hidden="1">'на 01.03.2018'!$A$7:$L$391</definedName>
    <definedName name="Z_62F2B5AA_C3D1_4669_A4A0_184285923B8F_.wvu.FilterData" localSheetId="0" hidden="1">'на 01.03.2018'!$A$7:$L$391</definedName>
    <definedName name="Z_63720CAA_47FE_4977_B082_29E1534276C7_.wvu.FilterData" localSheetId="0" hidden="1">'на 01.03.2018'!$A$7:$L$391</definedName>
    <definedName name="Z_638AAAE8_8FF2_44D0_A160_BB2A9AEB5B72_.wvu.FilterData" localSheetId="0" hidden="1">'на 01.03.2018'!$A$7:$H$133</definedName>
    <definedName name="Z_63D45DC6_0D62_438A_9069_0A4378090381_.wvu.FilterData" localSheetId="0" hidden="1">'на 01.03.2018'!$A$7:$H$133</definedName>
    <definedName name="Z_648AB040_BD0E_49A1_BA40_87D3D9C0BA55_.wvu.FilterData" localSheetId="0" hidden="1">'на 01.03.2018'!$A$7:$L$391</definedName>
    <definedName name="Z_649E5CE3_4976_49D9_83DA_4E57FFC714BF_.wvu.Cols" localSheetId="0" hidden="1">'на 01.03.2018'!$I:$I</definedName>
    <definedName name="Z_649E5CE3_4976_49D9_83DA_4E57FFC714BF_.wvu.FilterData" localSheetId="0" hidden="1">'на 01.03.2018'!$A$7:$L$391</definedName>
    <definedName name="Z_649E5CE3_4976_49D9_83DA_4E57FFC714BF_.wvu.PrintArea" localSheetId="0" hidden="1">'на 01.03.2018'!$A$1:$L$187</definedName>
    <definedName name="Z_649E5CE3_4976_49D9_83DA_4E57FFC714BF_.wvu.PrintTitles" localSheetId="0" hidden="1">'на 01.03.2018'!$5:$8</definedName>
    <definedName name="Z_64C01F03_E840_4B6E_960F_5E13E0981676_.wvu.FilterData" localSheetId="0" hidden="1">'на 01.03.2018'!$A$7:$L$391</definedName>
    <definedName name="Z_65F8B16B_220F_4FC8_86A4_6BDB56CB5C59_.wvu.FilterData" localSheetId="0" hidden="1">'на 01.03.2018'!$A$3:$M$188</definedName>
    <definedName name="Z_6654CD2E_14AE_4299_8801_306919BA9D32_.wvu.FilterData" localSheetId="0" hidden="1">'на 01.03.2018'!$A$7:$L$391</definedName>
    <definedName name="Z_66550ABE_0FE4_4071_B1FA_6163FA599414_.wvu.FilterData" localSheetId="0" hidden="1">'на 01.03.2018'!$A$7:$L$391</definedName>
    <definedName name="Z_6656F77C_55F8_4E1C_A222_2E884838D2F2_.wvu.FilterData" localSheetId="0" hidden="1">'на 01.03.2018'!$A$7:$L$391</definedName>
    <definedName name="Z_66EE8E68_84F1_44B5_B60B_7ED67214A421_.wvu.FilterData" localSheetId="0" hidden="1">'на 01.03.2018'!$A$7:$L$391</definedName>
    <definedName name="Z_67A1158E_8E10_4053_B044_B8AB7C784C01_.wvu.FilterData" localSheetId="0" hidden="1">'на 01.03.2018'!$A$7:$L$391</definedName>
    <definedName name="Z_67ADFAE6_A9AF_44D7_8539_93CD0F6B7849_.wvu.Cols" localSheetId="0" hidden="1">'на 01.03.2018'!$I:$I</definedName>
    <definedName name="Z_67ADFAE6_A9AF_44D7_8539_93CD0F6B7849_.wvu.FilterData" localSheetId="0" hidden="1">'на 01.03.2018'!$A$7:$L$391</definedName>
    <definedName name="Z_67ADFAE6_A9AF_44D7_8539_93CD0F6B7849_.wvu.PrintArea" localSheetId="0" hidden="1">'на 01.03.2018'!$A$1:$L$189</definedName>
    <definedName name="Z_67ADFAE6_A9AF_44D7_8539_93CD0F6B7849_.wvu.PrintTitles" localSheetId="0" hidden="1">'на 01.03.2018'!$5:$8</definedName>
    <definedName name="Z_68543727_5837_47F3_A17E_A06AE03143F0_.wvu.FilterData" localSheetId="0" hidden="1">'на 01.03.2018'!$A$7:$L$391</definedName>
    <definedName name="Z_6901CD30_42B7_4EC1_AF54_8AB710BFE495_.wvu.FilterData" localSheetId="0" hidden="1">'на 01.03.2018'!$A$7:$L$391</definedName>
    <definedName name="Z_69321B6F_CF2A_4DAB_82CF_8CAAD629F257_.wvu.FilterData" localSheetId="0" hidden="1">'на 01.03.2018'!$A$7:$L$391</definedName>
    <definedName name="Z_6B30174D_06F6_400C_8FE4_A489A229C982_.wvu.FilterData" localSheetId="0" hidden="1">'на 01.03.2018'!$A$7:$L$391</definedName>
    <definedName name="Z_6B9F1A4E_485B_421D_A44C_0AAE5901E28D_.wvu.FilterData" localSheetId="0" hidden="1">'на 01.03.2018'!$A$7:$L$391</definedName>
    <definedName name="Z_6BE4E62B_4F97_4F96_9638_8ADCE8F932B1_.wvu.FilterData" localSheetId="0" hidden="1">'на 01.03.2018'!$A$7:$H$133</definedName>
    <definedName name="Z_6BE735CC_AF2E_4F67_B22D_A8AB001D3353_.wvu.FilterData" localSheetId="0" hidden="1">'на 01.03.2018'!$A$7:$H$133</definedName>
    <definedName name="Z_6C574B3A_CBDC_4063_B039_06E2BE768645_.wvu.FilterData" localSheetId="0" hidden="1">'на 01.03.2018'!$A$7:$L$391</definedName>
    <definedName name="Z_6CF84B0C_144A_4CF4_A34E_B9147B738037_.wvu.FilterData" localSheetId="0" hidden="1">'на 01.03.2018'!$A$7:$H$133</definedName>
    <definedName name="Z_6D091BF8_3118_4C66_BFCF_A396B92963B0_.wvu.FilterData" localSheetId="0" hidden="1">'на 01.03.2018'!$A$7:$L$391</definedName>
    <definedName name="Z_6D692D1F_2186_4B62_878B_AABF13F25116_.wvu.FilterData" localSheetId="0" hidden="1">'на 01.03.2018'!$A$7:$L$391</definedName>
    <definedName name="Z_6D7CFBF1_75D3_41F3_8694_AE4E45FE6F72_.wvu.FilterData" localSheetId="0" hidden="1">'на 01.03.2018'!$A$7:$L$391</definedName>
    <definedName name="Z_6E1926CF_4906_4A55_811C_617ED8BB98BA_.wvu.FilterData" localSheetId="0" hidden="1">'на 01.03.2018'!$A$7:$L$391</definedName>
    <definedName name="Z_6E2D6686_B9FD_4BBA_8CD4_95C6386F5509_.wvu.FilterData" localSheetId="0" hidden="1">'на 01.03.2018'!$A$7:$H$133</definedName>
    <definedName name="Z_6ECBF068_1C02_4E6C_B4E6_EB2B6EC464BD_.wvu.FilterData" localSheetId="0" hidden="1">'на 01.03.2018'!$A$7:$L$391</definedName>
    <definedName name="Z_6F1223ED_6D7E_4BDC_97BD_57C6B16DF50B_.wvu.FilterData" localSheetId="0" hidden="1">'на 01.03.2018'!$A$7:$L$391</definedName>
    <definedName name="Z_6F188E27_E72B_48C9_888E_3A4AAF082D5A_.wvu.FilterData" localSheetId="0" hidden="1">'на 01.03.2018'!$A$7:$L$391</definedName>
    <definedName name="Z_6F60BF81_D1A9_4E04_93E7_3EE7124B8D23_.wvu.FilterData" localSheetId="0" hidden="1">'на 01.03.2018'!$A$7:$H$133</definedName>
    <definedName name="Z_6FA95ECB_A72C_44B0_B29D_BED71D2AC5FA_.wvu.FilterData" localSheetId="0" hidden="1">'на 01.03.2018'!$A$7:$L$391</definedName>
    <definedName name="Z_701E5EC3_E633_4389_A70E_4DD82E713CE4_.wvu.FilterData" localSheetId="0" hidden="1">'на 01.03.2018'!$A$7:$L$391</definedName>
    <definedName name="Z_70567FCD_AD22_4F19_9380_E5332B152F74_.wvu.FilterData" localSheetId="0" hidden="1">'на 01.03.2018'!$A$7:$L$391</definedName>
    <definedName name="Z_706D67E7_3361_40B2_829D_8844AB8060E2_.wvu.FilterData" localSheetId="0" hidden="1">'на 01.03.2018'!$A$7:$H$133</definedName>
    <definedName name="Z_70E4543C_ADDB_4019_BDB2_F36D27861FA5_.wvu.FilterData" localSheetId="0" hidden="1">'на 01.03.2018'!$A$7:$L$391</definedName>
    <definedName name="Z_70F1B7E8_7988_4C81_9922_ABE1AE06A197_.wvu.FilterData" localSheetId="0" hidden="1">'на 01.03.2018'!$A$7:$L$391</definedName>
    <definedName name="Z_7246383F_5A7C_4469_ABE5_F3DE99D7B98C_.wvu.FilterData" localSheetId="0" hidden="1">'на 01.03.2018'!$A$7:$H$133</definedName>
    <definedName name="Z_728B417D_5E48_46CF_86FE_9C0FFD136F19_.wvu.FilterData" localSheetId="0" hidden="1">'на 01.03.2018'!$A$7:$L$391</definedName>
    <definedName name="Z_72971C39_5C91_4008_BD77_2DC24FDFDCB6_.wvu.FilterData" localSheetId="0" hidden="1">'на 01.03.2018'!$A$7:$L$391</definedName>
    <definedName name="Z_72BCCF18_7B1D_4731_977C_FF5C187A4C82_.wvu.FilterData" localSheetId="0" hidden="1">'на 01.03.2018'!$A$7:$L$391</definedName>
    <definedName name="Z_72C0943B_A5D5_4B80_AD54_166C5CDC74DE_.wvu.FilterData" localSheetId="0" hidden="1">'на 01.03.2018'!$A$3:$M$188</definedName>
    <definedName name="Z_72C0943B_A5D5_4B80_AD54_166C5CDC74DE_.wvu.PrintArea" localSheetId="0" hidden="1">'на 01.03.2018'!$A$1:$L$190</definedName>
    <definedName name="Z_72C0943B_A5D5_4B80_AD54_166C5CDC74DE_.wvu.PrintTitles" localSheetId="0" hidden="1">'на 01.03.2018'!$5:$8</definedName>
    <definedName name="Z_7351B774_7780_442A_903E_647131A150ED_.wvu.FilterData" localSheetId="0" hidden="1">'на 01.03.2018'!$A$7:$L$391</definedName>
    <definedName name="Z_73DD0BF4_420B_48CB_9B9B_8A8636EFB6F5_.wvu.FilterData" localSheetId="0" hidden="1">'на 01.03.2018'!$A$7:$L$391</definedName>
    <definedName name="Z_741C3AAD_37E5_4231_B8F1_6F6ABAB5BA70_.wvu.FilterData" localSheetId="0" hidden="1">'на 01.03.2018'!$A$3:$M$188</definedName>
    <definedName name="Z_742C8CE1_B323_4B6C_901C_E2B713ADDB04_.wvu.FilterData" localSheetId="0" hidden="1">'на 01.03.2018'!$A$7:$H$133</definedName>
    <definedName name="Z_74F25527_9FBE_45D8_B38D_2B215FE8DD1E_.wvu.FilterData" localSheetId="0" hidden="1">'на 01.03.2018'!$A$7:$L$391</definedName>
    <definedName name="Z_762066AC_D656_4392_845D_8C6157B76764_.wvu.FilterData" localSheetId="0" hidden="1">'на 01.03.2018'!$A$7:$H$133</definedName>
    <definedName name="Z_7654DBDC_86A8_4903_B5DC_30516E94F2C0_.wvu.FilterData" localSheetId="0" hidden="1">'на 01.03.2018'!$A$7:$L$391</definedName>
    <definedName name="Z_77081AB2_288F_4D22_9FAD_2429DAF1E510_.wvu.FilterData" localSheetId="0" hidden="1">'на 01.03.2018'!$A$7:$L$391</definedName>
    <definedName name="Z_777611BF_FE54_48A9_A8A8_0C82A3AE3A94_.wvu.FilterData" localSheetId="0" hidden="1">'на 01.03.2018'!$A$7:$L$391</definedName>
    <definedName name="Z_793C7B2D_7F2B_48EC_8A47_D2709381137D_.wvu.FilterData" localSheetId="0" hidden="1">'на 01.03.2018'!$A$7:$L$391</definedName>
    <definedName name="Z_799DB00F_141C_483B_A462_359C05A36D93_.wvu.FilterData" localSheetId="0" hidden="1">'на 01.03.2018'!$A$7:$H$133</definedName>
    <definedName name="Z_79E4D554_5B2C_41A7_B934_B430838AA03E_.wvu.FilterData" localSheetId="0" hidden="1">'на 01.03.2018'!$A$7:$L$391</definedName>
    <definedName name="Z_7A01CF94_90AE_4821_93EE_D3FE8D12D8D5_.wvu.FilterData" localSheetId="0" hidden="1">'на 01.03.2018'!$A$7:$L$391</definedName>
    <definedName name="Z_7A09065A_45D5_4C53_B9DD_121DF6719D64_.wvu.FilterData" localSheetId="0" hidden="1">'на 01.03.2018'!$A$7:$H$133</definedName>
    <definedName name="Z_7A71A7FF_8800_4D00_AEC1_1B599D526CDE_.wvu.FilterData" localSheetId="0" hidden="1">'на 01.03.2018'!$A$7:$L$391</definedName>
    <definedName name="Z_7AE14342_BF53_4FA2_8C85_1038D8BA9596_.wvu.FilterData" localSheetId="0" hidden="1">'на 01.03.2018'!$A$7:$H$133</definedName>
    <definedName name="Z_7B245AB0_C2AF_4822_BFC4_2399F85856C1_.wvu.Cols" localSheetId="0" hidden="1">'на 01.03.2018'!#REF!,'на 01.03.2018'!#REF!</definedName>
    <definedName name="Z_7B245AB0_C2AF_4822_BFC4_2399F85856C1_.wvu.FilterData" localSheetId="0" hidden="1">'на 01.03.2018'!$A$7:$L$391</definedName>
    <definedName name="Z_7B245AB0_C2AF_4822_BFC4_2399F85856C1_.wvu.PrintArea" localSheetId="0" hidden="1">'на 01.03.2018'!$A$1:$L$183</definedName>
    <definedName name="Z_7B245AB0_C2AF_4822_BFC4_2399F85856C1_.wvu.PrintTitles" localSheetId="0" hidden="1">'на 01.03.2018'!$5:$8</definedName>
    <definedName name="Z_7BA445E6_50A0_4F67_81F2_B2945A5BFD3F_.wvu.FilterData" localSheetId="0" hidden="1">'на 01.03.2018'!$A$7:$L$391</definedName>
    <definedName name="Z_7BC27702_AD83_4B6E_860E_D694439F877D_.wvu.FilterData" localSheetId="0" hidden="1">'на 01.03.2018'!$A$7:$H$133</definedName>
    <definedName name="Z_7CB2D520_A8A5_4D6C_BE39_64C505DBAE2C_.wvu.FilterData" localSheetId="0" hidden="1">'на 01.03.2018'!$A$7:$L$391</definedName>
    <definedName name="Z_7DB24378_D193_4D04_9739_831C8625EEAE_.wvu.FilterData" localSheetId="0" hidden="1">'на 01.03.2018'!$A$7:$L$60</definedName>
    <definedName name="Z_7E10B4A2_86C5_49FE_B735_A2A4A6EBA352_.wvu.FilterData" localSheetId="0" hidden="1">'на 01.03.2018'!$A$7:$L$391</definedName>
    <definedName name="Z_7E77AE50_A8E9_48E1_BD6F_0651484E1DB4_.wvu.FilterData" localSheetId="0" hidden="1">'на 01.03.2018'!$A$7:$L$391</definedName>
    <definedName name="Z_7EA33A1B_0947_4DD9_ACB5_FE84B029B96C_.wvu.FilterData" localSheetId="0" hidden="1">'на 01.03.2018'!$A$7:$L$391</definedName>
    <definedName name="Z_80D84490_9B2F_4196_9FDE_6B9221814592_.wvu.FilterData" localSheetId="0" hidden="1">'на 01.03.2018'!$A$7:$L$391</definedName>
    <definedName name="Z_81403331_C5EB_4760_B273_D3D9C8D43951_.wvu.FilterData" localSheetId="0" hidden="1">'на 01.03.2018'!$A$7:$H$133</definedName>
    <definedName name="Z_81BE03B7_DE2F_4E82_8496_CAF917D1CC3F_.wvu.FilterData" localSheetId="0" hidden="1">'на 01.03.2018'!$A$7:$L$391</definedName>
    <definedName name="Z_8220CA38_66F1_4F9F_A7AE_CF3DF89B0B66_.wvu.FilterData" localSheetId="0" hidden="1">'на 01.03.2018'!$A$7:$L$391</definedName>
    <definedName name="Z_8280D1E0_5055_49CD_A383_D6B2F2EBD512_.wvu.FilterData" localSheetId="0" hidden="1">'на 01.03.2018'!$A$7:$H$133</definedName>
    <definedName name="Z_829F5F3F_AACC_4AF4_A7EF_0FD75747C358_.wvu.FilterData" localSheetId="0" hidden="1">'на 01.03.2018'!$A$7:$L$391</definedName>
    <definedName name="Z_840133FA_9546_4ED0_AA3E_E87F8F80931F_.wvu.FilterData" localSheetId="0" hidden="1">'на 01.03.2018'!$A$7:$L$391</definedName>
    <definedName name="Z_8462E4B7_FF49_4401_9CB1_027D70C3D86B_.wvu.FilterData" localSheetId="0" hidden="1">'на 01.03.2018'!$A$7:$H$133</definedName>
    <definedName name="Z_8518EF96_21CF_4CEA_B17C_8AA8E48B82CF_.wvu.FilterData" localSheetId="0" hidden="1">'на 01.03.2018'!$A$7:$L$391</definedName>
    <definedName name="Z_85336449_1C25_4AF7_89BA_281D7385CDF9_.wvu.FilterData" localSheetId="0" hidden="1">'на 01.03.2018'!$A$7:$L$391</definedName>
    <definedName name="Z_85610BEE_6BD4_4AC9_9284_0AD9E6A15466_.wvu.FilterData" localSheetId="0" hidden="1">'на 01.03.2018'!$A$7:$L$391</definedName>
    <definedName name="Z_85621B9F_ABEF_4928_B406_5F6003CD3FC1_.wvu.FilterData" localSheetId="0" hidden="1">'на 01.03.2018'!$A$7:$L$391</definedName>
    <definedName name="Z_8649CC96_F63A_4F83_8C89_AA8F47AC05F3_.wvu.FilterData" localSheetId="0" hidden="1">'на 01.03.2018'!$A$7:$H$133</definedName>
    <definedName name="Z_866666B3_A778_4059_8EF6_136684A0F698_.wvu.FilterData" localSheetId="0" hidden="1">'на 01.03.2018'!$A$7:$L$391</definedName>
    <definedName name="Z_868403B4_F60C_4700_B312_EDA79B4B2FC0_.wvu.FilterData" localSheetId="0" hidden="1">'на 01.03.2018'!$A$7:$L$391</definedName>
    <definedName name="Z_8789C1A0_51C5_46EF_B1F1_B319BE008AC1_.wvu.FilterData" localSheetId="0" hidden="1">'на 01.03.2018'!$A$7:$L$391</definedName>
    <definedName name="Z_87AE545F_036F_4E8B_9D04_AE59AB8BAC14_.wvu.FilterData" localSheetId="0" hidden="1">'на 01.03.2018'!$A$7:$H$133</definedName>
    <definedName name="Z_87D86486_B5EF_4463_9350_9D1E042A42DF_.wvu.FilterData" localSheetId="0" hidden="1">'на 01.03.2018'!$A$7:$L$391</definedName>
    <definedName name="Z_883D51B0_0A2B_40BD_A4BD_D3780EBDA8D9_.wvu.FilterData" localSheetId="0" hidden="1">'на 01.03.2018'!$A$7:$L$391</definedName>
    <definedName name="Z_8878B53B_0E8A_4A11_8A26_C2AC9BB8A4A9_.wvu.FilterData" localSheetId="0" hidden="1">'на 01.03.2018'!$A$7:$H$133</definedName>
    <definedName name="Z_888B8943_9277_42CB_A862_699801009D7B_.wvu.FilterData" localSheetId="0" hidden="1">'на 01.03.2018'!$A$7:$L$391</definedName>
    <definedName name="Z_89F2DB1B_0F19_4230_A501_8A6666788E86_.wvu.FilterData" localSheetId="0" hidden="1">'на 01.03.2018'!$A$7:$L$391</definedName>
    <definedName name="Z_8A4ABF0A_262D_4454_86FE_CA0ADCDF3E94_.wvu.FilterData" localSheetId="0" hidden="1">'на 01.03.2018'!$A$7:$L$391</definedName>
    <definedName name="Z_8BA7C340_DD6D_4BDE_939B_41C98A02B423_.wvu.FilterData" localSheetId="0" hidden="1">'на 01.03.2018'!$A$7:$L$391</definedName>
    <definedName name="Z_8BB118EA_41BC_4E46_8EA1_4268AA5B6DB1_.wvu.FilterData" localSheetId="0" hidden="1">'на 01.03.2018'!$A$7:$L$391</definedName>
    <definedName name="Z_8C04CD6E_A1CC_4EF8_8DD5_B859F52073A0_.wvu.FilterData" localSheetId="0" hidden="1">'на 01.03.2018'!$A$7:$L$391</definedName>
    <definedName name="Z_8C654415_86D2_479D_A511_8A4B3774E375_.wvu.FilterData" localSheetId="0" hidden="1">'на 01.03.2018'!$A$7:$H$133</definedName>
    <definedName name="Z_8CAD663B_CD5E_4846_B4FD_69BCB6D1EB12_.wvu.FilterData" localSheetId="0" hidden="1">'на 01.03.2018'!$A$7:$H$133</definedName>
    <definedName name="Z_8CB267BE_E783_4914_8FFF_50D79F1D75CF_.wvu.FilterData" localSheetId="0" hidden="1">'на 01.03.2018'!$A$7:$H$133</definedName>
    <definedName name="Z_8D0153EB_A3EC_4213_A12B_74D6D827770F_.wvu.FilterData" localSheetId="0" hidden="1">'на 01.03.2018'!$A$7:$L$391</definedName>
    <definedName name="Z_8D7BE686_9FAF_4C26_8FD5_5395E55E0797_.wvu.FilterData" localSheetId="0" hidden="1">'на 01.03.2018'!$A$7:$H$133</definedName>
    <definedName name="Z_8D8D2F4C_3B7E_4C1F_A367_4BA418733E1A_.wvu.FilterData" localSheetId="0" hidden="1">'на 01.03.2018'!$A$7:$H$133</definedName>
    <definedName name="Z_8DFDD887_4859_4275_91A7_634544543F21_.wvu.FilterData" localSheetId="0" hidden="1">'на 01.03.2018'!$A$7:$L$391</definedName>
    <definedName name="Z_8E62A2BE_7CE7_496E_AC79_F133ABDC98BF_.wvu.FilterData" localSheetId="0" hidden="1">'на 01.03.2018'!$A$7:$H$133</definedName>
    <definedName name="Z_8EEB3EFB_2D0D_474D_A904_853356F13984_.wvu.FilterData" localSheetId="0" hidden="1">'на 01.03.2018'!$A$7:$L$391</definedName>
    <definedName name="Z_8F2A8A22_72A2_4B00_8248_255CA52D5828_.wvu.FilterData" localSheetId="0" hidden="1">'на 01.03.2018'!$A$7:$L$391</definedName>
    <definedName name="Z_9089CAE7_C9D5_4B44_BF40_622C1D4BEC1A_.wvu.FilterData" localSheetId="0" hidden="1">'на 01.03.2018'!$A$7:$L$391</definedName>
    <definedName name="Z_90B62036_E8E2_47F2_BA67_9490969E5E89_.wvu.FilterData" localSheetId="0" hidden="1">'на 01.03.2018'!$A$7:$L$391</definedName>
    <definedName name="Z_91482E4A_EB85_41D6_AA9F_21521D0F577E_.wvu.FilterData" localSheetId="0" hidden="1">'на 01.03.2018'!$A$7:$L$391</definedName>
    <definedName name="Z_91A44DD7_EFA1_45BC_BF8A_C6EBAED142C3_.wvu.FilterData" localSheetId="0" hidden="1">'на 01.03.2018'!$A$7:$L$391</definedName>
    <definedName name="Z_92A69ACC_08E1_4049_9A4E_909BE09E8D3F_.wvu.FilterData" localSheetId="0" hidden="1">'на 01.03.2018'!$A$7:$L$391</definedName>
    <definedName name="Z_92A7494D_B642_4D2E_8A98_FA3ADD190BCE_.wvu.FilterData" localSheetId="0" hidden="1">'на 01.03.2018'!$A$7:$L$391</definedName>
    <definedName name="Z_92A89EF4_8A4E_4790_B0CC_01892B6039EB_.wvu.FilterData" localSheetId="0" hidden="1">'на 01.03.2018'!$A$7:$L$391</definedName>
    <definedName name="Z_92E38377_38CC_496E_BBD8_5394F7550FE3_.wvu.FilterData" localSheetId="0" hidden="1">'на 01.03.2018'!$A$7:$L$391</definedName>
    <definedName name="Z_93030161_EBD2_4C55_BB01_67290B2149A7_.wvu.FilterData" localSheetId="0" hidden="1">'на 01.03.2018'!$A$7:$L$391</definedName>
    <definedName name="Z_935DFEC4_8817_4BB5_A846_9674D5A05EE9_.wvu.FilterData" localSheetId="0" hidden="1">'на 01.03.2018'!$A$7:$H$133</definedName>
    <definedName name="Z_938F43B0_CEED_4632_948B_C835F76DFE4A_.wvu.FilterData" localSheetId="0" hidden="1">'на 01.03.2018'!$A$7:$L$391</definedName>
    <definedName name="Z_944D1186_FA84_48E6_9A44_19022D55084A_.wvu.FilterData" localSheetId="0" hidden="1">'на 01.03.2018'!$A$7:$L$391</definedName>
    <definedName name="Z_94E3B816_367C_44F4_94FC_13D42F694C13_.wvu.FilterData" localSheetId="0" hidden="1">'на 01.03.2018'!$A$7:$L$391</definedName>
    <definedName name="Z_95B5A563_A81C_425C_AC80_18232E0FA0F2_.wvu.FilterData" localSheetId="0" hidden="1">'на 01.03.2018'!$A$7:$H$133</definedName>
    <definedName name="Z_95DCDA71_E71C_4701_B168_34A55CC7547D_.wvu.FilterData" localSheetId="0" hidden="1">'на 01.03.2018'!$A$7:$L$391</definedName>
    <definedName name="Z_95E04D27_058D_4765_8CB6_B789CC5A15B9_.wvu.FilterData" localSheetId="0" hidden="1">'на 01.03.2018'!$A$7:$L$391</definedName>
    <definedName name="Z_96167660_EA8B_4F7D_87A1_785E97B459B3_.wvu.FilterData" localSheetId="0" hidden="1">'на 01.03.2018'!$A$7:$H$133</definedName>
    <definedName name="Z_96879477_4713_4ABC_982A_7EB1C07B4DED_.wvu.FilterData" localSheetId="0" hidden="1">'на 01.03.2018'!$A$7:$H$133</definedName>
    <definedName name="Z_969E164A_AA47_4A3D_AECC_F3C5A8BBA40A_.wvu.FilterData" localSheetId="0" hidden="1">'на 01.03.2018'!$A$7:$L$391</definedName>
    <definedName name="Z_9780079B_2369_4362_9878_DE63286783A8_.wvu.FilterData" localSheetId="0" hidden="1">'на 01.03.2018'!$A$7:$L$391</definedName>
    <definedName name="Z_97B55429_A18E_43B5_9AF8_FE73FCDE4BBB_.wvu.FilterData" localSheetId="0" hidden="1">'на 01.03.2018'!$A$7:$L$391</definedName>
    <definedName name="Z_97E2C09C_6040_4BDA_B6A0_AF60F993AC48_.wvu.FilterData" localSheetId="0" hidden="1">'на 01.03.2018'!$A$7:$L$391</definedName>
    <definedName name="Z_97F74FDF_2C27_4D85_A3A7_1EF51A8A2DFF_.wvu.FilterData" localSheetId="0" hidden="1">'на 01.03.2018'!$A$7:$H$133</definedName>
    <definedName name="Z_987C1B6D_28A7_49CB_BBF0_6C3FFB9FC1C5_.wvu.FilterData" localSheetId="0" hidden="1">'на 01.03.2018'!$A$7:$L$391</definedName>
    <definedName name="Z_98BF881C_EB9C_4397_B787_F3FB50ED2890_.wvu.FilterData" localSheetId="0" hidden="1">'на 01.03.2018'!$A$7:$L$391</definedName>
    <definedName name="Z_98E168F2_55D9_4CA5_BFC7_4762AF11FD48_.wvu.FilterData" localSheetId="0" hidden="1">'на 01.03.2018'!$A$7:$L$391</definedName>
    <definedName name="Z_998B8119_4FF3_4A16_838D_539C6AE34D55_.wvu.Cols" localSheetId="0" hidden="1">'на 01.03.2018'!#REF!,'на 01.03.2018'!#REF!</definedName>
    <definedName name="Z_998B8119_4FF3_4A16_838D_539C6AE34D55_.wvu.FilterData" localSheetId="0" hidden="1">'на 01.03.2018'!$A$7:$L$391</definedName>
    <definedName name="Z_998B8119_4FF3_4A16_838D_539C6AE34D55_.wvu.PrintArea" localSheetId="0" hidden="1">'на 01.03.2018'!$A$1:$L$183</definedName>
    <definedName name="Z_998B8119_4FF3_4A16_838D_539C6AE34D55_.wvu.PrintTitles" localSheetId="0" hidden="1">'на 01.03.2018'!$5:$8</definedName>
    <definedName name="Z_998B8119_4FF3_4A16_838D_539C6AE34D55_.wvu.Rows" localSheetId="0" hidden="1">'на 01.03.2018'!#REF!</definedName>
    <definedName name="Z_99950613_28E7_4EC2_B918_559A2757B0A9_.wvu.FilterData" localSheetId="0" hidden="1">'на 01.03.2018'!$A$7:$L$391</definedName>
    <definedName name="Z_99950613_28E7_4EC2_B918_559A2757B0A9_.wvu.PrintArea" localSheetId="0" hidden="1">'на 01.03.2018'!$A$1:$L$189</definedName>
    <definedName name="Z_99950613_28E7_4EC2_B918_559A2757B0A9_.wvu.PrintTitles" localSheetId="0" hidden="1">'на 01.03.2018'!$5:$8</definedName>
    <definedName name="Z_9A28E7E9_55CD_40D9_9E29_E07B8DD3C238_.wvu.FilterData" localSheetId="0" hidden="1">'на 01.03.2018'!$A$7:$L$391</definedName>
    <definedName name="Z_9A769443_7DFA_43D5_AB26_6F2EEF53DAF1_.wvu.FilterData" localSheetId="0" hidden="1">'на 01.03.2018'!$A$7:$H$133</definedName>
    <definedName name="Z_9C310551_EC8B_4B87_B5AF_39FC532C6FE3_.wvu.FilterData" localSheetId="0" hidden="1">'на 01.03.2018'!$A$7:$H$133</definedName>
    <definedName name="Z_9C38FBC7_6E93_40A5_BD30_7720FC92D0D4_.wvu.FilterData" localSheetId="0" hidden="1">'на 01.03.2018'!$A$7:$L$391</definedName>
    <definedName name="Z_9CB26755_9CF3_42C9_A567_6FF9CCE0F397_.wvu.FilterData" localSheetId="0" hidden="1">'на 01.03.2018'!$A$7:$L$391</definedName>
    <definedName name="Z_9D24C81C_5B18_4B40_BF88_7236C9CAE366_.wvu.FilterData" localSheetId="0" hidden="1">'на 01.03.2018'!$A$7:$H$133</definedName>
    <definedName name="Z_9E1D944D_E62F_4660_B928_F956F86CCB3D_.wvu.FilterData" localSheetId="0" hidden="1">'на 01.03.2018'!$A$7:$L$391</definedName>
    <definedName name="Z_9E720D93_31F0_4636_BA00_6CE6F83F3651_.wvu.FilterData" localSheetId="0" hidden="1">'на 01.03.2018'!$A$7:$L$391</definedName>
    <definedName name="Z_9E943B7D_D4C7_443F_BC4C_8AB90546D8A5_.wvu.Cols" localSheetId="0" hidden="1">'на 01.03.2018'!#REF!,'на 01.03.2018'!#REF!</definedName>
    <definedName name="Z_9E943B7D_D4C7_443F_BC4C_8AB90546D8A5_.wvu.FilterData" localSheetId="0" hidden="1">'на 01.03.2018'!$A$3:$L$60</definedName>
    <definedName name="Z_9E943B7D_D4C7_443F_BC4C_8AB90546D8A5_.wvu.PrintTitles" localSheetId="0" hidden="1">'на 01.03.2018'!$5:$8</definedName>
    <definedName name="Z_9E943B7D_D4C7_443F_BC4C_8AB90546D8A5_.wvu.Rows" localSheetId="0" hidden="1">'на 01.03.2018'!#REF!,'на 01.03.2018'!#REF!,'на 01.03.2018'!#REF!,'на 01.03.2018'!#REF!,'на 01.03.2018'!#REF!,'на 01.03.2018'!#REF!,'на 01.03.2018'!#REF!,'на 01.03.2018'!#REF!,'на 01.03.2018'!#REF!,'на 01.03.2018'!#REF!,'на 01.03.2018'!#REF!,'на 01.03.2018'!#REF!,'на 01.03.2018'!#REF!,'на 01.03.2018'!#REF!,'на 01.03.2018'!#REF!,'на 01.03.2018'!#REF!,'на 01.03.2018'!#REF!,'на 01.03.2018'!#REF!,'на 01.03.2018'!#REF!,'на 01.03.2018'!#REF!</definedName>
    <definedName name="Z_9EC99D85_9CBB_4D41_A0AC_5A782960B43C_.wvu.FilterData" localSheetId="0" hidden="1">'на 01.03.2018'!$A$7:$H$133</definedName>
    <definedName name="Z_9F469FEB_94D1_4BA9_BDF6_0A94C53541EA_.wvu.FilterData" localSheetId="0" hidden="1">'на 01.03.2018'!$A$7:$L$391</definedName>
    <definedName name="Z_9FA29541_62F4_4CED_BF33_19F6BA57578F_.wvu.Cols" localSheetId="0" hidden="1">'на 01.03.2018'!#REF!,'на 01.03.2018'!#REF!</definedName>
    <definedName name="Z_9FA29541_62F4_4CED_BF33_19F6BA57578F_.wvu.FilterData" localSheetId="0" hidden="1">'на 01.03.2018'!$A$7:$L$391</definedName>
    <definedName name="Z_9FA29541_62F4_4CED_BF33_19F6BA57578F_.wvu.PrintArea" localSheetId="0" hidden="1">'на 01.03.2018'!$A$1:$L$183</definedName>
    <definedName name="Z_9FA29541_62F4_4CED_BF33_19F6BA57578F_.wvu.PrintTitles" localSheetId="0" hidden="1">'на 01.03.2018'!$5:$8</definedName>
    <definedName name="Z_A08B7B60_BE09_484D_B75E_15D9DE206B17_.wvu.FilterData" localSheetId="0" hidden="1">'на 01.03.2018'!$A$7:$L$391</definedName>
    <definedName name="Z_A0963EEC_5578_46DF_B7B0_2B9F8CADC5B9_.wvu.FilterData" localSheetId="0" hidden="1">'на 01.03.2018'!$A$7:$L$391</definedName>
    <definedName name="Z_A0A3CD9B_2436_40D7_91DB_589A95FBBF00_.wvu.Cols" localSheetId="0" hidden="1">'на 01.03.2018'!$I:$I</definedName>
    <definedName name="Z_A0A3CD9B_2436_40D7_91DB_589A95FBBF00_.wvu.FilterData" localSheetId="0" hidden="1">'на 01.03.2018'!$A$7:$L$391</definedName>
    <definedName name="Z_A0A3CD9B_2436_40D7_91DB_589A95FBBF00_.wvu.PrintArea" localSheetId="0" hidden="1">'на 01.03.2018'!$A$1:$L$193</definedName>
    <definedName name="Z_A0A3CD9B_2436_40D7_91DB_589A95FBBF00_.wvu.PrintTitles" localSheetId="0" hidden="1">'на 01.03.2018'!$5:$8</definedName>
    <definedName name="Z_A0EB0A04_1124_498B_8C4B_C1E25B53C1A8_.wvu.FilterData" localSheetId="0" hidden="1">'на 01.03.2018'!$A$7:$H$133</definedName>
    <definedName name="Z_A113B19A_DB2C_4585_AED7_B7EF9F05E57E_.wvu.FilterData" localSheetId="0" hidden="1">'на 01.03.2018'!$A$7:$L$391</definedName>
    <definedName name="Z_A1252AD3_62A9_4B5D_B0FA_98A0DCCDEFC0_.wvu.FilterData" localSheetId="0" hidden="1">'на 01.03.2018'!$A$7:$L$391</definedName>
    <definedName name="Z_A2611F3A_C06C_4662_B39E_6F08BA7C9B14_.wvu.FilterData" localSheetId="0" hidden="1">'на 01.03.2018'!$A$7:$H$133</definedName>
    <definedName name="Z_A28DA500_33FC_4913_B21A_3E2D7ED7A130_.wvu.FilterData" localSheetId="0" hidden="1">'на 01.03.2018'!$A$7:$H$133</definedName>
    <definedName name="Z_A38250FB_559C_49CE_918A_6673F9586B86_.wvu.FilterData" localSheetId="0" hidden="1">'на 01.03.2018'!$A$7:$L$391</definedName>
    <definedName name="Z_A5169FE8_9D26_44E6_A6EA_F78B40E1DE01_.wvu.FilterData" localSheetId="0" hidden="1">'на 01.03.2018'!$A$7:$L$391</definedName>
    <definedName name="Z_A62258B9_7768_4C4F_AFFC_537782E81CFF_.wvu.FilterData" localSheetId="0" hidden="1">'на 01.03.2018'!$A$7:$H$133</definedName>
    <definedName name="Z_A65D4FF6_26A1_47FE_AF98_41E05002FB1E_.wvu.FilterData" localSheetId="0" hidden="1">'на 01.03.2018'!$A$7:$H$133</definedName>
    <definedName name="Z_A6816A2A_A381_4629_A196_A2D2CBED046E_.wvu.FilterData" localSheetId="0" hidden="1">'на 01.03.2018'!$A$7:$L$391</definedName>
    <definedName name="Z_A6B98527_7CBF_4E4D_BDEA_9334A3EB779F_.wvu.Cols" localSheetId="0" hidden="1">'на 01.03.2018'!#REF!,'на 01.03.2018'!#REF!,'на 01.03.2018'!$M:$BP</definedName>
    <definedName name="Z_A6B98527_7CBF_4E4D_BDEA_9334A3EB779F_.wvu.FilterData" localSheetId="0" hidden="1">'на 01.03.2018'!$A$7:$L$391</definedName>
    <definedName name="Z_A6B98527_7CBF_4E4D_BDEA_9334A3EB779F_.wvu.PrintArea" localSheetId="0" hidden="1">'на 01.03.2018'!$A$1:$BP$183</definedName>
    <definedName name="Z_A6B98527_7CBF_4E4D_BDEA_9334A3EB779F_.wvu.PrintTitles" localSheetId="0" hidden="1">'на 01.03.2018'!$5:$7</definedName>
    <definedName name="Z_A8EFE8CB_4B40_4A53_8B7A_29439E2B50D7_.wvu.FilterData" localSheetId="0" hidden="1">'на 01.03.2018'!$A$7:$L$391</definedName>
    <definedName name="Z_A98C96B5_CE3A_4FF9_B3E5_0DBB66ADC5BB_.wvu.FilterData" localSheetId="0" hidden="1">'на 01.03.2018'!$A$7:$H$133</definedName>
    <definedName name="Z_A9BB2943_E4B1_4809_A926_69F8C50E1CF2_.wvu.FilterData" localSheetId="0" hidden="1">'на 01.03.2018'!$A$7:$L$391</definedName>
    <definedName name="Z_AA4C7BF5_07E0_4095_B165_D2AF600190FA_.wvu.FilterData" localSheetId="0" hidden="1">'на 01.03.2018'!$A$7:$H$133</definedName>
    <definedName name="Z_AAC4B5AB_1913_4D9C_A1FF_BD9345E009EB_.wvu.FilterData" localSheetId="0" hidden="1">'на 01.03.2018'!$A$7:$H$133</definedName>
    <definedName name="Z_AB20AEF7_931C_411F_91E6_F461408B5AE6_.wvu.FilterData" localSheetId="0" hidden="1">'на 01.03.2018'!$A$7:$L$391</definedName>
    <definedName name="Z_ABA75302_0F6D_4886_9D81_1818E8870CAA_.wvu.FilterData" localSheetId="0" hidden="1">'на 01.03.2018'!$A$3:$M$188</definedName>
    <definedName name="Z_ABAF42E6_6CD6_46B1_A0C6_0099C207BC1C_.wvu.FilterData" localSheetId="0" hidden="1">'на 01.03.2018'!$A$7:$L$391</definedName>
    <definedName name="Z_ABF07E15_3FB5_46FA_8B18_72FA32E3F1DA_.wvu.FilterData" localSheetId="0" hidden="1">'на 01.03.2018'!$A$7:$L$391</definedName>
    <definedName name="Z_ACFE2E5A_B4BC_4793_B103_05F97C227772_.wvu.FilterData" localSheetId="0" hidden="1">'на 01.03.2018'!$A$7:$L$391</definedName>
    <definedName name="Z_AD079EA2_4E18_46EE_8E20_0C7923C917D2_.wvu.FilterData" localSheetId="0" hidden="1">'на 01.03.2018'!$A$7:$L$391</definedName>
    <definedName name="Z_ADE318A0_9CB5_431A_AF2B_D561B19631D9_.wvu.FilterData" localSheetId="0" hidden="1">'на 01.03.2018'!$A$7:$L$391</definedName>
    <definedName name="Z_AF01D870_77CB_46A2_A95B_3A27FF42EAA8_.wvu.FilterData" localSheetId="0" hidden="1">'на 01.03.2018'!$A$7:$H$133</definedName>
    <definedName name="Z_AF1AEFF5_9892_4FCB_BD3E_6CF1CEE1B71B_.wvu.FilterData" localSheetId="0" hidden="1">'на 01.03.2018'!$A$7:$L$391</definedName>
    <definedName name="Z_AFABF6AA_2F6E_48B0_98F8_213EA30990B1_.wvu.FilterData" localSheetId="0" hidden="1">'на 01.03.2018'!$A$7:$L$391</definedName>
    <definedName name="Z_AFC26506_1EE1_430F_B247_3257CE41958A_.wvu.FilterData" localSheetId="0" hidden="1">'на 01.03.2018'!$A$7:$L$391</definedName>
    <definedName name="Z_B00B4D71_156E_4DD9_93CC_1F392CBA035F_.wvu.FilterData" localSheetId="0" hidden="1">'на 01.03.2018'!$A$7:$L$391</definedName>
    <definedName name="Z_B0B61858_D248_4F0B_95EB_A53482FBF19B_.wvu.FilterData" localSheetId="0" hidden="1">'на 01.03.2018'!$A$7:$L$391</definedName>
    <definedName name="Z_B0BB7BD4_E507_4D19_A9BF_6595068A89B5_.wvu.FilterData" localSheetId="0" hidden="1">'на 01.03.2018'!$A$7:$L$391</definedName>
    <definedName name="Z_B180D137_9F25_4AD4_9057_37928F1867A8_.wvu.FilterData" localSheetId="0" hidden="1">'на 01.03.2018'!$A$7:$H$133</definedName>
    <definedName name="Z_B1FA2CF0_321B_4787_93E8_EB6D5C78D6B5_.wvu.FilterData" localSheetId="0" hidden="1">'на 01.03.2018'!$A$7:$L$391</definedName>
    <definedName name="Z_B246A3A0_6AE0_4610_AE7A_F7490C26DBCA_.wvu.FilterData" localSheetId="0" hidden="1">'на 01.03.2018'!$A$7:$L$391</definedName>
    <definedName name="Z_B2D38EAC_E767_43A7_B7A2_621639FE347D_.wvu.FilterData" localSheetId="0" hidden="1">'на 01.03.2018'!$A$7:$H$133</definedName>
    <definedName name="Z_B3114865_FFF9_40B7_B9E6_C3642102DCF9_.wvu.FilterData" localSheetId="0" hidden="1">'на 01.03.2018'!$A$7:$L$391</definedName>
    <definedName name="Z_B3339176_D3D0_4D7A_8AAB_C0B71F942A93_.wvu.FilterData" localSheetId="0" hidden="1">'на 01.03.2018'!$A$7:$H$133</definedName>
    <definedName name="Z_B45FAC42_679D_43AB_B511_9E5492CAC2DB_.wvu.FilterData" localSheetId="0" hidden="1">'на 01.03.2018'!$A$7:$H$133</definedName>
    <definedName name="Z_B499C08D_A2E7_417F_A9B7_BFCE2B66534F_.wvu.FilterData" localSheetId="0" hidden="1">'на 01.03.2018'!$A$7:$L$391</definedName>
    <definedName name="Z_B543C7D0_E350_4DA4_A835_ADCB64A4D66D_.wvu.FilterData" localSheetId="0" hidden="1">'на 01.03.2018'!$A$7:$L$391</definedName>
    <definedName name="Z_B5533D56_E1AE_4DE7_8436_EF9CA55A4943_.wvu.FilterData" localSheetId="0" hidden="1">'на 01.03.2018'!$A$7:$L$391</definedName>
    <definedName name="Z_B56BEF44_39DC_4F5B_A5E5_157C237832AF_.wvu.FilterData" localSheetId="0" hidden="1">'на 01.03.2018'!$A$7:$H$133</definedName>
    <definedName name="Z_B5A6FE62_B66C_45B1_AF17_B7686B0B3A3F_.wvu.FilterData" localSheetId="0" hidden="1">'на 01.03.2018'!$A$7:$L$391</definedName>
    <definedName name="Z_B603D180_E09A_4B9C_810F_9423EBA4A0EA_.wvu.FilterData" localSheetId="0" hidden="1">'на 01.03.2018'!$A$7:$L$391</definedName>
    <definedName name="Z_B698776A_6A96_445D_9813_F5440DD90495_.wvu.FilterData" localSheetId="0" hidden="1">'на 01.03.2018'!$A$7:$L$391</definedName>
    <definedName name="Z_B6F11AB1_40C8_4880_BE42_1C35664CF325_.wvu.FilterData" localSheetId="0" hidden="1">'на 01.03.2018'!$A$7:$L$391</definedName>
    <definedName name="Z_B7A22467_168B_475A_AC6B_F744F4990F6A_.wvu.FilterData" localSheetId="0" hidden="1">'на 01.03.2018'!$A$7:$L$391</definedName>
    <definedName name="Z_B7A4DC29_6CA3_48BD_BD2B_5EA61D250392_.wvu.FilterData" localSheetId="0" hidden="1">'на 01.03.2018'!$A$7:$H$133</definedName>
    <definedName name="Z_B7F67755_3086_43A6_86E7_370F80E61BD0_.wvu.FilterData" localSheetId="0" hidden="1">'на 01.03.2018'!$A$7:$H$133</definedName>
    <definedName name="Z_B8283716_285A_45D5_8283_DCA7A3C9CFC7_.wvu.FilterData" localSheetId="0" hidden="1">'на 01.03.2018'!$A$7:$L$391</definedName>
    <definedName name="Z_B858041A_E0C9_4C5A_A736_A0DA4684B712_.wvu.FilterData" localSheetId="0" hidden="1">'на 01.03.2018'!$A$7:$L$391</definedName>
    <definedName name="Z_B8EDA240_D337_4165_927F_4408D011F4B1_.wvu.FilterData" localSheetId="0" hidden="1">'на 01.03.2018'!$A$7:$L$391</definedName>
    <definedName name="Z_B9FDB936_DEDC_405B_AC55_3262523808BE_.wvu.FilterData" localSheetId="0" hidden="1">'на 01.03.2018'!$A$7:$L$391</definedName>
    <definedName name="Z_BAB4825B_2E54_4A6C_A72D_1F8E7B4FEFFB_.wvu.FilterData" localSheetId="0" hidden="1">'на 01.03.2018'!$A$7:$L$391</definedName>
    <definedName name="Z_BAFB3A8F_5ACD_4C4A_A33C_831C754D88C0_.wvu.FilterData" localSheetId="0" hidden="1">'на 01.03.2018'!$A$7:$L$391</definedName>
    <definedName name="Z_BC09D690_D177_4FC8_AE1F_8F0F0D5C6ECD_.wvu.FilterData" localSheetId="0" hidden="1">'на 01.03.2018'!$A$7:$L$391</definedName>
    <definedName name="Z_BC6910FC_42F8_457B_8F8D_9BC0111CE283_.wvu.FilterData" localSheetId="0" hidden="1">'на 01.03.2018'!$A$7:$L$391</definedName>
    <definedName name="Z_BD707806_8F10_492F_81AE_A7900A187828_.wvu.FilterData" localSheetId="0" hidden="1">'на 01.03.2018'!$A$3:$M$188</definedName>
    <definedName name="Z_BDD573CF_BFE0_4002_B5F7_E438A5DAD635_.wvu.FilterData" localSheetId="0" hidden="1">'на 01.03.2018'!$A$7:$L$391</definedName>
    <definedName name="Z_BE3F7214_4B0C_40FA_B4F7_B0F38416BCEF_.wvu.FilterData" localSheetId="0" hidden="1">'на 01.03.2018'!$A$7:$L$391</definedName>
    <definedName name="Z_BE442298_736F_47F5_9592_76FFCCDA59DB_.wvu.FilterData" localSheetId="0" hidden="1">'на 01.03.2018'!$A$7:$H$133</definedName>
    <definedName name="Z_BE842559_6B14_41AC_A92A_4E50A6CE8B79_.wvu.FilterData" localSheetId="0" hidden="1">'на 01.03.2018'!$A$7:$L$391</definedName>
    <definedName name="Z_BE97AC31_BFEB_4520_BC44_68B0C987C70A_.wvu.FilterData" localSheetId="0" hidden="1">'на 01.03.2018'!$A$7:$L$391</definedName>
    <definedName name="Z_BEA0FDBA_BB07_4C19_8BBD_5E57EE395C09_.wvu.Cols" localSheetId="0" hidden="1">'на 01.03.2018'!$I:$I</definedName>
    <definedName name="Z_BEA0FDBA_BB07_4C19_8BBD_5E57EE395C09_.wvu.FilterData" localSheetId="0" hidden="1">'на 01.03.2018'!$A$7:$L$391</definedName>
    <definedName name="Z_BEA0FDBA_BB07_4C19_8BBD_5E57EE395C09_.wvu.PrintArea" localSheetId="0" hidden="1">'на 01.03.2018'!$A$1:$L$189</definedName>
    <definedName name="Z_BEA0FDBA_BB07_4C19_8BBD_5E57EE395C09_.wvu.PrintTitles" localSheetId="0" hidden="1">'на 01.03.2018'!$5:$8</definedName>
    <definedName name="Z_BF22223F_B516_45E8_9C4B_DD4CB4CE2C48_.wvu.FilterData" localSheetId="0" hidden="1">'на 01.03.2018'!$A$7:$L$391</definedName>
    <definedName name="Z_BF65F093_304D_44F0_BF26_E5F8F9093CF5_.wvu.FilterData" localSheetId="0" hidden="1">'на 01.03.2018'!$A$7:$L$60</definedName>
    <definedName name="Z_C02D2AC3_00AB_4B4C_8299_349FC338B994_.wvu.FilterData" localSheetId="0" hidden="1">'на 01.03.2018'!$A$7:$L$391</definedName>
    <definedName name="Z_C0ED18A2_48B4_4C82_979B_4B80DB79BC08_.wvu.FilterData" localSheetId="0" hidden="1">'на 01.03.2018'!$A$7:$L$391</definedName>
    <definedName name="Z_C140C6EF_B272_4886_8555_3A3DB8A6C4A0_.wvu.FilterData" localSheetId="0" hidden="1">'на 01.03.2018'!$A$7:$L$391</definedName>
    <definedName name="Z_C14C28B9_3A8B_4F55_AC1E_B6D3DA6398D5_.wvu.FilterData" localSheetId="0" hidden="1">'на 01.03.2018'!$A$7:$L$391</definedName>
    <definedName name="Z_C276A679_E43E_444B_B0E9_B307A301A03A_.wvu.FilterData" localSheetId="0" hidden="1">'на 01.03.2018'!$A$7:$L$391</definedName>
    <definedName name="Z_C2E7FF11_4F7B_4EA9_AD45_A8385AC4BC24_.wvu.FilterData" localSheetId="0" hidden="1">'на 01.03.2018'!$A$7:$H$133</definedName>
    <definedName name="Z_C3E7B974_7E68_49C9_8A66_DEBBC3D71CB8_.wvu.FilterData" localSheetId="0" hidden="1">'на 01.03.2018'!$A$7:$H$133</definedName>
    <definedName name="Z_C3E97E4D_03A9_422E_8E65_116E90E7DE0A_.wvu.FilterData" localSheetId="0" hidden="1">'на 01.03.2018'!$A$7:$L$391</definedName>
    <definedName name="Z_C47D5376_4107_461D_B353_0F0CCA5A27B8_.wvu.FilterData" localSheetId="0" hidden="1">'на 01.03.2018'!$A$7:$H$133</definedName>
    <definedName name="Z_C4A81194_E272_4927_9E06_D47C43E50753_.wvu.FilterData" localSheetId="0" hidden="1">'на 01.03.2018'!$A$7:$L$391</definedName>
    <definedName name="Z_C4E388F3_F33E_45AF_8E75_3BD450853C20_.wvu.FilterData" localSheetId="0" hidden="1">'на 01.03.2018'!$A$7:$L$391</definedName>
    <definedName name="Z_C55D9313_9108_41CA_AD0E_FE2F7292C638_.wvu.FilterData" localSheetId="0" hidden="1">'на 01.03.2018'!$A$7:$H$133</definedName>
    <definedName name="Z_C5D84F85_3611_4C2A_903D_ECFF3A3DA3D9_.wvu.FilterData" localSheetId="0" hidden="1">'на 01.03.2018'!$A$7:$H$133</definedName>
    <definedName name="Z_C636DE0B_BC5D_45AA_89BD_B628CA1FE119_.wvu.FilterData" localSheetId="0" hidden="1">'на 01.03.2018'!$A$7:$L$391</definedName>
    <definedName name="Z_C70C85CF_5ADB_4631_87C7_BA23E9BE3196_.wvu.FilterData" localSheetId="0" hidden="1">'на 01.03.2018'!$A$7:$L$391</definedName>
    <definedName name="Z_C74598AC_1D4B_466D_8455_294C1A2E69BB_.wvu.FilterData" localSheetId="0" hidden="1">'на 01.03.2018'!$A$7:$H$133</definedName>
    <definedName name="Z_C7DB809B_EB90_4CA8_929B_8A5AA3E83B84_.wvu.FilterData" localSheetId="0" hidden="1">'на 01.03.2018'!$A$7:$L$391</definedName>
    <definedName name="Z_C8579552_11B1_4140_9659_E1DA02EF9DD1_.wvu.FilterData" localSheetId="0" hidden="1">'на 01.03.2018'!$A$7:$L$391</definedName>
    <definedName name="Z_C8C7D91A_0101_429D_A7C4_25C2A366909A_.wvu.Cols" localSheetId="0" hidden="1">'на 01.03.2018'!#REF!,'на 01.03.2018'!#REF!</definedName>
    <definedName name="Z_C8C7D91A_0101_429D_A7C4_25C2A366909A_.wvu.FilterData" localSheetId="0" hidden="1">'на 01.03.2018'!$A$7:$L$60</definedName>
    <definedName name="Z_C8C7D91A_0101_429D_A7C4_25C2A366909A_.wvu.Rows" localSheetId="0" hidden="1">'на 01.03.2018'!#REF!,'на 01.03.2018'!#REF!,'на 01.03.2018'!#REF!,'на 01.03.2018'!#REF!,'на 01.03.2018'!#REF!,'на 01.03.2018'!#REF!,'на 01.03.2018'!#REF!,'на 01.03.2018'!#REF!,'на 01.03.2018'!#REF!,'на 01.03.2018'!#REF!</definedName>
    <definedName name="Z_C9081176_529C_43E8_8E20_8AC24E7C2D35_.wvu.FilterData" localSheetId="0" hidden="1">'на 01.03.2018'!$A$7:$L$391</definedName>
    <definedName name="Z_C94FB5D5_E515_4327_B4DC_AC3D7C1A6363_.wvu.FilterData" localSheetId="0" hidden="1">'на 01.03.2018'!$A$7:$L$391</definedName>
    <definedName name="Z_C97ACF3E_ACD3_4C9D_94FA_EA6F3D46505E_.wvu.FilterData" localSheetId="0" hidden="1">'на 01.03.2018'!$A$7:$L$391</definedName>
    <definedName name="Z_C98B4A4E_FC1F_45B3_ABB0_7DC9BD4B8057_.wvu.FilterData" localSheetId="0" hidden="1">'на 01.03.2018'!$A$7:$H$133</definedName>
    <definedName name="Z_C9A5AE8B_0A38_4D54_B36F_AFD2A577F3EF_.wvu.FilterData" localSheetId="0" hidden="1">'на 01.03.2018'!$A$7:$L$391</definedName>
    <definedName name="Z_CA384592_0CFD_4322_A4EB_34EC04693944_.wvu.FilterData" localSheetId="0" hidden="1">'на 01.03.2018'!$A$7:$L$391</definedName>
    <definedName name="Z_CA384592_0CFD_4322_A4EB_34EC04693944_.wvu.PrintArea" localSheetId="0" hidden="1">'на 01.03.2018'!$A$1:$L$185</definedName>
    <definedName name="Z_CA384592_0CFD_4322_A4EB_34EC04693944_.wvu.PrintTitles" localSheetId="0" hidden="1">'на 01.03.2018'!$5:$8</definedName>
    <definedName name="Z_CAAD7F8A_A328_4C0A_9ECF_2AD83A08D699_.wvu.FilterData" localSheetId="0" hidden="1">'на 01.03.2018'!$A$7:$H$133</definedName>
    <definedName name="Z_CB1A56DC_A135_41E6_8A02_AE4E518C879F_.wvu.FilterData" localSheetId="0" hidden="1">'на 01.03.2018'!$A$7:$L$391</definedName>
    <definedName name="Z_CB4880DD_CE83_4DFC_BBA7_70687256D5A4_.wvu.FilterData" localSheetId="0" hidden="1">'на 01.03.2018'!$A$7:$H$133</definedName>
    <definedName name="Z_CBDBA949_FA00_4560_8001_BD00E63FCCA4_.wvu.FilterData" localSheetId="0" hidden="1">'на 01.03.2018'!$A$7:$L$391</definedName>
    <definedName name="Z_CBF12BD1_A071_4448_8003_32E74F40E3E3_.wvu.FilterData" localSheetId="0" hidden="1">'на 01.03.2018'!$A$7:$H$133</definedName>
    <definedName name="Z_CBF9D894_3FD2_4B68_BAC8_643DB23851C0_.wvu.FilterData" localSheetId="0" hidden="1">'на 01.03.2018'!$A$7:$H$133</definedName>
    <definedName name="Z_CBF9D894_3FD2_4B68_BAC8_643DB23851C0_.wvu.Rows" localSheetId="0" hidden="1">'на 01.03.2018'!#REF!,'на 01.03.2018'!#REF!,'на 01.03.2018'!#REF!,'на 01.03.2018'!#REF!</definedName>
    <definedName name="Z_CCC17219_B1A3_4C6B_B903_0E4550432FD0_.wvu.FilterData" localSheetId="0" hidden="1">'на 01.03.2018'!$A$7:$H$133</definedName>
    <definedName name="Z_CCF533A2_322B_40E2_88B2_065E6D1D35B4_.wvu.Cols" localSheetId="0" hidden="1">'на 01.03.2018'!$I:$I</definedName>
    <definedName name="Z_CCF533A2_322B_40E2_88B2_065E6D1D35B4_.wvu.FilterData" localSheetId="0" hidden="1">'на 01.03.2018'!$A$7:$L$391</definedName>
    <definedName name="Z_CCF533A2_322B_40E2_88B2_065E6D1D35B4_.wvu.PrintArea" localSheetId="0" hidden="1">'на 01.03.2018'!$A$1:$L$187</definedName>
    <definedName name="Z_CCF533A2_322B_40E2_88B2_065E6D1D35B4_.wvu.PrintTitles" localSheetId="0" hidden="1">'на 01.03.2018'!$5:$8</definedName>
    <definedName name="Z_CD10AFE5_EACD_43E3_B0AD_1FCFF7EEADC3_.wvu.FilterData" localSheetId="0" hidden="1">'на 01.03.2018'!$A$7:$L$391</definedName>
    <definedName name="Z_CDABDA6A_CEAA_4779_9390_A07E787E5F1B_.wvu.FilterData" localSheetId="0" hidden="1">'на 01.03.2018'!$A$7:$L$391</definedName>
    <definedName name="Z_CDBBEB40_4DC8_4F8A_B0B0_EE0E987A2098_.wvu.FilterData" localSheetId="0" hidden="1">'на 01.03.2018'!$A$7:$L$391</definedName>
    <definedName name="Z_CEF22FD3_C3E9_4C31_B864_568CAC74A486_.wvu.FilterData" localSheetId="0" hidden="1">'на 01.03.2018'!$A$7:$L$391</definedName>
    <definedName name="Z_CFEB7053_3C1D_451D_9A86_5940DFCF964A_.wvu.FilterData" localSheetId="0" hidden="1">'на 01.03.2018'!$A$7:$L$391</definedName>
    <definedName name="Z_D165341F_496A_48CE_829A_555B16787041_.wvu.FilterData" localSheetId="0" hidden="1">'на 01.03.2018'!$A$7:$L$391</definedName>
    <definedName name="Z_D20DFCFE_63F9_4265_B37B_4F36C46DF159_.wvu.Cols" localSheetId="0" hidden="1">'на 01.03.2018'!#REF!,'на 01.03.2018'!#REF!</definedName>
    <definedName name="Z_D20DFCFE_63F9_4265_B37B_4F36C46DF159_.wvu.FilterData" localSheetId="0" hidden="1">'на 01.03.2018'!$A$7:$L$391</definedName>
    <definedName name="Z_D20DFCFE_63F9_4265_B37B_4F36C46DF159_.wvu.PrintArea" localSheetId="0" hidden="1">'на 01.03.2018'!$A$1:$L$183</definedName>
    <definedName name="Z_D20DFCFE_63F9_4265_B37B_4F36C46DF159_.wvu.PrintTitles" localSheetId="0" hidden="1">'на 01.03.2018'!$5:$8</definedName>
    <definedName name="Z_D20DFCFE_63F9_4265_B37B_4F36C46DF159_.wvu.Rows" localSheetId="0" hidden="1">'на 01.03.2018'!#REF!,'на 01.03.2018'!#REF!,'на 01.03.2018'!#REF!,'на 01.03.2018'!#REF!,'на 01.03.2018'!#REF!</definedName>
    <definedName name="Z_D2422493_0DF6_4923_AFF9_1CE532FC9E0E_.wvu.FilterData" localSheetId="0" hidden="1">'на 01.03.2018'!$A$7:$L$391</definedName>
    <definedName name="Z_D26EAC32_42CC_46AF_8D27_8094727B2B8E_.wvu.FilterData" localSheetId="0" hidden="1">'на 01.03.2018'!$A$7:$L$391</definedName>
    <definedName name="Z_D298563F_7459_410D_A6E1_6B1CDFA6DAA7_.wvu.FilterData" localSheetId="0" hidden="1">'на 01.03.2018'!$A$7:$L$391</definedName>
    <definedName name="Z_D2D627FD_8F1D_4B0C_A4A1_1A515A2831A8_.wvu.FilterData" localSheetId="0" hidden="1">'на 01.03.2018'!$A$7:$L$391</definedName>
    <definedName name="Z_D343F548_3DE6_4716_9B8B_0FF1DF1B1DE3_.wvu.FilterData" localSheetId="0" hidden="1">'на 01.03.2018'!$A$7:$H$133</definedName>
    <definedName name="Z_D3607008_88A4_4735_BF9B_0D60A732D98C_.wvu.FilterData" localSheetId="0" hidden="1">'на 01.03.2018'!$A$7:$L$391</definedName>
    <definedName name="Z_D3C3EFC2_493C_4B9B_BC16_8147B08F8F65_.wvu.FilterData" localSheetId="0" hidden="1">'на 01.03.2018'!$A$7:$H$133</definedName>
    <definedName name="Z_D3D848E7_EB88_4E73_985E_C45B9AE68145_.wvu.FilterData" localSheetId="0" hidden="1">'на 01.03.2018'!$A$7:$L$391</definedName>
    <definedName name="Z_D3E86F4B_12A8_47CC_AEBE_74534991E315_.wvu.FilterData" localSheetId="0" hidden="1">'на 01.03.2018'!$A$7:$L$391</definedName>
    <definedName name="Z_D3F31BC4_4CDA_431B_BA5F_ADE76A923760_.wvu.FilterData" localSheetId="0" hidden="1">'на 01.03.2018'!$A$7:$H$133</definedName>
    <definedName name="Z_D45ABB34_16CC_462D_8459_2034D47F465D_.wvu.FilterData" localSheetId="0" hidden="1">'на 01.03.2018'!$A$7:$H$133</definedName>
    <definedName name="Z_D479007E_A9E8_4307_A3E8_18A2BB5C55F2_.wvu.FilterData" localSheetId="0" hidden="1">'на 01.03.2018'!$A$7:$L$391</definedName>
    <definedName name="Z_D48CEF89_B01B_4E1D_92B4_235EA4A40F11_.wvu.FilterData" localSheetId="0" hidden="1">'на 01.03.2018'!$A$7:$L$391</definedName>
    <definedName name="Z_D4B24D18_8D1D_47A1_AE9B_21E3F9EF98EE_.wvu.FilterData" localSheetId="0" hidden="1">'на 01.03.2018'!$A$7:$L$391</definedName>
    <definedName name="Z_D4D3E883_F6A4_4364_94CA_00BA6BEEBB0B_.wvu.FilterData" localSheetId="0" hidden="1">'на 01.03.2018'!$A$7:$L$391</definedName>
    <definedName name="Z_D4E20E73_FD07_4BE4_B8FA_FE6B214643C4_.wvu.FilterData" localSheetId="0" hidden="1">'на 01.03.2018'!$A$7:$L$391</definedName>
    <definedName name="Z_D5317C3A_3EDA_404B_818D_EAF558810951_.wvu.FilterData" localSheetId="0" hidden="1">'на 01.03.2018'!$A$7:$H$133</definedName>
    <definedName name="Z_D537FB3B_712D_486A_BA32_4F73BEB2AA19_.wvu.FilterData" localSheetId="0" hidden="1">'на 01.03.2018'!$A$7:$H$133</definedName>
    <definedName name="Z_D6730C21_0555_4F4D_B589_9DE5CFF9C442_.wvu.FilterData" localSheetId="0" hidden="1">'на 01.03.2018'!$A$7:$H$133</definedName>
    <definedName name="Z_D6D7FE80_F340_4943_9CA8_381604446690_.wvu.FilterData" localSheetId="0" hidden="1">'на 01.03.2018'!$A$7:$L$391</definedName>
    <definedName name="Z_D7104B72_13BA_47A2_BD7D_6C7C814EB74F_.wvu.FilterData" localSheetId="0" hidden="1">'на 01.03.2018'!$A$7:$L$391</definedName>
    <definedName name="Z_D7BC8E82_4392_4806_9DAE_D94253790B9C_.wvu.Cols" localSheetId="0" hidden="1">'на 01.03.2018'!#REF!,'на 01.03.2018'!#REF!,'на 01.03.2018'!$M:$BP</definedName>
    <definedName name="Z_D7BC8E82_4392_4806_9DAE_D94253790B9C_.wvu.FilterData" localSheetId="0" hidden="1">'на 01.03.2018'!$A$7:$L$391</definedName>
    <definedName name="Z_D7BC8E82_4392_4806_9DAE_D94253790B9C_.wvu.PrintArea" localSheetId="0" hidden="1">'на 01.03.2018'!$A$1:$BP$183</definedName>
    <definedName name="Z_D7BC8E82_4392_4806_9DAE_D94253790B9C_.wvu.PrintTitles" localSheetId="0" hidden="1">'на 01.03.2018'!$5:$7</definedName>
    <definedName name="Z_D7DA24ED_ABB7_4D6E_ACD6_4B88F5184AF8_.wvu.FilterData" localSheetId="0" hidden="1">'на 01.03.2018'!$A$7:$L$391</definedName>
    <definedName name="Z_D8418465_ECB6_40A4_8538_9D6D02B4E5CE_.wvu.FilterData" localSheetId="0" hidden="1">'на 01.03.2018'!$A$7:$H$133</definedName>
    <definedName name="Z_D8836A46_4276_4875_86A1_BB0E2B53006C_.wvu.FilterData" localSheetId="0" hidden="1">'на 01.03.2018'!$A$7:$H$133</definedName>
    <definedName name="Z_D8EBE17E_7A1A_4392_901C_A4C8DD4BAF28_.wvu.FilterData" localSheetId="0" hidden="1">'на 01.03.2018'!$A$7:$H$133</definedName>
    <definedName name="Z_D917D9C8_DA24_43F6_B702_2D065DC4F3EA_.wvu.FilterData" localSheetId="0" hidden="1">'на 01.03.2018'!$A$7:$L$391</definedName>
    <definedName name="Z_D921BCFE_106A_48C3_8051_F877509D5A90_.wvu.FilterData" localSheetId="0" hidden="1">'на 01.03.2018'!$A$7:$L$391</definedName>
    <definedName name="Z_D930048B_C8C6_498D_B7FD_C4CFAF447C25_.wvu.FilterData" localSheetId="0" hidden="1">'на 01.03.2018'!$A$7:$L$391</definedName>
    <definedName name="Z_D93C7415_B321_4E66_84AD_0490D011FDE7_.wvu.FilterData" localSheetId="0" hidden="1">'на 01.03.2018'!$A$7:$L$391</definedName>
    <definedName name="Z_D952F92C_16FA_49C0_ACE1_EEFE2012130A_.wvu.FilterData" localSheetId="0" hidden="1">'на 01.03.2018'!$A$7:$L$391</definedName>
    <definedName name="Z_D954D534_B88D_4A21_85D6_C0757B597D1E_.wvu.FilterData" localSheetId="0" hidden="1">'на 01.03.2018'!$A$7:$L$391</definedName>
    <definedName name="Z_D95852A1_B0FC_4AC5_B62B_5CCBE05B0D15_.wvu.FilterData" localSheetId="0" hidden="1">'на 01.03.2018'!$A$7:$L$391</definedName>
    <definedName name="Z_D97BC9A1_860C_45CB_8FAD_B69CEE39193C_.wvu.FilterData" localSheetId="0" hidden="1">'на 01.03.2018'!$A$7:$H$133</definedName>
    <definedName name="Z_D981844C_3450_4227_997A_DB8016618FC0_.wvu.FilterData" localSheetId="0" hidden="1">'на 01.03.2018'!$A$7:$L$391</definedName>
    <definedName name="Z_DA3033F1_502F_4BCA_B468_CBA3E20E7254_.wvu.FilterData" localSheetId="0" hidden="1">'на 01.03.2018'!$A$7:$L$391</definedName>
    <definedName name="Z_DA5DFA2D_C1AA_42F5_8828_D1905F1C9BD0_.wvu.FilterData" localSheetId="0" hidden="1">'на 01.03.2018'!$A$7:$L$391</definedName>
    <definedName name="Z_DB55315D_56C8_4F2C_9317_AA25AA5EAC9E_.wvu.FilterData" localSheetId="0" hidden="1">'на 01.03.2018'!$A$7:$L$391</definedName>
    <definedName name="Z_DBB88EE7_5C30_443C_A427_07BA2C7C58DA_.wvu.FilterData" localSheetId="0" hidden="1">'на 01.03.2018'!$A$7:$L$391</definedName>
    <definedName name="Z_DBF40914_927D_466F_8B6B_F333D1AFC9B0_.wvu.FilterData" localSheetId="0" hidden="1">'на 01.03.2018'!$A$7:$L$391</definedName>
    <definedName name="Z_DC263B7F_7E05_4E66_AE9F_05D6DDE635B1_.wvu.FilterData" localSheetId="0" hidden="1">'на 01.03.2018'!$A$7:$H$133</definedName>
    <definedName name="Z_DC796824_ECED_4590_A3E8_8D5A3534C637_.wvu.FilterData" localSheetId="0" hidden="1">'на 01.03.2018'!$A$7:$H$133</definedName>
    <definedName name="Z_DCC1B134_1BA2_418E_B1D0_0938D8743370_.wvu.FilterData" localSheetId="0" hidden="1">'на 01.03.2018'!$A$7:$H$133</definedName>
    <definedName name="Z_DD479BCC_48E3_497E_81BC_9A58CD7AC8EF_.wvu.FilterData" localSheetId="0" hidden="1">'на 01.03.2018'!$A$7:$L$391</definedName>
    <definedName name="Z_DDA68DE5_EF86_4A52_97CD_589088C5FE7A_.wvu.FilterData" localSheetId="0" hidden="1">'на 01.03.2018'!$A$7:$H$133</definedName>
    <definedName name="Z_DE210091_3D77_4964_B6B2_443A728CBE9E_.wvu.FilterData" localSheetId="0" hidden="1">'на 01.03.2018'!$A$7:$L$391</definedName>
    <definedName name="Z_DE2C3999_6F3E_4D24_86CF_8803BF5FAA48_.wvu.FilterData" localSheetId="0" hidden="1">'на 01.03.2018'!$A$7:$L$60</definedName>
    <definedName name="Z_DEA6EDB2_F27D_4C8F_B061_FD80BEC5543F_.wvu.FilterData" localSheetId="0" hidden="1">'на 01.03.2018'!$A$7:$H$133</definedName>
    <definedName name="Z_DECE3245_1BE4_4A3F_B644_E8DE80612C1E_.wvu.FilterData" localSheetId="0" hidden="1">'на 01.03.2018'!$A$7:$L$391</definedName>
    <definedName name="Z_DF6B7D46_D8DB_447A_83A4_53EE18358CF2_.wvu.FilterData" localSheetId="0" hidden="1">'на 01.03.2018'!$A$7:$L$391</definedName>
    <definedName name="Z_DFB08918_D5A4_4224_AEA5_63620C0D53DD_.wvu.FilterData" localSheetId="0" hidden="1">'на 01.03.2018'!$A$7:$L$391</definedName>
    <definedName name="Z_E0178566_B0D6_4A04_941F_723DE4642B4A_.wvu.FilterData" localSheetId="0" hidden="1">'на 01.03.2018'!$A$7:$L$391</definedName>
    <definedName name="Z_E0415026_A3A4_4408_93D6_8180A1256A98_.wvu.FilterData" localSheetId="0" hidden="1">'на 01.03.2018'!$A$7:$L$391</definedName>
    <definedName name="Z_E0B34E03_0754_4713_9A98_5ACEE69C9E71_.wvu.FilterData" localSheetId="0" hidden="1">'на 01.03.2018'!$A$7:$H$133</definedName>
    <definedName name="Z_E1E7843B_3EC3_4FFF_9B1C_53E7DE6A4004_.wvu.FilterData" localSheetId="0" hidden="1">'на 01.03.2018'!$A$7:$H$133</definedName>
    <definedName name="Z_E25FE844_1AD8_4E16_B2DB_9033A702F13A_.wvu.FilterData" localSheetId="0" hidden="1">'на 01.03.2018'!$A$7:$H$133</definedName>
    <definedName name="Z_E2861A4E_263A_4BE6_9223_2DA352B0AD2D_.wvu.FilterData" localSheetId="0" hidden="1">'на 01.03.2018'!$A$7:$H$133</definedName>
    <definedName name="Z_E2FB76DF_1C94_4620_8087_FEE12FDAA3D2_.wvu.FilterData" localSheetId="0" hidden="1">'на 01.03.2018'!$A$7:$H$133</definedName>
    <definedName name="Z_E3C6ECC1_0F12_435D_9B36_B23F6133337F_.wvu.FilterData" localSheetId="0" hidden="1">'на 01.03.2018'!$A$7:$H$133</definedName>
    <definedName name="Z_E437F2F2_3B79_49F0_9901_D31498A163D7_.wvu.FilterData" localSheetId="0" hidden="1">'на 01.03.2018'!$A$7:$L$391</definedName>
    <definedName name="Z_E531BAEE_E556_4AEF_B35B_C675BD99939C_.wvu.FilterData" localSheetId="0" hidden="1">'на 01.03.2018'!$A$7:$L$391</definedName>
    <definedName name="Z_E5EC7523_F88D_4AD4_9A8D_84C16AB7BFC1_.wvu.FilterData" localSheetId="0" hidden="1">'на 01.03.2018'!$A$7:$L$391</definedName>
    <definedName name="Z_E6B0F607_AC37_4539_B427_EA5DBDA71490_.wvu.FilterData" localSheetId="0" hidden="1">'на 01.03.2018'!$A$7:$L$391</definedName>
    <definedName name="Z_E6F2229B_648C_45EB_AFDD_48E1933E9057_.wvu.FilterData" localSheetId="0" hidden="1">'на 01.03.2018'!$A$7:$L$391</definedName>
    <definedName name="Z_E79ABD49_719F_4887_A43D_3DE66BF8AD95_.wvu.FilterData" localSheetId="0" hidden="1">'на 01.03.2018'!$A$7:$L$391</definedName>
    <definedName name="Z_E818C85D_F563_4BCC_9747_0856B0207D9A_.wvu.FilterData" localSheetId="0" hidden="1">'на 01.03.2018'!$A$7:$L$391</definedName>
    <definedName name="Z_E85A9955_A3DD_46D7_A4A3_9B67A0E2B00C_.wvu.FilterData" localSheetId="0" hidden="1">'на 01.03.2018'!$A$7:$L$391</definedName>
    <definedName name="Z_E85CF805_B7EC_4B8E_BF6B_2D35F453C813_.wvu.FilterData" localSheetId="0" hidden="1">'на 01.03.2018'!$A$7:$L$391</definedName>
    <definedName name="Z_E86B59AB_8419_4B63_BADC_4C4DB9795CAA_.wvu.FilterData" localSheetId="0" hidden="1">'на 01.03.2018'!$A$7:$L$391</definedName>
    <definedName name="Z_E88E1D11_18C0_4724_9D4F_2C85DDF57564_.wvu.FilterData" localSheetId="0" hidden="1">'на 01.03.2018'!$A$7:$H$133</definedName>
    <definedName name="Z_E8E447B7_386A_4449_A267_EA8A8ED2E9DF_.wvu.FilterData" localSheetId="0" hidden="1">'на 01.03.2018'!$A$7:$L$391</definedName>
    <definedName name="Z_E952215A_EF2B_4724_A091_1F77A330F7A6_.wvu.FilterData" localSheetId="0" hidden="1">'на 01.03.2018'!$A$7:$L$391</definedName>
    <definedName name="Z_E9A4F66F_BB40_4C19_8750_6E61AF1D74A1_.wvu.FilterData" localSheetId="0" hidden="1">'на 01.03.2018'!$A$7:$L$391</definedName>
    <definedName name="Z_EA234825_5817_4C50_AC45_83D70F061045_.wvu.FilterData" localSheetId="0" hidden="1">'на 01.03.2018'!$A$7:$L$391</definedName>
    <definedName name="Z_EA26BD39_D295_43F0_9554_645E38E73803_.wvu.FilterData" localSheetId="0" hidden="1">'на 01.03.2018'!$A$7:$L$391</definedName>
    <definedName name="Z_EA769D6D_3269_481D_9974_BC10C6C55FF6_.wvu.FilterData" localSheetId="0" hidden="1">'на 01.03.2018'!$A$7:$H$133</definedName>
    <definedName name="Z_EB2D8BE6_72BC_4D23_BEC7_DBF109493B0C_.wvu.FilterData" localSheetId="0" hidden="1">'на 01.03.2018'!$A$7:$L$391</definedName>
    <definedName name="Z_EBCDBD63_50FE_4D52_B280_2A723FA77236_.wvu.FilterData" localSheetId="0" hidden="1">'на 01.03.2018'!$A$7:$H$133</definedName>
    <definedName name="Z_EC6B58CC_C695_4EAF_B026_DA7CE6279D7A_.wvu.FilterData" localSheetId="0" hidden="1">'на 01.03.2018'!$A$7:$L$391</definedName>
    <definedName name="Z_EC741CE0_C720_481D_9CFE_596247B0CF36_.wvu.FilterData" localSheetId="0" hidden="1">'на 01.03.2018'!$A$7:$L$391</definedName>
    <definedName name="Z_EC7DFC56_670B_4634_9C36_1A0E9779A8AB_.wvu.FilterData" localSheetId="0" hidden="1">'на 01.03.2018'!$A$7:$L$391</definedName>
    <definedName name="Z_ED74FBD3_DF35_4798_8C2A_7ADA46D140AA_.wvu.FilterData" localSheetId="0" hidden="1">'на 01.03.2018'!$A$7:$H$133</definedName>
    <definedName name="Z_EF1610FE_843B_4864_9DAD_05F697DD47DC_.wvu.FilterData" localSheetId="0" hidden="1">'на 01.03.2018'!$A$7:$L$391</definedName>
    <definedName name="Z_EFFADE78_6F23_4B5D_AE74_3E82BA29B398_.wvu.FilterData" localSheetId="0" hidden="1">'на 01.03.2018'!$A$7:$H$133</definedName>
    <definedName name="Z_F0EB967D_F079_4FD4_AD5F_5BA84E405B49_.wvu.FilterData" localSheetId="0" hidden="1">'на 01.03.2018'!$A$7:$L$391</definedName>
    <definedName name="Z_F140A98E_30AA_4FD0_8B93_08F8951EDE5E_.wvu.FilterData" localSheetId="0" hidden="1">'на 01.03.2018'!$A$7:$H$133</definedName>
    <definedName name="Z_F2110B0B_AAE7_42F0_B553_C360E9249AD4_.wvu.Cols" localSheetId="0" hidden="1">'на 01.03.2018'!#REF!,'на 01.03.2018'!#REF!,'на 01.03.2018'!$M:$BP</definedName>
    <definedName name="Z_F2110B0B_AAE7_42F0_B553_C360E9249AD4_.wvu.FilterData" localSheetId="0" hidden="1">'на 01.03.2018'!$A$7:$L$391</definedName>
    <definedName name="Z_F2110B0B_AAE7_42F0_B553_C360E9249AD4_.wvu.PrintArea" localSheetId="0" hidden="1">'на 01.03.2018'!$A$1:$BP$183</definedName>
    <definedName name="Z_F2110B0B_AAE7_42F0_B553_C360E9249AD4_.wvu.PrintTitles" localSheetId="0" hidden="1">'на 01.03.2018'!$5:$7</definedName>
    <definedName name="Z_F30FADD4_07E9_4B4F_B53A_86E542EF0570_.wvu.FilterData" localSheetId="0" hidden="1">'на 01.03.2018'!$A$7:$L$391</definedName>
    <definedName name="Z_F34EC6B1_390D_4B75_852C_F8775ACC3B29_.wvu.FilterData" localSheetId="0" hidden="1">'на 01.03.2018'!$A$7:$L$391</definedName>
    <definedName name="Z_F3E148B1_ED1B_4330_84E7_EFC4722C807A_.wvu.FilterData" localSheetId="0" hidden="1">'на 01.03.2018'!$A$7:$L$391</definedName>
    <definedName name="Z_F3F1BB49_52AF_48BB_95BC_060170851629_.wvu.FilterData" localSheetId="0" hidden="1">'на 01.03.2018'!$A$7:$L$391</definedName>
    <definedName name="Z_F413BB5D_EA53_42FB_84EF_A630DFA6E3CE_.wvu.FilterData" localSheetId="0" hidden="1">'на 01.03.2018'!$A$7:$L$391</definedName>
    <definedName name="Z_F4D51502_0CCD_4E1C_8387_D94D30666E39_.wvu.FilterData" localSheetId="0" hidden="1">'на 01.03.2018'!$A$7:$L$391</definedName>
    <definedName name="Z_F5904F57_BE1E_4C1A_B9F2_3334C6090028_.wvu.FilterData" localSheetId="0" hidden="1">'на 01.03.2018'!$A$7:$L$391</definedName>
    <definedName name="Z_F5F50589_1DF0_4A91_A5AE_A081904AF6B0_.wvu.FilterData" localSheetId="0" hidden="1">'на 01.03.2018'!$A$7:$L$391</definedName>
    <definedName name="Z_F675BEC0_5D51_42CD_8359_31DF2F226166_.wvu.FilterData" localSheetId="0" hidden="1">'на 01.03.2018'!$A$7:$L$391</definedName>
    <definedName name="Z_F7FC106B_79FE_40D3_AA43_206A7284AC4B_.wvu.FilterData" localSheetId="0" hidden="1">'на 01.03.2018'!$A$7:$L$391</definedName>
    <definedName name="Z_F8CD48ED_A67F_492E_A417_09D352E93E12_.wvu.FilterData" localSheetId="0" hidden="1">'на 01.03.2018'!$A$7:$H$133</definedName>
    <definedName name="Z_F8E4304E_2CC4_4F73_A08A_BA6FE8EB77EF_.wvu.FilterData" localSheetId="0" hidden="1">'на 01.03.2018'!$A$7:$L$391</definedName>
    <definedName name="Z_F9AF50D2_05C8_4D13_9F15_43FAA7F1CB7A_.wvu.FilterData" localSheetId="0" hidden="1">'на 01.03.2018'!$A$7:$L$391</definedName>
    <definedName name="Z_F9F96D65_7E5D_4EDB_B47B_CD800EE8793F_.wvu.FilterData" localSheetId="0" hidden="1">'на 01.03.2018'!$A$7:$H$133</definedName>
    <definedName name="Z_FA263ADC_F7F9_4F21_8D0A_B162CFE58321_.wvu.FilterData" localSheetId="0" hidden="1">'на 01.03.2018'!$A$7:$L$391</definedName>
    <definedName name="Z_FA47CA05_CCF1_4EDC_AAF6_26967695B1D8_.wvu.FilterData" localSheetId="0" hidden="1">'на 01.03.2018'!$A$7:$L$391</definedName>
    <definedName name="Z_FAEA1540_FB92_4A7F_8E18_381E2C6FAF74_.wvu.FilterData" localSheetId="0" hidden="1">'на 01.03.2018'!$A$7:$H$133</definedName>
    <definedName name="Z_FB2B2898_07E8_4F64_9660_A5CFE0C3B2A1_.wvu.FilterData" localSheetId="0" hidden="1">'на 01.03.2018'!$A$7:$L$391</definedName>
    <definedName name="Z_FBEEEF36_B47B_4551_8D8A_904E9E1222D4_.wvu.FilterData" localSheetId="0" hidden="1">'на 01.03.2018'!$A$7:$H$133</definedName>
    <definedName name="Z_FC5D3D29_E6B6_4724_B01C_EFC5C58D36F7_.wvu.FilterData" localSheetId="0" hidden="1">'на 01.03.2018'!$A$7:$L$391</definedName>
    <definedName name="Z_FC921717_EFFF_4C5F_AE15_5DB48A6B2DDC_.wvu.FilterData" localSheetId="0" hidden="1">'на 01.03.2018'!$A$7:$L$391</definedName>
    <definedName name="Z_FCFEE462_86B3_4D22_A291_C53135F468F2_.wvu.FilterData" localSheetId="0" hidden="1">'на 01.03.2018'!$A$7:$L$391</definedName>
    <definedName name="Z_FD01F790_1BBF_4238_916B_FA56833C331E_.wvu.FilterData" localSheetId="0" hidden="1">'на 01.03.2018'!$A$7:$L$391</definedName>
    <definedName name="Z_FD0E1B66_1ED2_4768_AEAA_4813773FCD1B_.wvu.FilterData" localSheetId="0" hidden="1">'на 01.03.2018'!$A$7:$H$133</definedName>
    <definedName name="Z_FD5CEF9A_4499_4018_A32D_B5C5AF11D935_.wvu.FilterData" localSheetId="0" hidden="1">'на 01.03.2018'!$A$7:$L$391</definedName>
    <definedName name="Z_FD66CF31_1A62_4649_ABF8_67009C9EEFA8_.wvu.FilterData" localSheetId="0" hidden="1">'на 01.03.2018'!$A$7:$L$391</definedName>
    <definedName name="Z_FDE37E7A_0D62_48F6_B80B_D6356ECC791B_.wvu.FilterData" localSheetId="0" hidden="1">'на 01.03.2018'!$A$7:$L$391</definedName>
    <definedName name="Z_FE9D531A_F987_4486_AC6F_37568587E0CC_.wvu.FilterData" localSheetId="0" hidden="1">'на 01.03.2018'!$A$7:$L$391</definedName>
    <definedName name="Z_FEE18FC2_E5D2_4C59_B7D0_FDF82F2008D4_.wvu.FilterData" localSheetId="0" hidden="1">'на 01.03.2018'!$A$7:$L$391</definedName>
    <definedName name="Z_FEF0FD9C_0AF1_4157_A391_071CD507BEBA_.wvu.FilterData" localSheetId="0" hidden="1">'на 01.03.2018'!$A$7:$L$391</definedName>
    <definedName name="Z_FEFFCD5F_F237_4316_B50A_6C71D0FF3363_.wvu.FilterData" localSheetId="0" hidden="1">'на 01.03.2018'!$A$7:$L$391</definedName>
    <definedName name="Z_FF7CC20D_CA9E_46D2_A113_9EB09E8A7DF6_.wvu.FilterData" localSheetId="0" hidden="1">'на 01.03.2018'!$A$7:$H$133</definedName>
    <definedName name="Z_FF7F531F_28CE_4C28_BA81_DE242DB82E03_.wvu.FilterData" localSheetId="0" hidden="1">'на 01.03.2018'!$A$7:$L$391</definedName>
    <definedName name="Z_FF9EFDBE_F5FD_432E_96BA_C22D4E9B91D4_.wvu.FilterData" localSheetId="0" hidden="1">'на 01.03.2018'!$A$7:$L$391</definedName>
    <definedName name="Z_FFBF84C0_8EC1_41E5_A130_1EB26E22D86E_.wvu.FilterData" localSheetId="0" hidden="1">'на 01.03.2018'!$A$7:$L$391</definedName>
    <definedName name="_xlnm.Print_Titles" localSheetId="0">'на 01.03.2018'!$5:$8</definedName>
    <definedName name="_xlnm.Print_Area" localSheetId="0">'на 01.03.2018'!$A$1:$L$193</definedName>
  </definedNames>
  <calcPr calcId="144525" fullPrecision="0"/>
  <customWorkbookViews>
    <customWorkbookView name="Вершинина Мария Игоревна - Личное представление" guid="{A0A3CD9B-2436-40D7-91DB-589A95FBBF00}" mergeInterval="0" personalView="1" maximized="1" windowWidth="1276" windowHeight="759"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 name="Перевощикова Анна Васильевна - Личное представление" guid="{CCF533A2-322B-40E2-88B2-065E6D1D35B4}" mergeInterval="0" personalView="1" maximized="1" xWindow="-8" yWindow="-8" windowWidth="1296" windowHeight="1000" tabRatio="440" activeSheetId="1"/>
    <customWorkbookView name="Астахова Анна Владимировна - Личное представление" guid="{13BE7114-35DF-4699-8779-61985C68F6C3}" mergeInterval="0" personalView="1" maximized="1" xWindow="-8" yWindow="-8" windowWidth="1296" windowHeight="1000" tabRatio="518" activeSheetId="1" showComments="commIndAndComment"/>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Козлова Анастасия Сергеевна - Личное представление" guid="{0CCCFAED-79CE-4449-BC23-D60C794B65C2}" mergeInterval="0" personalView="1" maximized="1" windowWidth="1276" windowHeight="759"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355" activeSheetId="1"/>
    <customWorkbookView name="Залецкая Ольга Геннадьевна - Личное представление" guid="{D95852A1-B0FC-4AC5-B62B-5CCBE05B0D15}" mergeInterval="0" personalView="1" maximized="1" windowWidth="1276" windowHeight="799"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Рогожина Ольга Сергеевна - Личное представление" guid="{BEA0FDBA-BB07-4C19-8BBD-5E57EE395C09}" mergeInterval="0" personalView="1" maximized="1" windowWidth="1276" windowHeight="823" tabRatio="518" activeSheetId="1"/>
    <customWorkbookView name="Шулепова Ольга Анатольевна - Личное представление" guid="{67ADFAE6-A9AF-44D7-8539-93CD0F6B7849}" mergeInterval="0" personalView="1" maximized="1" windowWidth="1276" windowHeight="739" tabRatio="518" activeSheetId="1"/>
  </customWorkbookViews>
  <fileRecoveryPr autoRecover="0"/>
</workbook>
</file>

<file path=xl/calcChain.xml><?xml version="1.0" encoding="utf-8"?>
<calcChain xmlns="http://schemas.openxmlformats.org/spreadsheetml/2006/main">
  <c r="E146" i="1" l="1"/>
  <c r="E145" i="1"/>
  <c r="E163" i="1"/>
  <c r="J32" i="1" l="1"/>
  <c r="D117" i="1"/>
  <c r="J25" i="1" l="1"/>
  <c r="E57" i="1" l="1"/>
  <c r="K83" i="1" l="1"/>
  <c r="H83" i="1"/>
  <c r="F83" i="1"/>
  <c r="K82" i="1"/>
  <c r="H82" i="1"/>
  <c r="F82" i="1"/>
  <c r="K81" i="1"/>
  <c r="J80" i="1"/>
  <c r="G80" i="1"/>
  <c r="E80" i="1"/>
  <c r="D80" i="1"/>
  <c r="C80" i="1"/>
  <c r="K80" i="1" l="1"/>
  <c r="F80" i="1"/>
  <c r="H80" i="1"/>
  <c r="F40" i="1"/>
  <c r="J26" i="1" l="1"/>
  <c r="C134" i="1"/>
  <c r="J145" i="1" l="1"/>
  <c r="J144" i="1"/>
  <c r="J51" i="1" l="1"/>
  <c r="C21" i="1" l="1"/>
  <c r="K32" i="1" l="1"/>
  <c r="J69" i="1" l="1"/>
  <c r="I69" i="1"/>
  <c r="H69" i="1"/>
  <c r="G69" i="1"/>
  <c r="F69" i="1"/>
  <c r="K73" i="1"/>
  <c r="J73" i="1"/>
  <c r="I73" i="1"/>
  <c r="H73" i="1"/>
  <c r="G73" i="1"/>
  <c r="F73" i="1"/>
  <c r="H40" i="1"/>
  <c r="G37" i="1" l="1"/>
  <c r="H38" i="1" l="1"/>
  <c r="F38" i="1"/>
  <c r="E37" i="1"/>
  <c r="I88" i="1" l="1"/>
  <c r="I70" i="1" s="1"/>
  <c r="I89" i="1"/>
  <c r="I71" i="1" s="1"/>
  <c r="I92" i="1"/>
  <c r="I64" i="1" l="1"/>
  <c r="I86" i="1"/>
  <c r="I65" i="1"/>
  <c r="K77" i="1"/>
  <c r="H77" i="1"/>
  <c r="F77" i="1"/>
  <c r="K76" i="1"/>
  <c r="H76" i="1"/>
  <c r="F76" i="1"/>
  <c r="K75" i="1"/>
  <c r="J74" i="1"/>
  <c r="G74" i="1"/>
  <c r="E74" i="1"/>
  <c r="D74" i="1"/>
  <c r="C74" i="1"/>
  <c r="F74" i="1" l="1"/>
  <c r="I68" i="1"/>
  <c r="I62" i="1" s="1"/>
  <c r="K74" i="1"/>
  <c r="H74" i="1"/>
  <c r="F136" i="1" l="1"/>
  <c r="E33" i="1" l="1"/>
  <c r="E26" i="1"/>
  <c r="F26" i="1" s="1"/>
  <c r="K17" i="1" l="1"/>
  <c r="H156" i="1" l="1"/>
  <c r="G100" i="1" l="1"/>
  <c r="G101" i="1"/>
  <c r="E101" i="1"/>
  <c r="G110" i="1"/>
  <c r="F106" i="1"/>
  <c r="F105" i="1"/>
  <c r="H106" i="1"/>
  <c r="H105" i="1"/>
  <c r="I13" i="1" l="1"/>
  <c r="F156" i="1" l="1"/>
  <c r="J170" i="1" l="1"/>
  <c r="J169" i="1"/>
  <c r="K25" i="1" l="1"/>
  <c r="H136" i="1"/>
  <c r="H137" i="1"/>
  <c r="D134" i="1"/>
  <c r="C37" i="1" l="1"/>
  <c r="I43" i="1" l="1"/>
  <c r="C100" i="1" l="1"/>
  <c r="F143" i="1"/>
  <c r="H143" i="1"/>
  <c r="K156" i="1" l="1"/>
  <c r="E138" i="1"/>
  <c r="F138" i="1" s="1"/>
  <c r="J29" i="1" l="1"/>
  <c r="J38" i="1"/>
  <c r="D37" i="1"/>
  <c r="K57" i="1" l="1"/>
  <c r="C43" i="1"/>
  <c r="I141" i="1" l="1"/>
  <c r="I10" i="1"/>
  <c r="G29" i="1" l="1"/>
  <c r="I29" i="1" l="1"/>
  <c r="I25" i="1"/>
  <c r="I21" i="1" s="1"/>
  <c r="K46" i="1" l="1"/>
  <c r="I14" i="1" l="1"/>
  <c r="I12" i="1"/>
  <c r="I11" i="1"/>
  <c r="I9" i="1" l="1"/>
  <c r="H185" i="1"/>
  <c r="H184" i="1"/>
  <c r="F184" i="1"/>
  <c r="F45" i="1" l="1"/>
  <c r="J100" i="1" l="1"/>
  <c r="C99" i="1"/>
  <c r="D160" i="1" l="1"/>
  <c r="C29" i="1"/>
  <c r="K19" i="1" l="1"/>
  <c r="J128" i="1"/>
  <c r="K15" i="1" l="1"/>
  <c r="K146" i="1" l="1"/>
  <c r="K185" i="1" l="1"/>
  <c r="K184" i="1"/>
  <c r="C183" i="1"/>
  <c r="J183" i="1"/>
  <c r="G183" i="1"/>
  <c r="E183" i="1"/>
  <c r="D183" i="1"/>
  <c r="K187" i="1"/>
  <c r="K186" i="1"/>
  <c r="F185" i="1"/>
  <c r="H183" i="1" l="1"/>
  <c r="F183" i="1"/>
  <c r="K183" i="1"/>
  <c r="H107" i="1" l="1"/>
  <c r="J37" i="1" l="1"/>
  <c r="K45" i="1"/>
  <c r="H45" i="1"/>
  <c r="H46" i="1"/>
  <c r="K176" i="1" l="1"/>
  <c r="E34" i="1" l="1"/>
  <c r="E29" i="1" s="1"/>
  <c r="D154" i="1"/>
  <c r="E154" i="1"/>
  <c r="G154" i="1"/>
  <c r="J154" i="1"/>
  <c r="C154" i="1"/>
  <c r="K157" i="1"/>
  <c r="K158" i="1"/>
  <c r="K159" i="1"/>
  <c r="H154" i="1" l="1"/>
  <c r="F154" i="1"/>
  <c r="K154" i="1"/>
  <c r="K162" i="1" l="1"/>
  <c r="K47" i="1"/>
  <c r="K39" i="1" l="1"/>
  <c r="K143" i="1" l="1"/>
  <c r="K145" i="1" l="1"/>
  <c r="D43" i="1" l="1"/>
  <c r="G116" i="1"/>
  <c r="C116" i="1"/>
  <c r="H33" i="1" l="1"/>
  <c r="K66" i="1"/>
  <c r="G13" i="1"/>
  <c r="K95" i="1"/>
  <c r="H95" i="1"/>
  <c r="F95" i="1"/>
  <c r="K94" i="1"/>
  <c r="H94" i="1"/>
  <c r="F94" i="1"/>
  <c r="K93" i="1"/>
  <c r="J92" i="1"/>
  <c r="G92" i="1"/>
  <c r="E92" i="1"/>
  <c r="D92" i="1"/>
  <c r="C92" i="1"/>
  <c r="E91" i="1"/>
  <c r="E73" i="1" s="1"/>
  <c r="D91" i="1"/>
  <c r="C91" i="1"/>
  <c r="C73" i="1" s="1"/>
  <c r="J90" i="1"/>
  <c r="G90" i="1"/>
  <c r="E90" i="1"/>
  <c r="D90" i="1"/>
  <c r="C90" i="1"/>
  <c r="J89" i="1"/>
  <c r="J71" i="1" s="1"/>
  <c r="G89" i="1"/>
  <c r="G71" i="1" s="1"/>
  <c r="E89" i="1"/>
  <c r="E71" i="1" s="1"/>
  <c r="D89" i="1"/>
  <c r="D71" i="1" s="1"/>
  <c r="C89" i="1"/>
  <c r="C71" i="1" s="1"/>
  <c r="J88" i="1"/>
  <c r="J70" i="1" s="1"/>
  <c r="E88" i="1"/>
  <c r="E70" i="1" s="1"/>
  <c r="D88" i="1"/>
  <c r="D70" i="1" s="1"/>
  <c r="C88" i="1"/>
  <c r="C70" i="1" s="1"/>
  <c r="E87" i="1"/>
  <c r="E69" i="1" s="1"/>
  <c r="D87" i="1"/>
  <c r="C87" i="1"/>
  <c r="J67" i="1"/>
  <c r="C69" i="1" l="1"/>
  <c r="C63" i="1" s="1"/>
  <c r="C10" i="1" s="1"/>
  <c r="D69" i="1"/>
  <c r="D73" i="1"/>
  <c r="K87" i="1"/>
  <c r="K69" i="1" s="1"/>
  <c r="H26" i="1"/>
  <c r="K88" i="1"/>
  <c r="K70" i="1" s="1"/>
  <c r="J86" i="1"/>
  <c r="K90" i="1"/>
  <c r="D86" i="1"/>
  <c r="E86" i="1"/>
  <c r="C86" i="1"/>
  <c r="K89" i="1"/>
  <c r="F88" i="1"/>
  <c r="F70" i="1" s="1"/>
  <c r="F89" i="1"/>
  <c r="F71" i="1" s="1"/>
  <c r="H89" i="1"/>
  <c r="H71" i="1" s="1"/>
  <c r="K92" i="1"/>
  <c r="G88" i="1"/>
  <c r="G70" i="1" s="1"/>
  <c r="F92" i="1"/>
  <c r="H92" i="1"/>
  <c r="C68" i="1" l="1"/>
  <c r="E65" i="1"/>
  <c r="K71" i="1"/>
  <c r="C64" i="1"/>
  <c r="J66" i="1"/>
  <c r="J68" i="1"/>
  <c r="D68" i="1"/>
  <c r="K86" i="1"/>
  <c r="F86" i="1"/>
  <c r="E68" i="1"/>
  <c r="H88" i="1"/>
  <c r="H70" i="1" s="1"/>
  <c r="G86" i="1"/>
  <c r="H86" i="1" s="1"/>
  <c r="K68" i="1" l="1"/>
  <c r="F68" i="1"/>
  <c r="G68" i="1"/>
  <c r="H68" i="1" s="1"/>
  <c r="K144" i="1"/>
  <c r="F32" i="1" l="1"/>
  <c r="G99" i="1"/>
  <c r="G63" i="1" s="1"/>
  <c r="G10" i="1" s="1"/>
  <c r="K33" i="1" l="1"/>
  <c r="F33" i="1"/>
  <c r="G104" i="1"/>
  <c r="J43" i="1" l="1"/>
  <c r="J21" i="1"/>
  <c r="G21" i="1"/>
  <c r="K43" i="1" l="1"/>
  <c r="D21" i="1"/>
  <c r="H21" i="1" s="1"/>
  <c r="E164" i="1"/>
  <c r="H162" i="1"/>
  <c r="F162" i="1"/>
  <c r="H163" i="1" l="1"/>
  <c r="J164" i="1"/>
  <c r="J13" i="1" l="1"/>
  <c r="K163" i="1"/>
  <c r="F163" i="1"/>
  <c r="K164" i="1"/>
  <c r="J160" i="1"/>
  <c r="G14" i="1" l="1"/>
  <c r="C141" i="1" l="1"/>
  <c r="J167" i="1"/>
  <c r="E170" i="1"/>
  <c r="G43" i="1" l="1"/>
  <c r="F46" i="1"/>
  <c r="E43" i="1"/>
  <c r="E58" i="1" l="1"/>
  <c r="E21" i="1" l="1"/>
  <c r="F21" i="1" s="1"/>
  <c r="K169" i="1" l="1"/>
  <c r="K170" i="1"/>
  <c r="K44" i="1" l="1"/>
  <c r="K26" i="1"/>
  <c r="K51" i="1"/>
  <c r="K54" i="1"/>
  <c r="K107" i="1" l="1"/>
  <c r="K34" i="1"/>
  <c r="J49" i="1"/>
  <c r="G160" i="1" l="1"/>
  <c r="K123" i="1" l="1"/>
  <c r="J122" i="1"/>
  <c r="K131" i="1"/>
  <c r="K130" i="1"/>
  <c r="K129" i="1"/>
  <c r="K125" i="1"/>
  <c r="K124" i="1"/>
  <c r="K119" i="1"/>
  <c r="K118" i="1"/>
  <c r="K117" i="1"/>
  <c r="K113" i="1"/>
  <c r="K112" i="1"/>
  <c r="K111" i="1"/>
  <c r="K106" i="1"/>
  <c r="K105" i="1"/>
  <c r="K104" i="1" l="1"/>
  <c r="K110" i="1"/>
  <c r="K128" i="1"/>
  <c r="K122" i="1"/>
  <c r="K116" i="1"/>
  <c r="J101" i="1" l="1"/>
  <c r="J65" i="1" s="1"/>
  <c r="J12" i="1" s="1"/>
  <c r="J64" i="1"/>
  <c r="J11" i="1" s="1"/>
  <c r="J99" i="1"/>
  <c r="J63" i="1" s="1"/>
  <c r="J10" i="1" s="1"/>
  <c r="J116" i="1"/>
  <c r="J62" i="1" l="1"/>
  <c r="J98" i="1"/>
  <c r="H146" i="1" l="1"/>
  <c r="F146" i="1"/>
  <c r="K171" i="1" l="1"/>
  <c r="H170" i="1"/>
  <c r="K40" i="1"/>
  <c r="K37" i="1" s="1"/>
  <c r="G174" i="1" l="1"/>
  <c r="J174" i="1" l="1"/>
  <c r="D55" i="1"/>
  <c r="J14" i="1" l="1"/>
  <c r="E174" i="1"/>
  <c r="D174" i="1"/>
  <c r="C174" i="1"/>
  <c r="K137" i="1"/>
  <c r="J104" i="1" l="1"/>
  <c r="H39" i="1"/>
  <c r="F39" i="1"/>
  <c r="J110" i="1"/>
  <c r="H51" i="1"/>
  <c r="G49" i="1"/>
  <c r="D49" i="1"/>
  <c r="C49" i="1"/>
  <c r="F170" i="1"/>
  <c r="F51" i="1"/>
  <c r="K50" i="1"/>
  <c r="K177" i="1"/>
  <c r="K179" i="1"/>
  <c r="K178" i="1"/>
  <c r="K175" i="1"/>
  <c r="K49" i="1" l="1"/>
  <c r="K174" i="1"/>
  <c r="E49" i="1"/>
  <c r="F37" i="1"/>
  <c r="H37" i="1"/>
  <c r="H49" i="1"/>
  <c r="F49" i="1" l="1"/>
  <c r="F43" i="1"/>
  <c r="H43" i="1"/>
  <c r="H25" i="1"/>
  <c r="H140" i="1"/>
  <c r="F140" i="1"/>
  <c r="K140" i="1"/>
  <c r="K14" i="1" s="1"/>
  <c r="K139" i="1"/>
  <c r="K13" i="1" s="1"/>
  <c r="K136" i="1"/>
  <c r="J134" i="1"/>
  <c r="J55" i="1"/>
  <c r="F145" i="1"/>
  <c r="F144" i="1"/>
  <c r="H145" i="1"/>
  <c r="H144" i="1"/>
  <c r="J141" i="1"/>
  <c r="G141" i="1"/>
  <c r="E141" i="1"/>
  <c r="D141" i="1"/>
  <c r="F25" i="1"/>
  <c r="G134" i="1" l="1"/>
  <c r="H141" i="1"/>
  <c r="H138" i="1"/>
  <c r="K138" i="1"/>
  <c r="F141" i="1"/>
  <c r="K141" i="1"/>
  <c r="D29" i="1"/>
  <c r="H32" i="1"/>
  <c r="H29" i="1" l="1"/>
  <c r="F29" i="1"/>
  <c r="K21" i="1"/>
  <c r="K134" i="1"/>
  <c r="H134" i="1"/>
  <c r="K29" i="1"/>
  <c r="E160" i="1" l="1"/>
  <c r="C160" i="1"/>
  <c r="G55" i="1"/>
  <c r="H160" i="1" l="1"/>
  <c r="F160" i="1"/>
  <c r="K160" i="1"/>
  <c r="K168" i="1"/>
  <c r="D167" i="1"/>
  <c r="E167" i="1"/>
  <c r="G167" i="1"/>
  <c r="C167" i="1"/>
  <c r="H169" i="1"/>
  <c r="F169" i="1"/>
  <c r="K167" i="1" l="1"/>
  <c r="F137" i="1"/>
  <c r="E134" i="1"/>
  <c r="H167" i="1"/>
  <c r="F167" i="1"/>
  <c r="G128" i="1"/>
  <c r="E128" i="1"/>
  <c r="D128" i="1"/>
  <c r="C128" i="1"/>
  <c r="H124" i="1"/>
  <c r="H123" i="1"/>
  <c r="D122" i="1"/>
  <c r="C122" i="1"/>
  <c r="H117" i="1"/>
  <c r="F117" i="1"/>
  <c r="E116" i="1"/>
  <c r="D116" i="1"/>
  <c r="H112" i="1"/>
  <c r="F112" i="1"/>
  <c r="E110" i="1"/>
  <c r="D110" i="1"/>
  <c r="C110" i="1"/>
  <c r="F107" i="1"/>
  <c r="E104" i="1"/>
  <c r="D104" i="1"/>
  <c r="C104" i="1"/>
  <c r="E103" i="1"/>
  <c r="D103" i="1"/>
  <c r="C103" i="1"/>
  <c r="C67" i="1" s="1"/>
  <c r="E102" i="1"/>
  <c r="D102" i="1"/>
  <c r="C102" i="1"/>
  <c r="C66" i="1" s="1"/>
  <c r="C13" i="1" s="1"/>
  <c r="G65" i="1"/>
  <c r="G12" i="1" s="1"/>
  <c r="D101" i="1"/>
  <c r="C101" i="1"/>
  <c r="C65" i="1" s="1"/>
  <c r="C12" i="1" s="1"/>
  <c r="G64" i="1"/>
  <c r="G11" i="1" s="1"/>
  <c r="D100" i="1"/>
  <c r="C11" i="1"/>
  <c r="D99" i="1"/>
  <c r="D65" i="1" l="1"/>
  <c r="D64" i="1"/>
  <c r="D63" i="1"/>
  <c r="E67" i="1"/>
  <c r="E100" i="1"/>
  <c r="F134" i="1"/>
  <c r="E12" i="1"/>
  <c r="E66" i="1"/>
  <c r="E13" i="1" s="1"/>
  <c r="E99" i="1"/>
  <c r="F99" i="1" s="1"/>
  <c r="D67" i="1"/>
  <c r="D66" i="1"/>
  <c r="C62" i="1"/>
  <c r="K99" i="1"/>
  <c r="K63" i="1" s="1"/>
  <c r="K101" i="1"/>
  <c r="K65" i="1" s="1"/>
  <c r="K100" i="1"/>
  <c r="C98" i="1"/>
  <c r="F104" i="1"/>
  <c r="F116" i="1"/>
  <c r="H101" i="1"/>
  <c r="G98" i="1"/>
  <c r="C14" i="1"/>
  <c r="D98" i="1"/>
  <c r="H100" i="1"/>
  <c r="F101" i="1"/>
  <c r="H104" i="1"/>
  <c r="H99" i="1"/>
  <c r="F110" i="1"/>
  <c r="H110" i="1"/>
  <c r="H116" i="1"/>
  <c r="H122" i="1"/>
  <c r="D13" i="1" l="1"/>
  <c r="H13" i="1" s="1"/>
  <c r="D10" i="1"/>
  <c r="H10" i="1" s="1"/>
  <c r="D11" i="1"/>
  <c r="K64" i="1"/>
  <c r="K11" i="1" s="1"/>
  <c r="D62" i="1"/>
  <c r="D12" i="1"/>
  <c r="C9" i="1"/>
  <c r="E98" i="1"/>
  <c r="F98" i="1" s="1"/>
  <c r="E14" i="1"/>
  <c r="E64" i="1"/>
  <c r="E11" i="1" s="1"/>
  <c r="F11" i="1" s="1"/>
  <c r="F122" i="1"/>
  <c r="E63" i="1"/>
  <c r="E10" i="1" s="1"/>
  <c r="K98" i="1"/>
  <c r="D14" i="1"/>
  <c r="H14" i="1" s="1"/>
  <c r="F100" i="1"/>
  <c r="J9" i="1"/>
  <c r="H98" i="1"/>
  <c r="F10" i="1" l="1"/>
  <c r="H11" i="1"/>
  <c r="F14" i="1"/>
  <c r="H12" i="1"/>
  <c r="F12" i="1"/>
  <c r="F13" i="1"/>
  <c r="D9" i="1"/>
  <c r="E62" i="1"/>
  <c r="F62" i="1" s="1"/>
  <c r="F64" i="1"/>
  <c r="F63" i="1"/>
  <c r="H63" i="1"/>
  <c r="G62" i="1"/>
  <c r="H62" i="1" s="1"/>
  <c r="H64" i="1"/>
  <c r="G9" i="1"/>
  <c r="H65" i="1"/>
  <c r="F65" i="1"/>
  <c r="H9" i="1" l="1"/>
  <c r="K62" i="1"/>
  <c r="E9" i="1"/>
  <c r="F9" i="1" s="1"/>
  <c r="K58" i="1" l="1"/>
  <c r="K12" i="1" s="1"/>
  <c r="K56" i="1"/>
  <c r="K10" i="1" s="1"/>
  <c r="H57" i="1"/>
  <c r="F57" i="1"/>
  <c r="E55" i="1"/>
  <c r="C55" i="1"/>
  <c r="H17" i="1"/>
  <c r="J15" i="1"/>
  <c r="G15" i="1"/>
  <c r="D15" i="1"/>
  <c r="E15" i="1"/>
  <c r="C15" i="1"/>
  <c r="F17" i="1"/>
  <c r="H15" i="1" l="1"/>
  <c r="K55" i="1"/>
  <c r="F15" i="1"/>
  <c r="H55" i="1"/>
  <c r="F55" i="1"/>
  <c r="K9" i="1" l="1"/>
</calcChain>
</file>

<file path=xl/sharedStrings.xml><?xml version="1.0" encoding="utf-8"?>
<sst xmlns="http://schemas.openxmlformats.org/spreadsheetml/2006/main" count="261" uniqueCount="123">
  <si>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</si>
  <si>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</si>
  <si>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</si>
  <si>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</si>
  <si>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</si>
  <si>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</si>
  <si>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</si>
  <si>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</si>
  <si>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</si>
  <si>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</si>
  <si>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</si>
  <si>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</si>
  <si>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</si>
  <si>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</si>
  <si>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</si>
  <si>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</si>
  <si>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</si>
  <si>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</si>
  <si>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</si>
  <si>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</si>
  <si>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</si>
  <si>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</si>
  <si>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</si>
  <si>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</si>
  <si>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</si>
  <si>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</si>
  <si>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</si>
  <si>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</si>
  <si>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</si>
  <si>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</si>
  <si>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</si>
  <si>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</si>
  <si>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</si>
  <si>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</si>
  <si>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</si>
  <si>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</si>
  <si>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Ожидаемый остаток средств на 1 января года, следующего за отчетным</t>
  </si>
  <si>
    <t>Реализация мероприятий не запланирована</t>
  </si>
  <si>
    <t>бюджет ХМАО - Югры</t>
  </si>
  <si>
    <t>бюджет МО</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</si>
  <si>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</si>
  <si>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</si>
  <si>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Великой Отечественной войны (ДАиГ)</t>
  </si>
  <si>
    <t>11.1.</t>
  </si>
  <si>
    <t>11.1.1.</t>
  </si>
  <si>
    <t>11.2.</t>
  </si>
  <si>
    <t>11.2.1.</t>
  </si>
  <si>
    <t>11.2.2.</t>
  </si>
  <si>
    <t>11.2.3.</t>
  </si>
  <si>
    <t>11.2.4.</t>
  </si>
  <si>
    <t>11.2.5.</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</si>
  <si>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</si>
  <si>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</si>
  <si>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</si>
  <si>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</si>
  <si>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</si>
  <si>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Обеспечение жильем граждан, уволенных с военной службы и приравненных к ним лиц (УУиРЖ)</t>
  </si>
  <si>
    <t>Улица Киртбая от  ул. 1 "З" до ул. 3 "З"(ДАиГ)</t>
  </si>
  <si>
    <t>26.</t>
  </si>
  <si>
    <t xml:space="preserve">Государственная программа «Доступная среда в Ханты-Мансийском автономном округе – Югре на 2016-2020 годы» </t>
  </si>
  <si>
    <t xml:space="preserve">Государственная программа «Оказание содействия добровольному переселению в Ханты-Мансийский автономный округ – Югру соотечественников, проживающих за рубежом, на 2016–2020 годы» </t>
  </si>
  <si>
    <t>Сетевой план- график*</t>
  </si>
  <si>
    <t>11.1.2.</t>
  </si>
  <si>
    <r>
      <t xml:space="preserve">Государственная программа "Развитие здравоохранения  на 2018-2025 годы и на период до 2030 года" 
</t>
    </r>
    <r>
      <rPr>
        <sz val="16"/>
        <rFont val="Times New Roman"/>
        <family val="2"/>
        <charset val="204"/>
      </rPr>
      <t>(1. Субвенции на организацию осуществления мероприятий по проведению дезинсекции и дератизации.)</t>
    </r>
  </si>
  <si>
    <r>
      <t xml:space="preserve">Финансовые затраты на реализацию программы в </t>
    </r>
    <r>
      <rPr>
        <u/>
        <sz val="18"/>
        <color theme="1"/>
        <rFont val="Times New Roman"/>
        <family val="2"/>
        <charset val="204"/>
      </rPr>
      <t>2018</t>
    </r>
    <r>
      <rPr>
        <sz val="18"/>
        <color theme="1"/>
        <rFont val="Times New Roman"/>
        <family val="2"/>
        <charset val="204"/>
      </rPr>
      <t xml:space="preserve"> году  </t>
    </r>
  </si>
  <si>
    <t xml:space="preserve">Утвержденный план 
на 2018 год </t>
  </si>
  <si>
    <t xml:space="preserve">Уточненный план 
на 2018 год </t>
  </si>
  <si>
    <t>Ожидаемое исполнение на 01.01.2019</t>
  </si>
  <si>
    <r>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на 2018-2025 годы и на период до 2030 года»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по поддержку животноводства, переработку и реализацию продукции животноводства;
3.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r>
  </si>
  <si>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t>
    </r>
    <r>
      <rPr>
        <sz val="16"/>
        <rFont val="Times New Roman"/>
        <family val="2"/>
        <charset val="204"/>
      </rPr>
      <t>(1.Субвенции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поддержку государственных программ субъектов Российской Федерации и муниципальных программ формирования современной городской среды;
3.Субсидии на реализацию полномочий в сфере жилищно-коммунального комплекса;
4.Субсидии на поддержку государственных программ субъектов Российской Федерации и муниципальных программ формирования современной городской среды</t>
    </r>
  </si>
  <si>
    <r>
      <t xml:space="preserve">Государственная программа "Развитие транспортной системы Ханты-Мансийского автономного округа - Югры на 2018-2025 годы и на период до 2030 года"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t>
    </r>
  </si>
  <si>
    <t xml:space="preserve">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t>
  </si>
  <si>
    <t>11.1.2.1.</t>
  </si>
  <si>
    <t xml:space="preserve">В связи с отсутствием на 01.01.2018 участников подпрограммы, средства федерального бюджета до муниципального образования не доводились. </t>
  </si>
  <si>
    <t>В 2018 году из средств окружного бюджета предусмотрены расходы на приобретение конвертов и бумаги.</t>
  </si>
  <si>
    <t>Размещение заявок на проведение аукционов по приобретению жилых помещений для участников программы, согласно плана-графика, состоится в апреле 2018 года (41 - 1 комн.кв., 20 - 2 комн.кв, 6-3 комн.кв, 2 - 4 комн.кв., на сумму 203 549,64 тыс.руб.)</t>
  </si>
  <si>
    <t xml:space="preserve">Государственная программа «Социально-экономическое развитие коренных малочисленных народов Севера Ханты-Мансийского автономного округа – Югры на 2018–2025 годы и на период до 2030 года» </t>
  </si>
  <si>
    <t xml:space="preserve">Государственная программа «Защита населения и территорий от чрезвычайных ситуаций, обеспечение пожарной безопасности в Ханты-Мансийском автономном округе – Югре на 2018–2025 годы и на период до 2030 года» </t>
  </si>
  <si>
    <t xml:space="preserve">Государственная программа «Информационное общество Ханты-Мансийского автономного округа – Югры на 2018–2025 годы и на период до 2030 года» </t>
  </si>
  <si>
    <t xml:space="preserve">Государственная программа «Управление государственными финансами в Ханты-Мансийском автономном округе – Югре на 2018–2025 годы и на период до 2030 года» </t>
  </si>
  <si>
    <t>Государственная программа «Развитие гражданского общества Ханты-Мансийского автономного округа – Югры на 2018–2025 годы и на период до 2030 года»</t>
  </si>
  <si>
    <t xml:space="preserve">Государственная программа «Управление государственным имуществом Ханты-Мансийского автономного округа – Югры на 2018–2025 годы и на период до 2030 года» </t>
  </si>
  <si>
    <t>25.</t>
  </si>
  <si>
    <t xml:space="preserve">Государственная программа "Воспроизводство и использование природных ресурсов Ханты-Мансийского автономного округа – Югры в 2018–2025 годах и на период до 2030 года"
</t>
  </si>
  <si>
    <t>27.</t>
  </si>
  <si>
    <t>Государственная программа "Развитие промышленности, инноваций и туризма в Ханты-Мансийском автономном округе – Югре в 2018–2025 годах и на период до 2030 года"</t>
  </si>
  <si>
    <t>28.</t>
  </si>
  <si>
    <r>
      <t xml:space="preserve">Государственная программа «Обеспечение экологической безопасности Ханты-Мансийского автономного округа -Югры на 2018-2025 годы и на период до 2030 года"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</si>
  <si>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t>Подпрограмма II "Содействие развитию жилищного строительства"</t>
  </si>
  <si>
    <t>Приобретение жилых помещений в целях обеспечения жильём граждан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</si>
  <si>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t>
  </si>
  <si>
    <t xml:space="preserve">Подпрограмма  IV "Обеспечение мерами государственной поддержки по улучшению жилищных условий отдельных категорий граждан"
</t>
  </si>
  <si>
    <t>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  (УУиРЖ)</t>
  </si>
  <si>
    <t>Предоставление субсидий органам местного самоуправления муниципальных образований для реализации полномочий в области строительства и жилищных отношений
 (ДАиГ)</t>
  </si>
  <si>
    <t>11.1.1.1</t>
  </si>
  <si>
    <t>Информация о реализации государственных программ Ханты-Мансийского автономного округа - Югры
на территории городского округа город Сургут на 01.03.2017 года</t>
  </si>
  <si>
    <r>
      <rPr>
        <u/>
        <sz val="16"/>
        <rFont val="Times New Roman"/>
        <family val="1"/>
        <charset val="204"/>
      </rPr>
      <t>ДГХ</t>
    </r>
    <r>
      <rPr>
        <sz val="16"/>
        <rFont val="Times New Roman"/>
        <family val="1"/>
        <charset val="204"/>
      </rPr>
      <t>:  В 2018 году запланирован ремонт дорог общей площадью 157,93  тыс.кв.м.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Цена контракта - 678 069,2 тыс.руб.   Срок выполнения работ по 30 июня 2019 года. Ориентировочный срок ввода объекта в эксплуатацию - июль 2019 года.  </t>
    </r>
  </si>
  <si>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С учетом средств федерального и окружного бюджета в 2018 году планируется приобрести в муниципальную собственность для предоставления по договору социального найма одно жилое помещение.
Размещение заявки на проведение аукциона по приобретению жилого помещения для участника программы состоялось 27.02.2018 (1 комн.кв., на сумму 2 043,3 тыс.руб.).Подведение итогов аукциона - 19.03.2018.</t>
  </si>
  <si>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t>
    </r>
  </si>
  <si>
    <r>
      <t>Государственная программа «Содействие занятости населения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</si>
  <si>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t>Государственная программа "Развитие физической культуры и спорта в Ханты-Мансийском автономном округе — Югре на 2018 — 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</si>
  <si>
    <r>
      <t>Государственная программа "Развитие культуры и туризма в Ханты-Мансийском автономном округе - Югре на 2018-2025 годы и на период до 2030 года"</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Судсидии на поддержку творческой деятельности и техническое оснащение детских и кукольных театров; 
5.Субсидии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социальной политики")
</t>
    </r>
  </si>
  <si>
    <t>на 01.03.2018</t>
  </si>
  <si>
    <r>
      <t>Государственная программа «Социальная поддержка жителей Ханты-Мансийского автономного округа - Югры на 2018 - 2025 годы и на период до 2030 года»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</si>
  <si>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 xml:space="preserve">Государственная программа  "Обеспечение доступным и комфортным жильем жителей Ханты-Мансийского автономного округа - Югры в 2018 - 2025 годах и на период до 2030 года"
</t>
    </r>
    <r>
      <rPr>
        <sz val="16"/>
        <rFont val="Times New Roman"/>
        <family val="2"/>
        <charset val="204"/>
      </rPr>
      <t xml:space="preserve">
</t>
    </r>
  </si>
  <si>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
</t>
    </r>
    <r>
      <rPr>
        <sz val="16"/>
        <rFont val="Times New Roman"/>
        <family val="2"/>
        <charset val="204"/>
      </rPr>
      <t>(1.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</si>
  <si>
    <r>
      <t>Государственная программа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t>
    </r>
  </si>
  <si>
    <r>
      <t xml:space="preserve">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 
</t>
    </r>
    <r>
      <rPr>
        <sz val="16"/>
        <rFont val="Times New Roman"/>
        <family val="2"/>
        <charset val="204"/>
      </rPr>
      <t>(1.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</si>
  <si>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Государственная программа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2018–2025 годы и на период до 2030 года"</t>
    </r>
    <r>
      <rPr>
        <sz val="16"/>
        <rFont val="Times New Roman"/>
        <family val="2"/>
        <charset val="204"/>
      </rPr>
      <t xml:space="preserve"> 
</t>
    </r>
  </si>
  <si>
    <t xml:space="preserve">На 01.01.2018 участниками мероприятия числится 53 молодые семьи. В 2018 году социальную выплату на приобретение (строительство) жилья планируется предоставить 4 молодым семьям.                                                                                                       
    </t>
  </si>
  <si>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9 ветеранам боевых действий и 1 инвалиду. </t>
  </si>
  <si>
    <r>
      <rPr>
        <u/>
        <sz val="16"/>
        <rFont val="Times New Roman"/>
        <family val="1"/>
        <charset val="204"/>
      </rPr>
      <t xml:space="preserve">АГ(ДК): </t>
    </r>
    <r>
      <rPr>
        <sz val="16"/>
        <rFont val="Times New Roman"/>
        <family val="1"/>
        <charset val="204"/>
      </rPr>
      <t xml:space="preserve"> Соглашение о предоставлении субсидии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r>
      <rPr>
        <sz val="16"/>
        <color rgb="FFFF0000"/>
        <rFont val="Times New Roman"/>
        <family val="2"/>
        <charset val="204"/>
      </rPr>
      <t xml:space="preserve">                                           </t>
    </r>
  </si>
  <si>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использованы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</si>
  <si>
    <r>
      <rPr>
        <u/>
        <sz val="16"/>
        <rFont val="Times New Roman"/>
        <family val="2"/>
        <charset val="204"/>
      </rPr>
      <t>АГ:</t>
    </r>
    <r>
      <rPr>
        <sz val="16"/>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Расходы запланированы на  3 квартал 2018 года.
</t>
    </r>
    <r>
      <rPr>
        <sz val="16"/>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sz val="16"/>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</si>
  <si>
    <r>
      <rPr>
        <u/>
        <sz val="16"/>
        <rFont val="Times New Roman"/>
        <family val="1"/>
        <charset val="204"/>
      </rPr>
      <t>АГ:</t>
    </r>
    <r>
      <rPr>
        <sz val="16"/>
        <rFont val="Times New Roman"/>
        <family val="1"/>
        <charset val="204"/>
      </rPr>
      <t>В рамках реализации государственной программы осуществляетсядеятельность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t>
    </r>
    <r>
      <rPr>
        <sz val="16"/>
        <color rgb="FFFF0000"/>
        <rFont val="Times New Roman"/>
        <family val="2"/>
        <charset val="204"/>
      </rPr>
      <t xml:space="preserve">
</t>
    </r>
    <r>
      <rPr>
        <sz val="16"/>
        <rFont val="Times New Roman"/>
        <family val="1"/>
        <charset val="204"/>
      </rPr>
      <t>- 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rFont val="Times New Roman"/>
        <family val="1"/>
        <charset val="204"/>
      </rPr>
      <t xml:space="preserve">-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</si>
  <si>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запланировано  проведение  городского молодежного проекта "Среда Обитания" (Проведение игры КВН на Кубок Главы города, Фестиваль КВН),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</si>
  <si>
    <r>
      <rPr>
        <u/>
        <sz val="16"/>
        <rFont val="Times New Roman"/>
        <family val="2"/>
        <charset val="204"/>
      </rPr>
      <t xml:space="preserve">АГ: </t>
    </r>
    <r>
      <rPr>
        <sz val="16"/>
        <rFont val="Times New Roman"/>
        <family val="2"/>
        <charset val="204"/>
      </rPr>
      <t xml:space="preserve">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t>
    </r>
  </si>
  <si>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t>
    </r>
  </si>
  <si>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полномочияосуществляется деятельность  в сфере обращения с твердыми коммунальными отходами.
</t>
    </r>
  </si>
  <si>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 </t>
    </r>
    <r>
      <rPr>
        <sz val="16"/>
        <color rgb="FFFF0000"/>
        <rFont val="Times New Roman"/>
        <family val="2"/>
        <charset val="204"/>
      </rPr>
      <t xml:space="preserve">
</t>
    </r>
    <r>
      <rPr>
        <sz val="16"/>
        <rFont val="Times New Roman"/>
        <family val="1"/>
        <charset val="204"/>
      </rPr>
      <t>4)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Субсидия носит заявительный характер. На 01.03.2018 обращений не поступало.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t>
    </r>
    <r>
      <rPr>
        <sz val="16"/>
        <color rgb="FFFF0000"/>
        <rFont val="Times New Roman"/>
        <family val="1"/>
        <charset val="204"/>
      </rPr>
      <t xml:space="preserve">. </t>
    </r>
    <r>
      <rPr>
        <sz val="16"/>
        <rFont val="Times New Roman"/>
        <family val="1"/>
        <charset val="204"/>
      </rPr>
      <t>Субсидия носит заявительный характер. На 01.03.2018 обращений не поступало.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Подведение итогов аукциона состоится 26.03.2018.  Окончание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</si>
  <si>
    <r>
      <rPr>
        <u/>
        <sz val="16"/>
        <rFont val="Times New Roman"/>
        <family val="1"/>
        <charset val="204"/>
      </rPr>
      <t xml:space="preserve">КУИ: </t>
    </r>
    <r>
      <rPr>
        <sz val="16"/>
        <rFont val="Times New Roman"/>
        <family val="1"/>
        <charset val="204"/>
      </rPr>
      <t xml:space="preserve">В рамках реализации программы планируется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январь-февраль 2018 года отловлено 261 голова. 
</t>
    </r>
    <r>
      <rPr>
        <u/>
        <sz val="16"/>
        <rFont val="Times New Roman"/>
        <family val="1"/>
        <charset val="204"/>
      </rPr>
      <t>УБУиО</t>
    </r>
    <r>
      <rPr>
        <sz val="16"/>
        <rFont val="Times New Roman"/>
        <family val="1"/>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u/>
        <sz val="18"/>
        <rFont val="Times New Roman"/>
        <family val="2"/>
        <charset val="204"/>
      </rPr>
      <t/>
    </r>
  </si>
  <si>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u/>
        <sz val="16"/>
        <rFont val="Times New Roman"/>
        <family val="1"/>
        <charset val="204"/>
      </rPr>
      <t>АГ(ДК):</t>
    </r>
    <r>
      <rPr>
        <sz val="16"/>
        <rFont val="Times New Roman"/>
        <family val="1"/>
        <charset val="204"/>
      </rPr>
      <t xml:space="preserve">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01.03.2018 года по работникам муниципальных учреждений культуры составило 69 719,6 рублей.                                             
</t>
    </r>
    <r>
      <rPr>
        <u/>
        <sz val="20"/>
        <rFont val="Times New Roman"/>
        <family val="1"/>
        <charset val="204"/>
      </rPr>
      <t/>
    </r>
  </si>
  <si>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67 054,2 рублей.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настоящее время ведется работа по заключению соглашений о предоставлении субсидий местному бюджету из бюджета ХМАО-Югры с отраслевым департаментом ХМАО-Югры по типовой форме, утвержденной приказом Департамента фининсов ХМАО-Югры от 22.02.2018 №8-нп. До момента подписания соглашений направление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не представляется возможным.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01.03.2018 года по педагогическим работникам муниципальных организаций дополнительного образования детей составило 75 178,3 рублей.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</si>
</sst>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
    <numFmt numFmtId="165" formatCode="&quot;$&quot;#,##0_);\(&quot;$&quot;#,##0\)"/>
    <numFmt numFmtId="166" formatCode="&quot;р.&quot;#,##0_);\(&quot;р.&quot;#,##0\)"/>
    <numFmt numFmtId="167" formatCode="0.0%"/>
  </numFmts>
  <fonts count="50"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0"/>
      <color theme="1"/>
      <name val="Times New Roman"/>
      <family val="2"/>
      <charset val="204"/>
    </font>
    <font>
      <b/>
      <sz val="20"/>
      <color theme="1"/>
      <name val="Times New Roman"/>
      <family val="2"/>
      <charset val="204"/>
    </font>
    <font>
      <b/>
      <sz val="20"/>
      <name val="Times New Roman"/>
      <family val="2"/>
      <charset val="204"/>
    </font>
    <font>
      <sz val="20"/>
      <name val="Times New Roman"/>
      <family val="2"/>
      <charset val="204"/>
    </font>
    <font>
      <sz val="18"/>
      <name val="Times New Roman"/>
      <family val="2"/>
      <charset val="204"/>
    </font>
    <font>
      <u/>
      <sz val="20"/>
      <name val="Times New Roman"/>
      <family val="1"/>
      <charset val="204"/>
    </font>
    <font>
      <u/>
      <sz val="18"/>
      <color theme="1"/>
      <name val="Times New Roman"/>
      <family val="2"/>
      <charset val="204"/>
    </font>
    <font>
      <i/>
      <sz val="20"/>
      <name val="Times New Roman"/>
      <family val="2"/>
      <charset val="204"/>
    </font>
    <font>
      <b/>
      <sz val="20"/>
      <color rgb="FFFF0000"/>
      <name val="Times New Roman"/>
      <family val="2"/>
      <charset val="204"/>
    </font>
    <font>
      <sz val="20"/>
      <color rgb="FFFF0000"/>
      <name val="Times New Roman"/>
      <family val="2"/>
      <charset val="204"/>
    </font>
    <font>
      <u/>
      <sz val="18"/>
      <name val="Times New Roman"/>
      <family val="2"/>
      <charset val="204"/>
    </font>
    <font>
      <i/>
      <sz val="16"/>
      <name val="Times New Roman"/>
      <family val="2"/>
      <charset val="204"/>
    </font>
    <font>
      <sz val="24"/>
      <color rgb="FFFF0000"/>
      <name val="Times New Roman"/>
      <family val="2"/>
      <charset val="204"/>
    </font>
    <font>
      <b/>
      <i/>
      <sz val="20"/>
      <color rgb="FFFF0000"/>
      <name val="Times New Roman"/>
      <family val="2"/>
      <charset val="204"/>
    </font>
    <font>
      <b/>
      <sz val="16"/>
      <name val="Times New Roman"/>
      <family val="2"/>
      <charset val="204"/>
    </font>
    <font>
      <sz val="16"/>
      <name val="Times New Roman"/>
      <family val="2"/>
      <charset val="204"/>
    </font>
    <font>
      <sz val="16"/>
      <color rgb="FFFF0000"/>
      <name val="Times New Roman"/>
      <family val="2"/>
      <charset val="204"/>
    </font>
    <font>
      <b/>
      <sz val="16"/>
      <color rgb="FFFF0000"/>
      <name val="Times New Roman"/>
      <family val="2"/>
      <charset val="204"/>
    </font>
    <font>
      <u/>
      <sz val="16"/>
      <color rgb="FFFF0000"/>
      <name val="Times New Roman"/>
      <family val="2"/>
      <charset val="204"/>
    </font>
    <font>
      <i/>
      <sz val="20"/>
      <color rgb="FFFF0000"/>
      <name val="Times New Roman"/>
      <family val="2"/>
      <charset val="204"/>
    </font>
    <font>
      <sz val="18"/>
      <color rgb="FFFF0000"/>
      <name val="Times New Roman"/>
      <family val="2"/>
      <charset val="204"/>
    </font>
    <font>
      <b/>
      <sz val="18"/>
      <color rgb="FFFF0000"/>
      <name val="Times New Roman"/>
      <family val="2"/>
      <charset val="204"/>
    </font>
    <font>
      <b/>
      <i/>
      <sz val="18"/>
      <name val="Times New Roman"/>
      <family val="2"/>
      <charset val="204"/>
    </font>
    <font>
      <i/>
      <sz val="18"/>
      <name val="Times New Roman"/>
      <family val="2"/>
      <charset val="204"/>
    </font>
    <font>
      <sz val="24"/>
      <name val="Times New Roman"/>
      <family val="2"/>
      <charset val="204"/>
    </font>
    <font>
      <b/>
      <i/>
      <sz val="20"/>
      <color theme="1"/>
      <name val="Times New Roman"/>
      <family val="2"/>
      <charset val="204"/>
    </font>
    <font>
      <b/>
      <i/>
      <sz val="16"/>
      <color rgb="FFFF0000"/>
      <name val="Times New Roman"/>
      <family val="2"/>
      <charset val="204"/>
    </font>
    <font>
      <i/>
      <sz val="18"/>
      <color rgb="FFFF0000"/>
      <name val="Times New Roman"/>
      <family val="2"/>
      <charset val="204"/>
    </font>
    <font>
      <b/>
      <i/>
      <sz val="16"/>
      <name val="Times New Roman"/>
      <family val="2"/>
      <charset val="204"/>
    </font>
    <font>
      <b/>
      <i/>
      <sz val="20"/>
      <name val="Times New Roman"/>
      <family val="2"/>
      <charset val="204"/>
    </font>
    <font>
      <u/>
      <sz val="16"/>
      <name val="Times New Roman"/>
      <family val="1"/>
      <charset val="204"/>
    </font>
    <font>
      <sz val="16"/>
      <name val="Times New Roman"/>
      <family val="1"/>
      <charset val="204"/>
    </font>
    <font>
      <sz val="24"/>
      <name val="Times New Roman"/>
      <family val="1"/>
      <charset val="204"/>
    </font>
    <font>
      <sz val="16"/>
      <color rgb="FFFF0000"/>
      <name val="Times New Roman"/>
      <family val="1"/>
      <charset val="204"/>
    </font>
    <font>
      <sz val="20"/>
      <color theme="0"/>
      <name val="Times New Roman"/>
      <family val="2"/>
      <charset val="204"/>
    </font>
    <font>
      <u/>
      <sz val="16"/>
      <name val="Times New Roman"/>
      <family val="2"/>
      <charset val="204"/>
    </font>
    <font>
      <u/>
      <sz val="16"/>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5">
    <xf numFmtId="0" fontId="0" fillId="0" borderId="0" xfId="0"/>
    <xf numFmtId="0" fontId="13" fillId="0" borderId="0" xfId="0" applyFont="1" applyFill="1" applyBorder="1" applyAlignment="1">
      <alignment horizontal="center" wrapText="1"/>
    </xf>
    <xf numFmtId="0" fontId="13" fillId="0" borderId="0" xfId="0" applyFont="1" applyFill="1" applyBorder="1" applyAlignment="1">
      <alignment wrapText="1"/>
    </xf>
    <xf numFmtId="4" fontId="13" fillId="0" borderId="0" xfId="0" applyNumberFormat="1" applyFont="1" applyFill="1" applyBorder="1" applyAlignment="1">
      <alignment wrapText="1"/>
    </xf>
    <xf numFmtId="2" fontId="13" fillId="0" borderId="0" xfId="0" applyNumberFormat="1" applyFont="1" applyFill="1" applyBorder="1" applyAlignment="1">
      <alignment wrapText="1"/>
    </xf>
    <xf numFmtId="9" fontId="13" fillId="0" borderId="0" xfId="0" applyNumberFormat="1" applyFont="1" applyFill="1" applyBorder="1" applyAlignment="1">
      <alignment wrapText="1"/>
    </xf>
    <xf numFmtId="0" fontId="13" fillId="0" borderId="0" xfId="0" applyFont="1" applyFill="1" applyAlignment="1">
      <alignment wrapText="1"/>
    </xf>
    <xf numFmtId="0" fontId="13" fillId="0" borderId="0" xfId="0" applyFont="1" applyFill="1" applyAlignment="1">
      <alignment horizontal="center" wrapText="1"/>
    </xf>
    <xf numFmtId="4" fontId="13" fillId="0" borderId="0" xfId="0" applyNumberFormat="1" applyFont="1" applyFill="1" applyAlignment="1">
      <alignment wrapText="1"/>
    </xf>
    <xf numFmtId="2" fontId="13" fillId="0" borderId="0" xfId="0" applyNumberFormat="1" applyFont="1" applyFill="1" applyAlignment="1">
      <alignment wrapText="1"/>
    </xf>
    <xf numFmtId="9" fontId="13" fillId="0" borderId="0" xfId="0" applyNumberFormat="1" applyFont="1" applyFill="1" applyAlignment="1">
      <alignment wrapText="1"/>
    </xf>
    <xf numFmtId="0" fontId="13" fillId="0" borderId="0" xfId="0" applyFont="1" applyFill="1" applyAlignment="1">
      <alignment horizontal="left" vertical="top" wrapText="1"/>
    </xf>
    <xf numFmtId="0" fontId="13" fillId="0" borderId="0" xfId="0" applyFont="1" applyFill="1" applyAlignment="1">
      <alignment horizontal="justify" wrapText="1"/>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0" fontId="13" fillId="0" borderId="0" xfId="0" applyFont="1" applyFill="1" applyBorder="1" applyAlignment="1">
      <alignment horizontal="justify" wrapText="1"/>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4" fontId="14" fillId="0" borderId="0" xfId="0" applyNumberFormat="1" applyFont="1" applyFill="1" applyAlignment="1">
      <alignment horizontal="left" vertical="center" wrapText="1"/>
    </xf>
    <xf numFmtId="4" fontId="14" fillId="0" borderId="0" xfId="0" applyNumberFormat="1" applyFont="1" applyFill="1" applyAlignment="1">
      <alignment horizontal="left" vertical="top" wrapText="1"/>
    </xf>
    <xf numFmtId="9" fontId="22" fillId="0" borderId="1" xfId="0" applyNumberFormat="1" applyFont="1" applyFill="1" applyBorder="1" applyAlignment="1" applyProtection="1">
      <alignment horizontal="center" vertical="center" wrapText="1"/>
      <protection locked="0"/>
    </xf>
    <xf numFmtId="4" fontId="22" fillId="0" borderId="1" xfId="0" applyNumberFormat="1"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wrapText="1"/>
      <protection locked="0"/>
    </xf>
    <xf numFmtId="4" fontId="13" fillId="2" borderId="0" xfId="0" applyNumberFormat="1" applyFont="1" applyFill="1" applyBorder="1" applyAlignment="1">
      <alignment wrapText="1"/>
    </xf>
    <xf numFmtId="4" fontId="12" fillId="2" borderId="1" xfId="0" applyNumberFormat="1" applyFont="1" applyFill="1" applyBorder="1" applyAlignment="1" applyProtection="1">
      <alignment horizontal="center" vertical="top" wrapText="1"/>
      <protection locked="0"/>
    </xf>
    <xf numFmtId="4" fontId="13" fillId="2" borderId="0" xfId="0" applyNumberFormat="1" applyFont="1" applyFill="1" applyAlignment="1">
      <alignment wrapText="1"/>
    </xf>
    <xf numFmtId="0" fontId="25" fillId="0" borderId="0" xfId="0" applyFont="1" applyFill="1" applyAlignment="1">
      <alignment horizontal="justify" wrapText="1"/>
    </xf>
    <xf numFmtId="0" fontId="22" fillId="0" borderId="0" xfId="0" applyFont="1" applyFill="1" applyAlignment="1">
      <alignment horizontal="justify" wrapText="1"/>
    </xf>
    <xf numFmtId="4" fontId="16" fillId="0" borderId="0" xfId="0" applyNumberFormat="1" applyFont="1" applyFill="1" applyBorder="1" applyAlignment="1" applyProtection="1">
      <alignment horizontal="right" wrapText="1"/>
      <protection locked="0"/>
    </xf>
    <xf numFmtId="4" fontId="21" fillId="2" borderId="1" xfId="0" applyNumberFormat="1" applyFont="1" applyFill="1" applyBorder="1" applyAlignment="1" applyProtection="1">
      <alignment horizontal="center" vertical="center" wrapText="1"/>
      <protection locked="0"/>
    </xf>
    <xf numFmtId="4" fontId="26" fillId="0"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3" fontId="20" fillId="0" borderId="1" xfId="0" applyNumberFormat="1" applyFont="1" applyFill="1" applyBorder="1" applyAlignment="1" applyProtection="1">
      <alignment horizontal="center" vertical="center" wrapText="1"/>
      <protection locked="0"/>
    </xf>
    <xf numFmtId="1" fontId="20" fillId="0" borderId="1" xfId="0" applyNumberFormat="1" applyFont="1" applyFill="1" applyBorder="1" applyAlignment="1" applyProtection="1">
      <alignment horizontal="center" vertical="center" wrapText="1"/>
      <protection locked="0"/>
    </xf>
    <xf numFmtId="3" fontId="20" fillId="2" borderId="1"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top" wrapText="1"/>
      <protection locked="0"/>
    </xf>
    <xf numFmtId="0" fontId="20" fillId="0" borderId="0" xfId="0" applyFont="1" applyFill="1" applyAlignment="1">
      <alignment horizontal="left" vertical="center" wrapText="1"/>
    </xf>
    <xf numFmtId="0" fontId="20" fillId="0" borderId="0" xfId="0" applyFont="1" applyFill="1" applyAlignment="1">
      <alignment horizontal="left" vertical="top" wrapText="1"/>
    </xf>
    <xf numFmtId="0" fontId="22" fillId="0" borderId="1" xfId="0" applyFont="1" applyFill="1" applyBorder="1" applyAlignment="1" applyProtection="1">
      <alignment horizontal="justify" vertical="top" wrapText="1"/>
      <protection locked="0"/>
    </xf>
    <xf numFmtId="4" fontId="26" fillId="2" borderId="1" xfId="0" applyNumberFormat="1" applyFont="1" applyFill="1" applyBorder="1" applyAlignment="1" applyProtection="1">
      <alignment horizontal="center" vertical="center" wrapText="1"/>
      <protection locked="0"/>
    </xf>
    <xf numFmtId="4" fontId="16" fillId="2"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wrapText="1"/>
      <protection locked="0"/>
    </xf>
    <xf numFmtId="0" fontId="27" fillId="2" borderId="1" xfId="0" applyFont="1" applyFill="1" applyBorder="1" applyAlignment="1" applyProtection="1">
      <alignment horizontal="justify" vertical="top" wrapText="1"/>
      <protection locked="0"/>
    </xf>
    <xf numFmtId="0" fontId="28" fillId="2" borderId="1" xfId="0" applyFont="1" applyFill="1" applyBorder="1" applyAlignment="1" applyProtection="1">
      <alignment horizontal="justify" vertical="top" wrapText="1"/>
      <protection locked="0"/>
    </xf>
    <xf numFmtId="10" fontId="16" fillId="0" borderId="1" xfId="0" applyNumberFormat="1" applyFont="1" applyFill="1" applyBorder="1" applyAlignment="1" applyProtection="1">
      <alignment horizontal="center" vertical="center" wrapText="1"/>
      <protection locked="0"/>
    </xf>
    <xf numFmtId="10" fontId="16"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justify" vertical="top" wrapText="1"/>
      <protection locked="0"/>
    </xf>
    <xf numFmtId="4" fontId="21" fillId="0" borderId="0" xfId="0" applyNumberFormat="1" applyFont="1" applyFill="1" applyAlignment="1">
      <alignment horizontal="left" vertical="center" wrapText="1"/>
    </xf>
    <xf numFmtId="4" fontId="21" fillId="0" borderId="0" xfId="0" applyNumberFormat="1" applyFont="1" applyFill="1" applyAlignment="1">
      <alignment horizontal="left" vertical="top" wrapText="1"/>
    </xf>
    <xf numFmtId="0" fontId="21" fillId="0" borderId="0" xfId="0" applyFont="1" applyFill="1" applyAlignment="1">
      <alignment horizontal="left" vertical="top" wrapText="1"/>
    </xf>
    <xf numFmtId="0" fontId="22" fillId="0" borderId="0" xfId="0" applyFont="1" applyFill="1" applyAlignment="1">
      <alignment horizontal="left" vertical="top" wrapText="1"/>
    </xf>
    <xf numFmtId="0" fontId="22" fillId="0" borderId="0" xfId="0" applyFont="1" applyFill="1" applyAlignment="1">
      <alignment wrapText="1"/>
    </xf>
    <xf numFmtId="4" fontId="21" fillId="2" borderId="0" xfId="0" applyNumberFormat="1" applyFont="1" applyFill="1" applyAlignment="1">
      <alignment horizontal="left" vertical="center" wrapText="1"/>
    </xf>
    <xf numFmtId="4" fontId="21" fillId="2" borderId="0" xfId="0" applyNumberFormat="1" applyFont="1" applyFill="1" applyAlignment="1">
      <alignment horizontal="left" vertical="top" wrapText="1"/>
    </xf>
    <xf numFmtId="0" fontId="22" fillId="2" borderId="0" xfId="0" applyFont="1" applyFill="1" applyAlignment="1">
      <alignment wrapText="1"/>
    </xf>
    <xf numFmtId="0" fontId="21" fillId="0" borderId="0" xfId="0" applyFont="1" applyFill="1" applyAlignment="1">
      <alignment horizontal="left" vertical="center" wrapText="1"/>
    </xf>
    <xf numFmtId="4" fontId="22" fillId="0" borderId="0" xfId="0" applyNumberFormat="1" applyFont="1" applyFill="1" applyAlignment="1">
      <alignment horizontal="left" vertical="center" wrapText="1"/>
    </xf>
    <xf numFmtId="4" fontId="22" fillId="0" borderId="0" xfId="0" applyNumberFormat="1" applyFont="1" applyFill="1" applyAlignment="1">
      <alignment horizontal="left" vertical="top" wrapText="1"/>
    </xf>
    <xf numFmtId="0" fontId="21" fillId="0" borderId="1" xfId="0" applyNumberFormat="1" applyFont="1" applyFill="1" applyBorder="1" applyAlignment="1" applyProtection="1">
      <alignment horizontal="center" vertical="center" wrapText="1"/>
      <protection locked="0"/>
    </xf>
    <xf numFmtId="4" fontId="32" fillId="2" borderId="1" xfId="0" applyNumberFormat="1" applyFont="1" applyFill="1" applyBorder="1" applyAlignment="1" applyProtection="1">
      <alignment horizontal="center" vertical="center" wrapText="1"/>
      <protection locked="0"/>
    </xf>
    <xf numFmtId="0" fontId="32" fillId="0" borderId="0" xfId="0" applyFont="1" applyFill="1" applyAlignment="1">
      <alignment horizontal="left" vertical="center" wrapText="1"/>
    </xf>
    <xf numFmtId="0" fontId="26" fillId="0" borderId="0" xfId="0" applyFont="1" applyFill="1" applyAlignment="1">
      <alignment horizontal="left" vertical="center" wrapText="1"/>
    </xf>
    <xf numFmtId="0" fontId="33" fillId="0" borderId="0" xfId="0" applyFont="1" applyFill="1" applyAlignment="1">
      <alignment horizontal="left" vertical="top" wrapText="1"/>
    </xf>
    <xf numFmtId="4" fontId="32" fillId="0" borderId="1" xfId="0" applyNumberFormat="1" applyFont="1" applyFill="1" applyBorder="1" applyAlignment="1" applyProtection="1">
      <alignment horizontal="center" vertical="center" wrapText="1"/>
      <protection locked="0"/>
    </xf>
    <xf numFmtId="0" fontId="34" fillId="3" borderId="0" xfId="0" applyFont="1" applyFill="1" applyAlignment="1">
      <alignment horizontal="left" vertical="center" wrapText="1"/>
    </xf>
    <xf numFmtId="0" fontId="22" fillId="2" borderId="0" xfId="0" applyFont="1" applyFill="1" applyAlignment="1">
      <alignment horizontal="left" vertical="top" wrapText="1"/>
    </xf>
    <xf numFmtId="0" fontId="32" fillId="3" borderId="0" xfId="0" applyFont="1" applyFill="1" applyAlignment="1">
      <alignment horizontal="left" vertical="center" wrapText="1"/>
    </xf>
    <xf numFmtId="4" fontId="21" fillId="0" borderId="0" xfId="0" applyNumberFormat="1" applyFont="1" applyFill="1" applyAlignment="1">
      <alignment horizontal="left" wrapText="1"/>
    </xf>
    <xf numFmtId="0" fontId="22" fillId="0" borderId="0" xfId="0" applyFont="1" applyFill="1" applyAlignment="1">
      <alignment horizontal="left" wrapText="1"/>
    </xf>
    <xf numFmtId="4" fontId="15" fillId="2" borderId="0" xfId="0" applyNumberFormat="1" applyFont="1" applyFill="1" applyAlignment="1">
      <alignment horizontal="left" vertical="center" wrapText="1"/>
    </xf>
    <xf numFmtId="4" fontId="15" fillId="2" borderId="0" xfId="0" applyNumberFormat="1" applyFont="1" applyFill="1" applyAlignment="1">
      <alignment horizontal="left" vertical="top" wrapText="1"/>
    </xf>
    <xf numFmtId="0" fontId="35" fillId="2" borderId="0" xfId="0" applyFont="1" applyFill="1" applyAlignment="1">
      <alignment horizontal="left" vertical="center" wrapText="1"/>
    </xf>
    <xf numFmtId="0" fontId="17" fillId="2" borderId="0" xfId="0" applyFont="1" applyFill="1" applyAlignment="1">
      <alignment horizontal="left" vertical="top" wrapText="1"/>
    </xf>
    <xf numFmtId="4" fontId="35" fillId="2" borderId="0" xfId="0" applyNumberFormat="1" applyFont="1" applyFill="1" applyAlignment="1">
      <alignment horizontal="left" vertical="center" wrapText="1"/>
    </xf>
    <xf numFmtId="0" fontId="36" fillId="2" borderId="0" xfId="0" applyFont="1" applyFill="1" applyAlignment="1">
      <alignment horizontal="left" vertical="center" wrapText="1"/>
    </xf>
    <xf numFmtId="4" fontId="15" fillId="0" borderId="0" xfId="0" applyNumberFormat="1" applyFont="1" applyFill="1" applyAlignment="1">
      <alignment horizontal="left" vertical="center" wrapText="1"/>
    </xf>
    <xf numFmtId="4" fontId="15" fillId="0" borderId="0" xfId="0" applyNumberFormat="1" applyFont="1" applyFill="1" applyAlignment="1">
      <alignment horizontal="left" vertical="top" wrapText="1"/>
    </xf>
    <xf numFmtId="0" fontId="35" fillId="0" borderId="0" xfId="0" applyFont="1" applyFill="1" applyAlignment="1">
      <alignment horizontal="left" vertical="center" wrapText="1"/>
    </xf>
    <xf numFmtId="0" fontId="17" fillId="0" borderId="0" xfId="0" applyFont="1" applyFill="1" applyAlignment="1">
      <alignment horizontal="left" vertical="top" wrapText="1"/>
    </xf>
    <xf numFmtId="0" fontId="36" fillId="3" borderId="0" xfId="0" applyFont="1" applyFill="1" applyAlignment="1">
      <alignment horizontal="left" vertical="center" wrapText="1"/>
    </xf>
    <xf numFmtId="0" fontId="36" fillId="0" borderId="0" xfId="0" applyFont="1" applyFill="1" applyAlignment="1">
      <alignment horizontal="left" vertical="center" wrapText="1"/>
    </xf>
    <xf numFmtId="0" fontId="16" fillId="0" borderId="0" xfId="0"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justify" vertical="center" wrapText="1"/>
      <protection locked="0"/>
    </xf>
    <xf numFmtId="9" fontId="16" fillId="0" borderId="0" xfId="0" applyNumberFormat="1" applyFont="1" applyFill="1" applyBorder="1" applyAlignment="1" applyProtection="1">
      <alignment horizontal="right" vertical="center" wrapText="1"/>
      <protection locked="0"/>
    </xf>
    <xf numFmtId="1" fontId="16" fillId="0" borderId="0" xfId="0" applyNumberFormat="1" applyFont="1" applyFill="1" applyBorder="1" applyAlignment="1" applyProtection="1">
      <alignment horizontal="right" vertical="center" wrapText="1"/>
      <protection locked="0"/>
    </xf>
    <xf numFmtId="0" fontId="14" fillId="0" borderId="0" xfId="0" applyFont="1" applyFill="1" applyAlignment="1">
      <alignment horizontal="left" vertical="top" wrapText="1"/>
    </xf>
    <xf numFmtId="0" fontId="38" fillId="0" borderId="0" xfId="0" applyFont="1" applyFill="1" applyAlignment="1">
      <alignment horizontal="left" vertical="center" wrapText="1"/>
    </xf>
    <xf numFmtId="0" fontId="38" fillId="0" borderId="0" xfId="0" applyFont="1" applyFill="1" applyAlignment="1">
      <alignment horizontal="left" vertical="top" wrapText="1"/>
    </xf>
    <xf numFmtId="0" fontId="14" fillId="0" borderId="0" xfId="0" applyFont="1" applyFill="1" applyAlignment="1">
      <alignment horizontal="left" vertical="center" wrapText="1"/>
    </xf>
    <xf numFmtId="10" fontId="21" fillId="0" borderId="1" xfId="0" applyNumberFormat="1" applyFont="1" applyFill="1" applyBorder="1" applyAlignment="1" applyProtection="1">
      <alignment horizontal="center" vertical="center" wrapText="1"/>
      <protection locked="0"/>
    </xf>
    <xf numFmtId="10" fontId="22" fillId="0" borderId="1" xfId="0" applyNumberFormat="1" applyFont="1" applyFill="1" applyBorder="1" applyAlignment="1" applyProtection="1">
      <alignment horizontal="center" vertical="center" wrapText="1"/>
      <protection locked="0"/>
    </xf>
    <xf numFmtId="10" fontId="22" fillId="2" borderId="1" xfId="0" applyNumberFormat="1" applyFont="1" applyFill="1" applyBorder="1" applyAlignment="1" applyProtection="1">
      <alignment horizontal="center" vertical="center" wrapText="1"/>
      <protection locked="0"/>
    </xf>
    <xf numFmtId="10" fontId="21" fillId="2" borderId="1" xfId="0" applyNumberFormat="1" applyFont="1" applyFill="1" applyBorder="1" applyAlignment="1" applyProtection="1">
      <alignment horizontal="center" vertical="center" wrapText="1"/>
      <protection locked="0"/>
    </xf>
    <xf numFmtId="10" fontId="32" fillId="0" borderId="1" xfId="0" applyNumberFormat="1"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center" vertical="center" wrapText="1"/>
      <protection locked="0"/>
    </xf>
    <xf numFmtId="4" fontId="16" fillId="2" borderId="0"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4" fontId="21"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40" fillId="2" borderId="1" xfId="0" applyFont="1" applyFill="1" applyBorder="1" applyAlignment="1">
      <alignment horizontal="left" vertical="center" wrapText="1"/>
    </xf>
    <xf numFmtId="9" fontId="39" fillId="2" borderId="1" xfId="0" applyNumberFormat="1" applyFont="1" applyFill="1" applyBorder="1" applyAlignment="1" applyProtection="1">
      <alignment horizontal="center" vertical="center" wrapText="1"/>
      <protection locked="0"/>
    </xf>
    <xf numFmtId="9" fontId="22" fillId="2" borderId="1" xfId="0" applyNumberFormat="1" applyFont="1" applyFill="1" applyBorder="1" applyAlignment="1" applyProtection="1">
      <alignment horizontal="center" vertical="center" wrapText="1"/>
      <protection locked="0"/>
    </xf>
    <xf numFmtId="49" fontId="32" fillId="0" borderId="1" xfId="0" applyNumberFormat="1"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49" fontId="20" fillId="2" borderId="1" xfId="0" applyNumberFormat="1" applyFont="1" applyFill="1" applyBorder="1" applyAlignment="1" applyProtection="1">
      <alignment horizontal="justify" vertical="top" wrapText="1"/>
      <protection locked="0"/>
    </xf>
    <xf numFmtId="0" fontId="24" fillId="2" borderId="1" xfId="0" applyFont="1" applyFill="1" applyBorder="1" applyAlignment="1" applyProtection="1">
      <alignment horizontal="justify" vertical="top" wrapText="1"/>
      <protection locked="0"/>
    </xf>
    <xf numFmtId="4" fontId="20" fillId="2" borderId="1" xfId="0" applyNumberFormat="1" applyFont="1" applyFill="1" applyBorder="1" applyAlignment="1" applyProtection="1">
      <alignment horizontal="center" vertical="center" wrapText="1"/>
      <protection locked="0"/>
    </xf>
    <xf numFmtId="10" fontId="20" fillId="2" borderId="1" xfId="0" applyNumberFormat="1" applyFont="1" applyFill="1" applyBorder="1" applyAlignment="1" applyProtection="1">
      <alignment horizontal="center" vertical="center" wrapText="1"/>
      <protection locked="0"/>
    </xf>
    <xf numFmtId="9" fontId="16" fillId="2" borderId="1" xfId="0" applyNumberFormat="1" applyFont="1" applyFill="1" applyBorder="1" applyAlignment="1" applyProtection="1">
      <alignment horizontal="center" vertical="center" wrapText="1"/>
      <protection locked="0"/>
    </xf>
    <xf numFmtId="49" fontId="24" fillId="2" borderId="1" xfId="0" applyNumberFormat="1" applyFont="1" applyFill="1" applyBorder="1" applyAlignment="1" applyProtection="1">
      <alignment horizontal="justify" vertical="top" wrapText="1"/>
      <protection locked="0"/>
    </xf>
    <xf numFmtId="49" fontId="41" fillId="2" borderId="1" xfId="0" applyNumberFormat="1" applyFont="1" applyFill="1" applyBorder="1" applyAlignment="1" applyProtection="1">
      <alignment horizontal="justify" vertical="top" wrapText="1"/>
      <protection locked="0"/>
    </xf>
    <xf numFmtId="0" fontId="41" fillId="2" borderId="1" xfId="0" applyFont="1" applyFill="1" applyBorder="1" applyAlignment="1" applyProtection="1">
      <alignment horizontal="justify" vertical="top" wrapText="1"/>
      <protection locked="0"/>
    </xf>
    <xf numFmtId="4" fontId="42" fillId="2" borderId="1" xfId="0" applyNumberFormat="1" applyFont="1" applyFill="1" applyBorder="1" applyAlignment="1" applyProtection="1">
      <alignment horizontal="center" vertical="center" wrapText="1"/>
      <protection locked="0"/>
    </xf>
    <xf numFmtId="10" fontId="42" fillId="2" borderId="1" xfId="0" applyNumberFormat="1" applyFont="1" applyFill="1" applyBorder="1" applyAlignment="1" applyProtection="1">
      <alignment horizontal="center" vertical="center" wrapText="1"/>
      <protection locked="0"/>
    </xf>
    <xf numFmtId="49" fontId="24" fillId="2" borderId="1" xfId="0" applyNumberFormat="1" applyFont="1" applyFill="1" applyBorder="1" applyAlignment="1" applyProtection="1">
      <alignment horizontal="justify" vertical="center" wrapText="1"/>
      <protection locked="0"/>
    </xf>
    <xf numFmtId="0" fontId="24" fillId="2" borderId="1" xfId="0" applyFont="1" applyFill="1" applyBorder="1" applyAlignment="1" applyProtection="1">
      <alignment horizontal="justify" vertical="center" wrapText="1"/>
      <protection locked="0"/>
    </xf>
    <xf numFmtId="49" fontId="41" fillId="2" borderId="1" xfId="0" applyNumberFormat="1" applyFont="1" applyFill="1" applyBorder="1" applyAlignment="1" applyProtection="1">
      <alignment horizontal="justify" vertical="center" wrapText="1"/>
      <protection locked="0"/>
    </xf>
    <xf numFmtId="0" fontId="41" fillId="2" borderId="1" xfId="0" applyFont="1" applyFill="1" applyBorder="1" applyAlignment="1" applyProtection="1">
      <alignment horizontal="justify" vertical="center" wrapText="1"/>
      <protection locked="0"/>
    </xf>
    <xf numFmtId="49" fontId="15" fillId="2" borderId="1" xfId="0" applyNumberFormat="1" applyFont="1" applyFill="1" applyBorder="1" applyAlignment="1" applyProtection="1">
      <alignment horizontal="justify" vertical="top" wrapText="1"/>
      <protection locked="0"/>
    </xf>
    <xf numFmtId="0" fontId="16" fillId="2" borderId="1" xfId="0" applyFont="1" applyFill="1" applyBorder="1" applyAlignment="1">
      <alignment horizontal="left" vertical="top" wrapText="1"/>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5" fillId="0" borderId="3" xfId="0" applyFont="1" applyFill="1" applyBorder="1" applyAlignment="1" applyProtection="1">
      <alignment horizontal="justify" vertical="top" wrapText="1"/>
      <protection locked="0"/>
    </xf>
    <xf numFmtId="9" fontId="28" fillId="2" borderId="1" xfId="0" applyNumberFormat="1" applyFont="1" applyFill="1" applyBorder="1" applyAlignment="1" applyProtection="1">
      <alignment horizontal="justify" vertical="center" wrapText="1"/>
      <protection locked="0"/>
    </xf>
    <xf numFmtId="0" fontId="15" fillId="0" borderId="1" xfId="0" quotePrefix="1" applyFont="1" applyFill="1" applyBorder="1" applyAlignment="1" applyProtection="1">
      <alignment horizontal="justify" vertical="top" wrapText="1"/>
      <protection locked="0"/>
    </xf>
    <xf numFmtId="0" fontId="16" fillId="0" borderId="4" xfId="0"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4" fontId="15"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2" fontId="15" fillId="0" borderId="1" xfId="0" applyNumberFormat="1" applyFont="1" applyFill="1" applyBorder="1" applyAlignment="1" applyProtection="1">
      <alignment horizontal="center" vertical="center" wrapText="1"/>
      <protection locked="0"/>
    </xf>
    <xf numFmtId="9" fontId="15" fillId="0" borderId="1" xfId="0" applyNumberFormat="1" applyFont="1" applyFill="1" applyBorder="1" applyAlignment="1" applyProtection="1">
      <alignment horizontal="center" vertical="center" wrapText="1"/>
      <protection locked="0"/>
    </xf>
    <xf numFmtId="10" fontId="47" fillId="0" borderId="1" xfId="0" applyNumberFormat="1" applyFont="1" applyFill="1" applyBorder="1" applyAlignment="1" applyProtection="1">
      <alignment horizontal="center" vertical="center" wrapText="1"/>
      <protection locked="0"/>
    </xf>
    <xf numFmtId="49" fontId="20" fillId="0" borderId="1" xfId="0" applyNumberFormat="1"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4" fontId="20" fillId="0"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10" fontId="20" fillId="0" borderId="1" xfId="0" applyNumberFormat="1"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49" fontId="42" fillId="0" borderId="1" xfId="0" applyNumberFormat="1" applyFont="1" applyFill="1" applyBorder="1" applyAlignment="1" applyProtection="1">
      <alignment horizontal="justify" vertical="top" wrapText="1"/>
      <protection locked="0"/>
    </xf>
    <xf numFmtId="0" fontId="41" fillId="0" borderId="1" xfId="0" applyFont="1" applyFill="1" applyBorder="1" applyAlignment="1" applyProtection="1">
      <alignment horizontal="justify" vertical="top" wrapText="1"/>
      <protection locked="0"/>
    </xf>
    <xf numFmtId="4" fontId="42" fillId="0" borderId="1" xfId="0" applyNumberFormat="1" applyFont="1" applyFill="1" applyBorder="1" applyAlignment="1" applyProtection="1">
      <alignment horizontal="center" vertical="center" wrapText="1"/>
      <protection locked="0"/>
    </xf>
    <xf numFmtId="10" fontId="42" fillId="0" borderId="1"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justify" vertical="top" wrapText="1"/>
      <protection locked="0"/>
    </xf>
    <xf numFmtId="2" fontId="15" fillId="2" borderId="1" xfId="0" applyNumberFormat="1" applyFont="1" applyFill="1" applyBorder="1" applyAlignment="1" applyProtection="1">
      <alignment horizontal="center" vertical="center" wrapText="1"/>
      <protection locked="0"/>
    </xf>
    <xf numFmtId="9"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center" wrapText="1"/>
      <protection locked="0"/>
    </xf>
    <xf numFmtId="167" fontId="16"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0" fontId="20" fillId="2" borderId="0" xfId="0" applyFont="1" applyFill="1" applyAlignment="1">
      <alignment horizontal="left" vertical="top" wrapText="1"/>
    </xf>
    <xf numFmtId="0" fontId="15" fillId="2" borderId="1" xfId="0" quotePrefix="1" applyFont="1" applyFill="1" applyBorder="1" applyAlignment="1" applyProtection="1">
      <alignment horizontal="justify" vertical="top" wrapText="1"/>
      <protection locked="0"/>
    </xf>
    <xf numFmtId="0" fontId="16" fillId="2" borderId="0" xfId="0" applyFont="1" applyFill="1" applyAlignment="1">
      <alignment horizontal="left" vertical="top" wrapText="1"/>
    </xf>
    <xf numFmtId="0" fontId="15" fillId="0" borderId="0" xfId="0" applyFont="1" applyFill="1" applyAlignment="1">
      <alignment horizontal="left" vertical="center" wrapText="1"/>
    </xf>
    <xf numFmtId="9" fontId="16" fillId="0" borderId="0" xfId="0" applyNumberFormat="1" applyFont="1" applyFill="1" applyBorder="1" applyAlignment="1">
      <alignment wrapText="1"/>
    </xf>
    <xf numFmtId="9" fontId="16" fillId="0" borderId="0" xfId="0" applyNumberFormat="1" applyFont="1" applyFill="1" applyAlignment="1">
      <alignment wrapText="1"/>
    </xf>
    <xf numFmtId="10" fontId="15" fillId="2"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left" vertical="top" wrapText="1"/>
      <protection locked="0"/>
    </xf>
    <xf numFmtId="9" fontId="29" fillId="2" borderId="1" xfId="0" applyNumberFormat="1" applyFont="1" applyFill="1" applyBorder="1" applyAlignment="1" applyProtection="1">
      <alignment horizontal="center" vertical="center" wrapText="1"/>
      <protection locked="0"/>
    </xf>
    <xf numFmtId="9" fontId="39" fillId="2" borderId="1" xfId="0" applyNumberFormat="1" applyFont="1" applyFill="1" applyBorder="1" applyAlignment="1" applyProtection="1">
      <alignment horizontal="center" vertical="center" wrapText="1"/>
      <protection locked="0"/>
    </xf>
    <xf numFmtId="9" fontId="28" fillId="0" borderId="1" xfId="0" applyNumberFormat="1" applyFont="1" applyFill="1" applyBorder="1" applyAlignment="1" applyProtection="1">
      <alignment horizontal="left" vertical="top" wrapText="1"/>
      <protection locked="0"/>
    </xf>
    <xf numFmtId="9" fontId="39" fillId="0"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justify" vertical="top" wrapText="1"/>
      <protection locked="0"/>
    </xf>
    <xf numFmtId="9" fontId="44" fillId="2" borderId="1" xfId="0" applyNumberFormat="1" applyFont="1" applyFill="1" applyBorder="1" applyAlignment="1" applyProtection="1">
      <alignment horizontal="justify" vertical="center" wrapText="1"/>
      <protection locked="0"/>
    </xf>
    <xf numFmtId="9" fontId="29" fillId="2" borderId="1" xfId="0" applyNumberFormat="1" applyFont="1" applyFill="1" applyBorder="1" applyAlignment="1" applyProtection="1">
      <alignment horizontal="justify" vertical="center" wrapText="1"/>
      <protection locked="0"/>
    </xf>
    <xf numFmtId="4" fontId="15" fillId="2" borderId="4" xfId="0" applyNumberFormat="1" applyFont="1" applyFill="1" applyBorder="1" applyAlignment="1" applyProtection="1">
      <alignment horizontal="center" vertical="center" wrapText="1"/>
      <protection locked="0"/>
    </xf>
    <xf numFmtId="4" fontId="15" fillId="2" borderId="3" xfId="0" applyNumberFormat="1" applyFont="1" applyFill="1" applyBorder="1" applyAlignment="1" applyProtection="1">
      <alignment horizontal="center" vertical="center" wrapText="1"/>
      <protection locked="0"/>
    </xf>
    <xf numFmtId="164" fontId="12" fillId="0" borderId="1" xfId="0" quotePrefix="1" applyNumberFormat="1" applyFont="1" applyFill="1" applyBorder="1" applyAlignment="1" applyProtection="1">
      <alignment horizontal="center" vertical="center" wrapText="1"/>
      <protection locked="0"/>
    </xf>
    <xf numFmtId="4" fontId="30" fillId="0" borderId="1" xfId="0" applyNumberFormat="1" applyFont="1" applyFill="1" applyBorder="1" applyAlignment="1" applyProtection="1">
      <alignment horizontal="center" vertical="top" wrapText="1"/>
      <protection locked="0"/>
    </xf>
    <xf numFmtId="164" fontId="17" fillId="0" borderId="1" xfId="0" quotePrefix="1" applyNumberFormat="1" applyFont="1" applyFill="1" applyBorder="1" applyAlignment="1" applyProtection="1">
      <alignment horizontal="center" vertical="center" wrapText="1"/>
      <protection locked="0"/>
    </xf>
    <xf numFmtId="0" fontId="44" fillId="0" borderId="1"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top" wrapText="1"/>
      <protection locked="0"/>
    </xf>
    <xf numFmtId="0" fontId="44" fillId="0" borderId="1" xfId="0" applyFont="1" applyFill="1" applyBorder="1" applyAlignment="1" applyProtection="1">
      <alignment horizontal="justify" vertical="top" wrapText="1"/>
      <protection locked="0"/>
    </xf>
    <xf numFmtId="0" fontId="46" fillId="0" borderId="1" xfId="0" applyFont="1" applyFill="1" applyBorder="1" applyAlignment="1" applyProtection="1">
      <alignment horizontal="left" vertical="top" wrapText="1"/>
      <protection locked="0"/>
    </xf>
    <xf numFmtId="4" fontId="21"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4" fontId="21" fillId="2"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5" fillId="0" borderId="3" xfId="0" applyFont="1" applyFill="1" applyBorder="1" applyAlignment="1" applyProtection="1">
      <alignment horizontal="justify" vertical="top" wrapText="1"/>
      <protection locked="0"/>
    </xf>
    <xf numFmtId="0" fontId="37" fillId="0" borderId="0" xfId="0" quotePrefix="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justify" vertical="top" wrapText="1"/>
      <protection locked="0"/>
    </xf>
    <xf numFmtId="0" fontId="46"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0" fontId="49" fillId="0" borderId="1" xfId="0" applyFont="1" applyFill="1" applyBorder="1" applyAlignment="1" applyProtection="1">
      <alignment horizontal="justify" vertical="top" wrapText="1"/>
      <protection locked="0"/>
    </xf>
    <xf numFmtId="4" fontId="27" fillId="0" borderId="1" xfId="0" applyNumberFormat="1" applyFont="1" applyFill="1" applyBorder="1" applyAlignment="1" applyProtection="1">
      <alignment horizontal="center" vertical="center" wrapText="1"/>
      <protection locked="0"/>
    </xf>
    <xf numFmtId="10" fontId="21"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17" Type="http://schemas.openxmlformats.org/officeDocument/2006/relationships/revisionLog" Target="revisionLog117.xml"/><Relationship Id="rId26" Type="http://schemas.openxmlformats.org/officeDocument/2006/relationships/revisionLog" Target="revisionLog26.xml"/><Relationship Id="rId21" Type="http://schemas.openxmlformats.org/officeDocument/2006/relationships/revisionLog" Target="revisionLog21.xml"/><Relationship Id="rId42" Type="http://schemas.openxmlformats.org/officeDocument/2006/relationships/revisionLog" Target="revisionLog42.xml"/><Relationship Id="rId63" Type="http://schemas.openxmlformats.org/officeDocument/2006/relationships/revisionLog" Target="revisionLog63.xml"/><Relationship Id="rId84" Type="http://schemas.openxmlformats.org/officeDocument/2006/relationships/revisionLog" Target="revisionLog84.xml"/><Relationship Id="rId138" Type="http://schemas.openxmlformats.org/officeDocument/2006/relationships/revisionLog" Target="revisionLog138.xml"/><Relationship Id="rId47" Type="http://schemas.openxmlformats.org/officeDocument/2006/relationships/revisionLog" Target="revisionLog47.xml"/><Relationship Id="rId68" Type="http://schemas.openxmlformats.org/officeDocument/2006/relationships/revisionLog" Target="revisionLog68.xml"/><Relationship Id="rId89" Type="http://schemas.openxmlformats.org/officeDocument/2006/relationships/revisionLog" Target="revisionLog89.xml"/><Relationship Id="rId112" Type="http://schemas.openxmlformats.org/officeDocument/2006/relationships/revisionLog" Target="revisionLog112.xml"/><Relationship Id="rId133" Type="http://schemas.openxmlformats.org/officeDocument/2006/relationships/revisionLog" Target="revisionLog133.xml"/><Relationship Id="rId16" Type="http://schemas.openxmlformats.org/officeDocument/2006/relationships/revisionLog" Target="revisionLog16.xml"/><Relationship Id="rId107" Type="http://schemas.openxmlformats.org/officeDocument/2006/relationships/revisionLog" Target="revisionLog107.xml"/><Relationship Id="rId11" Type="http://schemas.openxmlformats.org/officeDocument/2006/relationships/revisionLog" Target="revisionLog11.xml"/><Relationship Id="rId32" Type="http://schemas.openxmlformats.org/officeDocument/2006/relationships/revisionLog" Target="revisionLog32.xml"/><Relationship Id="rId37" Type="http://schemas.openxmlformats.org/officeDocument/2006/relationships/revisionLog" Target="revisionLog37.xml"/><Relationship Id="rId53" Type="http://schemas.openxmlformats.org/officeDocument/2006/relationships/revisionLog" Target="revisionLog53.xml"/><Relationship Id="rId58" Type="http://schemas.openxmlformats.org/officeDocument/2006/relationships/revisionLog" Target="revisionLog58.xml"/><Relationship Id="rId74" Type="http://schemas.openxmlformats.org/officeDocument/2006/relationships/revisionLog" Target="revisionLog74.xml"/><Relationship Id="rId79" Type="http://schemas.openxmlformats.org/officeDocument/2006/relationships/revisionLog" Target="revisionLog79.xml"/><Relationship Id="rId102" Type="http://schemas.openxmlformats.org/officeDocument/2006/relationships/revisionLog" Target="revisionLog102.xml"/><Relationship Id="rId123" Type="http://schemas.openxmlformats.org/officeDocument/2006/relationships/revisionLog" Target="revisionLog123.xml"/><Relationship Id="rId128" Type="http://schemas.openxmlformats.org/officeDocument/2006/relationships/revisionLog" Target="revisionLog128.xml"/><Relationship Id="rId5" Type="http://schemas.openxmlformats.org/officeDocument/2006/relationships/revisionLog" Target="revisionLog5.xml"/><Relationship Id="rId90" Type="http://schemas.openxmlformats.org/officeDocument/2006/relationships/revisionLog" Target="revisionLog90.xml"/><Relationship Id="rId95" Type="http://schemas.openxmlformats.org/officeDocument/2006/relationships/revisionLog" Target="revisionLog95.xml"/><Relationship Id="rId22" Type="http://schemas.openxmlformats.org/officeDocument/2006/relationships/revisionLog" Target="revisionLog22.xml"/><Relationship Id="rId27" Type="http://schemas.openxmlformats.org/officeDocument/2006/relationships/revisionLog" Target="revisionLog27.xml"/><Relationship Id="rId43" Type="http://schemas.openxmlformats.org/officeDocument/2006/relationships/revisionLog" Target="revisionLog43.xml"/><Relationship Id="rId48" Type="http://schemas.openxmlformats.org/officeDocument/2006/relationships/revisionLog" Target="revisionLog48.xml"/><Relationship Id="rId64" Type="http://schemas.openxmlformats.org/officeDocument/2006/relationships/revisionLog" Target="revisionLog64.xml"/><Relationship Id="rId69" Type="http://schemas.openxmlformats.org/officeDocument/2006/relationships/revisionLog" Target="revisionLog69.xml"/><Relationship Id="rId113" Type="http://schemas.openxmlformats.org/officeDocument/2006/relationships/revisionLog" Target="revisionLog113.xml"/><Relationship Id="rId118" Type="http://schemas.openxmlformats.org/officeDocument/2006/relationships/revisionLog" Target="revisionLog118.xml"/><Relationship Id="rId134" Type="http://schemas.openxmlformats.org/officeDocument/2006/relationships/revisionLog" Target="revisionLog134.xml"/><Relationship Id="rId139" Type="http://schemas.openxmlformats.org/officeDocument/2006/relationships/revisionLog" Target="revisionLog139.xml"/><Relationship Id="rId80" Type="http://schemas.openxmlformats.org/officeDocument/2006/relationships/revisionLog" Target="revisionLog80.xml"/><Relationship Id="rId85" Type="http://schemas.openxmlformats.org/officeDocument/2006/relationships/revisionLog" Target="revisionLog85.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98" Type="http://schemas.openxmlformats.org/officeDocument/2006/relationships/revisionLog" Target="revisionLog98.xml"/><Relationship Id="rId121" Type="http://schemas.openxmlformats.org/officeDocument/2006/relationships/revisionLog" Target="revisionLog121.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33" Type="http://schemas.openxmlformats.org/officeDocument/2006/relationships/revisionLog" Target="revisionLog33.xml"/><Relationship Id="rId38" Type="http://schemas.openxmlformats.org/officeDocument/2006/relationships/revisionLog" Target="revisionLog38.xml"/><Relationship Id="rId59" Type="http://schemas.openxmlformats.org/officeDocument/2006/relationships/revisionLog" Target="revisionLog59.xml"/><Relationship Id="rId103" Type="http://schemas.openxmlformats.org/officeDocument/2006/relationships/revisionLog" Target="revisionLog103.xml"/><Relationship Id="rId108" Type="http://schemas.openxmlformats.org/officeDocument/2006/relationships/revisionLog" Target="revisionLog108.xml"/><Relationship Id="rId124" Type="http://schemas.openxmlformats.org/officeDocument/2006/relationships/revisionLog" Target="revisionLog124.xml"/><Relationship Id="rId129" Type="http://schemas.openxmlformats.org/officeDocument/2006/relationships/revisionLog" Target="revisionLog129.xml"/><Relationship Id="rId25" Type="http://schemas.openxmlformats.org/officeDocument/2006/relationships/revisionLog" Target="revisionLog25.xml"/><Relationship Id="rId46" Type="http://schemas.openxmlformats.org/officeDocument/2006/relationships/revisionLog" Target="revisionLog46.xml"/><Relationship Id="rId67" Type="http://schemas.openxmlformats.org/officeDocument/2006/relationships/revisionLog" Target="revisionLog67.xml"/><Relationship Id="rId116" Type="http://schemas.openxmlformats.org/officeDocument/2006/relationships/revisionLog" Target="revisionLog116.xml"/><Relationship Id="rId137" Type="http://schemas.openxmlformats.org/officeDocument/2006/relationships/revisionLog" Target="revisionLog137.xml"/><Relationship Id="rId54" Type="http://schemas.openxmlformats.org/officeDocument/2006/relationships/revisionLog" Target="revisionLog54.xml"/><Relationship Id="rId70" Type="http://schemas.openxmlformats.org/officeDocument/2006/relationships/revisionLog" Target="revisionLog70.xml"/><Relationship Id="rId75" Type="http://schemas.openxmlformats.org/officeDocument/2006/relationships/revisionLog" Target="revisionLog75.xml"/><Relationship Id="rId91" Type="http://schemas.openxmlformats.org/officeDocument/2006/relationships/revisionLog" Target="revisionLog91.xml"/><Relationship Id="rId96" Type="http://schemas.openxmlformats.org/officeDocument/2006/relationships/revisionLog" Target="revisionLog96.xml"/><Relationship Id="rId20" Type="http://schemas.openxmlformats.org/officeDocument/2006/relationships/revisionLog" Target="revisionLog20.xml"/><Relationship Id="rId41" Type="http://schemas.openxmlformats.org/officeDocument/2006/relationships/revisionLog" Target="revisionLog41.xml"/><Relationship Id="rId62" Type="http://schemas.openxmlformats.org/officeDocument/2006/relationships/revisionLog" Target="revisionLog62.xml"/><Relationship Id="rId83" Type="http://schemas.openxmlformats.org/officeDocument/2006/relationships/revisionLog" Target="revisionLog83.xml"/><Relationship Id="rId88" Type="http://schemas.openxmlformats.org/officeDocument/2006/relationships/revisionLog" Target="revisionLog88.xml"/><Relationship Id="rId111" Type="http://schemas.openxmlformats.org/officeDocument/2006/relationships/revisionLog" Target="revisionLog111.xml"/><Relationship Id="rId132" Type="http://schemas.openxmlformats.org/officeDocument/2006/relationships/revisionLog" Target="revisionLog132.xml"/><Relationship Id="rId140" Type="http://schemas.openxmlformats.org/officeDocument/2006/relationships/revisionLog" Target="revisionLog140.xml"/><Relationship Id="rId1" Type="http://schemas.openxmlformats.org/officeDocument/2006/relationships/revisionLog" Target="revisionLog1.xml"/><Relationship Id="rId6" Type="http://schemas.openxmlformats.org/officeDocument/2006/relationships/revisionLog" Target="revisionLog6.xml"/><Relationship Id="rId23" Type="http://schemas.openxmlformats.org/officeDocument/2006/relationships/revisionLog" Target="revisionLog23.xml"/><Relationship Id="rId28" Type="http://schemas.openxmlformats.org/officeDocument/2006/relationships/revisionLog" Target="revisionLog28.xml"/><Relationship Id="rId49" Type="http://schemas.openxmlformats.org/officeDocument/2006/relationships/revisionLog" Target="revisionLog49.xml"/><Relationship Id="rId114" Type="http://schemas.openxmlformats.org/officeDocument/2006/relationships/revisionLog" Target="revisionLog114.xml"/><Relationship Id="rId119" Type="http://schemas.openxmlformats.org/officeDocument/2006/relationships/revisionLog" Target="revisionLog119.xml"/><Relationship Id="rId15" Type="http://schemas.openxmlformats.org/officeDocument/2006/relationships/revisionLog" Target="revisionLog15.xml"/><Relationship Id="rId36" Type="http://schemas.openxmlformats.org/officeDocument/2006/relationships/revisionLog" Target="revisionLog36.xml"/><Relationship Id="rId57" Type="http://schemas.openxmlformats.org/officeDocument/2006/relationships/revisionLog" Target="revisionLog57.xml"/><Relationship Id="rId106" Type="http://schemas.openxmlformats.org/officeDocument/2006/relationships/revisionLog" Target="revisionLog106.xml"/><Relationship Id="rId127" Type="http://schemas.openxmlformats.org/officeDocument/2006/relationships/revisionLog" Target="revisionLog127.xml"/><Relationship Id="rId44" Type="http://schemas.openxmlformats.org/officeDocument/2006/relationships/revisionLog" Target="revisionLog44.xml"/><Relationship Id="rId60" Type="http://schemas.openxmlformats.org/officeDocument/2006/relationships/revisionLog" Target="revisionLog60.xml"/><Relationship Id="rId65" Type="http://schemas.openxmlformats.org/officeDocument/2006/relationships/revisionLog" Target="revisionLog65.xml"/><Relationship Id="rId81" Type="http://schemas.openxmlformats.org/officeDocument/2006/relationships/revisionLog" Target="revisionLog81.xml"/><Relationship Id="rId86" Type="http://schemas.openxmlformats.org/officeDocument/2006/relationships/revisionLog" Target="revisionLog86.xml"/><Relationship Id="rId130" Type="http://schemas.openxmlformats.org/officeDocument/2006/relationships/revisionLog" Target="revisionLog130.xml"/><Relationship Id="rId135" Type="http://schemas.openxmlformats.org/officeDocument/2006/relationships/revisionLog" Target="revisionLog135.xml"/><Relationship Id="rId10" Type="http://schemas.openxmlformats.org/officeDocument/2006/relationships/revisionLog" Target="revisionLog10.xml"/><Relationship Id="rId31" Type="http://schemas.openxmlformats.org/officeDocument/2006/relationships/revisionLog" Target="revisionLog31.xml"/><Relationship Id="rId52" Type="http://schemas.openxmlformats.org/officeDocument/2006/relationships/revisionLog" Target="revisionLog52.xml"/><Relationship Id="rId73" Type="http://schemas.openxmlformats.org/officeDocument/2006/relationships/revisionLog" Target="revisionLog73.xml"/><Relationship Id="rId78" Type="http://schemas.openxmlformats.org/officeDocument/2006/relationships/revisionLog" Target="revisionLog78.xml"/><Relationship Id="rId94" Type="http://schemas.openxmlformats.org/officeDocument/2006/relationships/revisionLog" Target="revisionLog94.xml"/><Relationship Id="rId99" Type="http://schemas.openxmlformats.org/officeDocument/2006/relationships/revisionLog" Target="revisionLog99.xml"/><Relationship Id="rId101" Type="http://schemas.openxmlformats.org/officeDocument/2006/relationships/revisionLog" Target="revisionLog101.xml"/><Relationship Id="rId122" Type="http://schemas.openxmlformats.org/officeDocument/2006/relationships/revisionLog" Target="revisionLog122.xml"/><Relationship Id="rId4" Type="http://schemas.openxmlformats.org/officeDocument/2006/relationships/revisionLog" Target="revisionLog4.xml"/><Relationship Id="rId9" Type="http://schemas.openxmlformats.org/officeDocument/2006/relationships/revisionLog" Target="revisionLog9.xml"/><Relationship Id="rId13" Type="http://schemas.openxmlformats.org/officeDocument/2006/relationships/revisionLog" Target="revisionLog13.xml"/><Relationship Id="rId18" Type="http://schemas.openxmlformats.org/officeDocument/2006/relationships/revisionLog" Target="revisionLog18.xml"/><Relationship Id="rId39" Type="http://schemas.openxmlformats.org/officeDocument/2006/relationships/revisionLog" Target="revisionLog39.xml"/><Relationship Id="rId109" Type="http://schemas.openxmlformats.org/officeDocument/2006/relationships/revisionLog" Target="revisionLog109.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04" Type="http://schemas.openxmlformats.org/officeDocument/2006/relationships/revisionLog" Target="revisionLog104.xml"/><Relationship Id="rId120" Type="http://schemas.openxmlformats.org/officeDocument/2006/relationships/revisionLog" Target="revisionLog120.xml"/><Relationship Id="rId125" Type="http://schemas.openxmlformats.org/officeDocument/2006/relationships/revisionLog" Target="revisionLog125.xml"/><Relationship Id="rId7" Type="http://schemas.openxmlformats.org/officeDocument/2006/relationships/revisionLog" Target="revisionLog7.xml"/><Relationship Id="rId71" Type="http://schemas.openxmlformats.org/officeDocument/2006/relationships/revisionLog" Target="revisionLog71.xml"/><Relationship Id="rId92" Type="http://schemas.openxmlformats.org/officeDocument/2006/relationships/revisionLog" Target="revisionLog92.xml"/><Relationship Id="rId2" Type="http://schemas.openxmlformats.org/officeDocument/2006/relationships/revisionLog" Target="revisionLog2.xml"/><Relationship Id="rId29" Type="http://schemas.openxmlformats.org/officeDocument/2006/relationships/revisionLog" Target="revisionLog29.xml"/><Relationship Id="rId24" Type="http://schemas.openxmlformats.org/officeDocument/2006/relationships/revisionLog" Target="revisionLog24.xml"/><Relationship Id="rId40" Type="http://schemas.openxmlformats.org/officeDocument/2006/relationships/revisionLog" Target="revisionLog40.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110" Type="http://schemas.openxmlformats.org/officeDocument/2006/relationships/revisionLog" Target="revisionLog110.xml"/><Relationship Id="rId115" Type="http://schemas.openxmlformats.org/officeDocument/2006/relationships/revisionLog" Target="revisionLog115.xml"/><Relationship Id="rId131" Type="http://schemas.openxmlformats.org/officeDocument/2006/relationships/revisionLog" Target="revisionLog131.xml"/><Relationship Id="rId136" Type="http://schemas.openxmlformats.org/officeDocument/2006/relationships/revisionLog" Target="revisionLog136.xml"/><Relationship Id="rId61" Type="http://schemas.openxmlformats.org/officeDocument/2006/relationships/revisionLog" Target="revisionLog61.xml"/><Relationship Id="rId82" Type="http://schemas.openxmlformats.org/officeDocument/2006/relationships/revisionLog" Target="revisionLog82.xml"/><Relationship Id="rId19" Type="http://schemas.openxmlformats.org/officeDocument/2006/relationships/revisionLog" Target="revisionLog19.xml"/><Relationship Id="rId14" Type="http://schemas.openxmlformats.org/officeDocument/2006/relationships/revisionLog" Target="revisionLog14.xml"/><Relationship Id="rId30" Type="http://schemas.openxmlformats.org/officeDocument/2006/relationships/revisionLog" Target="revisionLog30.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100" Type="http://schemas.openxmlformats.org/officeDocument/2006/relationships/revisionLog" Target="revisionLog100.xml"/><Relationship Id="rId105" Type="http://schemas.openxmlformats.org/officeDocument/2006/relationships/revisionLog" Target="revisionLog105.xml"/><Relationship Id="rId126" Type="http://schemas.openxmlformats.org/officeDocument/2006/relationships/revisionLog" Target="revisionLog12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19D74C6-A16A-4C44-A069-0AC69BE0B1A4}" diskRevisions="1" revisionId="592" version="140" protected="1">
  <header guid="{27AA317B-D592-4B3C-971F-5B173EDE7DA3}" dateTime="2018-02-27T10:09:12" maxSheetId="2" userName="Маслова Алина Рамазановна" r:id="rId1">
    <sheetIdMap count="1">
      <sheetId val="1"/>
    </sheetIdMap>
  </header>
  <header guid="{5A8705AB-C3BF-43AF-B3FB-20EA2A499C3A}" dateTime="2018-02-27T10:11:57" maxSheetId="2" userName="Перевощикова Анна Васильевна" r:id="rId2" minRId="1">
    <sheetIdMap count="1">
      <sheetId val="1"/>
    </sheetIdMap>
  </header>
  <header guid="{607F75F4-9FCA-444A-B391-9B058C156A37}" dateTime="2018-02-27T10:49:07" maxSheetId="2" userName="Маслова Алина Рамазановна" r:id="rId3">
    <sheetIdMap count="1">
      <sheetId val="1"/>
    </sheetIdMap>
  </header>
  <header guid="{DD1D21AA-5CE9-47BD-97E5-6B2763193CF2}" dateTime="2018-02-27T17:06:02" maxSheetId="2" userName="Маслова Алина Рамазановна" r:id="rId4" minRId="6">
    <sheetIdMap count="1">
      <sheetId val="1"/>
    </sheetIdMap>
  </header>
  <header guid="{84F6CDFB-5C8E-42BD-9153-C4BE8C42E87D}" dateTime="2018-02-28T09:36:26" maxSheetId="2" userName="Перевощикова Анна Васильевна" r:id="rId5" minRId="7">
    <sheetIdMap count="1">
      <sheetId val="1"/>
    </sheetIdMap>
  </header>
  <header guid="{9A818DE8-72AE-40C8-B15E-DFE2B81D0012}" dateTime="2018-02-28T09:38:01" maxSheetId="2" userName="Перевощикова Анна Васильевна" r:id="rId6" minRId="12">
    <sheetIdMap count="1">
      <sheetId val="1"/>
    </sheetIdMap>
  </header>
  <header guid="{09ED750F-4901-4F06-A4BF-42DC300007DC}" dateTime="2018-02-28T15:27:21" maxSheetId="2" userName="Перевощикова Анна Васильевна" r:id="rId7">
    <sheetIdMap count="1">
      <sheetId val="1"/>
    </sheetIdMap>
  </header>
  <header guid="{B2F1FFA4-57CA-4D59-A8F2-E97FEB51AEF3}" dateTime="2018-02-28T15:32:30" maxSheetId="2" userName="Перевощикова Анна Васильевна" r:id="rId8" minRId="17">
    <sheetIdMap count="1">
      <sheetId val="1"/>
    </sheetIdMap>
  </header>
  <header guid="{73B1BEAD-B7B7-4421-9DC5-161848ABE8EC}" dateTime="2018-02-28T15:33:13" maxSheetId="2" userName="Перевощикова Анна Васильевна" r:id="rId9" minRId="22">
    <sheetIdMap count="1">
      <sheetId val="1"/>
    </sheetIdMap>
  </header>
  <header guid="{E9CFE2B3-FCC7-470D-8455-A13EBF052633}" dateTime="2018-02-28T15:36:47" maxSheetId="2" userName="Перевощикова Анна Васильевна" r:id="rId10" minRId="23">
    <sheetIdMap count="1">
      <sheetId val="1"/>
    </sheetIdMap>
  </header>
  <header guid="{E3F9930E-3222-45DD-B2CC-9203F2F12B94}" dateTime="2018-02-28T15:47:58" maxSheetId="2" userName="Перевощикова Анна Васильевна" r:id="rId11" minRId="24">
    <sheetIdMap count="1">
      <sheetId val="1"/>
    </sheetIdMap>
  </header>
  <header guid="{E78F57D1-9F6C-4345-B75F-DEE00B0B45CE}" dateTime="2018-02-28T15:48:38" maxSheetId="2" userName="Перевощикова Анна Васильевна" r:id="rId12" minRId="25">
    <sheetIdMap count="1">
      <sheetId val="1"/>
    </sheetIdMap>
  </header>
  <header guid="{7750FCAD-6832-4F26-A1FE-85A7833FD0C4}" dateTime="2018-02-28T16:28:21" maxSheetId="2" userName="Перевощикова Анна Васильевна" r:id="rId13" minRId="26">
    <sheetIdMap count="1">
      <sheetId val="1"/>
    </sheetIdMap>
  </header>
  <header guid="{68775D45-6D74-40B8-B259-AC0C3D604184}" dateTime="2018-02-28T16:34:21" maxSheetId="2" userName="Перевощикова Анна Васильевна" r:id="rId14" minRId="31">
    <sheetIdMap count="1">
      <sheetId val="1"/>
    </sheetIdMap>
  </header>
  <header guid="{82A2A946-044B-4BAA-B591-F377AF823602}" dateTime="2018-03-01T09:20:31" maxSheetId="2" userName="Крыжановская Анна Александровна" r:id="rId15">
    <sheetIdMap count="1">
      <sheetId val="1"/>
    </sheetIdMap>
  </header>
  <header guid="{146D3B9C-C7ED-4D40-9138-6F91FDC00576}" dateTime="2018-03-01T09:22:50" maxSheetId="2" userName="Крыжановская Анна Александровна" r:id="rId16" minRId="35">
    <sheetIdMap count="1">
      <sheetId val="1"/>
    </sheetIdMap>
  </header>
  <header guid="{F2BDE42F-0028-41A7-AF63-1C2160CD40B6}" dateTime="2018-03-01T09:27:14" maxSheetId="2" userName="Крыжановская Анна Александровна" r:id="rId17" minRId="39">
    <sheetIdMap count="1">
      <sheetId val="1"/>
    </sheetIdMap>
  </header>
  <header guid="{630E4E43-2FA8-4124-BA2F-42F0750E562C}" dateTime="2018-03-01T09:28:20" maxSheetId="2" userName="Крыжановская Анна Александровна" r:id="rId18" minRId="40">
    <sheetIdMap count="1">
      <sheetId val="1"/>
    </sheetIdMap>
  </header>
  <header guid="{3F013640-996C-4F5F-8F15-8C212C213B0E}" dateTime="2018-03-01T09:28:45" maxSheetId="2" userName="Крыжановская Анна Александровна" r:id="rId19">
    <sheetIdMap count="1">
      <sheetId val="1"/>
    </sheetIdMap>
  </header>
  <header guid="{B7793F51-50DF-4D3B-BD65-25967F5D3A53}" dateTime="2018-03-01T09:32:14" maxSheetId="2" userName="Крыжановская Анна Александровна" r:id="rId20" minRId="41">
    <sheetIdMap count="1">
      <sheetId val="1"/>
    </sheetIdMap>
  </header>
  <header guid="{1E759667-6F4C-4CB7-B881-B9E298ACD536}" dateTime="2018-03-01T09:33:29" maxSheetId="2" userName="Крыжановская Анна Александровна" r:id="rId21">
    <sheetIdMap count="1">
      <sheetId val="1"/>
    </sheetIdMap>
  </header>
  <header guid="{C7BC5B03-94D9-449E-B0F1-5B0F8149823E}" dateTime="2018-03-01T09:33:50" maxSheetId="2" userName="Крыжановская Анна Александровна" r:id="rId22">
    <sheetIdMap count="1">
      <sheetId val="1"/>
    </sheetIdMap>
  </header>
  <header guid="{20CDE004-F424-43F3-A083-70406E3E9D48}" dateTime="2018-03-01T09:33:58" maxSheetId="2" userName="Крыжановская Анна Александровна" r:id="rId23">
    <sheetIdMap count="1">
      <sheetId val="1"/>
    </sheetIdMap>
  </header>
  <header guid="{FEB657CE-EC37-48B5-811F-66BE6C488337}" dateTime="2018-03-01T09:38:57" maxSheetId="2" userName="Крыжановская Анна Александровна" r:id="rId24" minRId="42">
    <sheetIdMap count="1">
      <sheetId val="1"/>
    </sheetIdMap>
  </header>
  <header guid="{F7BE6723-0FA2-470A-BE5E-DF4D3A3EE4D2}" dateTime="2018-03-01T09:43:20" maxSheetId="2" userName="Крыжановская Анна Александровна" r:id="rId25">
    <sheetIdMap count="1">
      <sheetId val="1"/>
    </sheetIdMap>
  </header>
  <header guid="{B5C98795-5E88-40A6-A6CA-549286DB7278}" dateTime="2018-03-01T09:47:41" maxSheetId="2" userName="Крыжановская Анна Александровна" r:id="rId26">
    <sheetIdMap count="1">
      <sheetId val="1"/>
    </sheetIdMap>
  </header>
  <header guid="{8266428C-9278-47B0-86BF-B1179E5AFF6A}" dateTime="2018-03-01T09:48:01" maxSheetId="2" userName="Крыжановская Анна Александровна" r:id="rId27" minRId="46">
    <sheetIdMap count="1">
      <sheetId val="1"/>
    </sheetIdMap>
  </header>
  <header guid="{AD751901-4195-42AF-A2F8-9F6AED8B49B1}" dateTime="2018-03-01T09:48:27" maxSheetId="2" userName="Крыжановская Анна Александровна" r:id="rId28">
    <sheetIdMap count="1">
      <sheetId val="1"/>
    </sheetIdMap>
  </header>
  <header guid="{F2EFB64B-B29E-4FB1-B508-BE11F9585A26}" dateTime="2018-03-01T09:48:57" maxSheetId="2" userName="Крыжановская Анна Александровна" r:id="rId29">
    <sheetIdMap count="1">
      <sheetId val="1"/>
    </sheetIdMap>
  </header>
  <header guid="{274D42BB-E9A8-485D-8748-F56277EA2234}" dateTime="2018-03-01T10:01:43" maxSheetId="2" userName="Крыжановская Анна Александровна" r:id="rId30" minRId="47">
    <sheetIdMap count="1">
      <sheetId val="1"/>
    </sheetIdMap>
  </header>
  <header guid="{79ED0501-9FDF-4866-9443-7A2DFE6CA29A}" dateTime="2018-03-01T10:03:41" maxSheetId="2" userName="Крыжановская Анна Александровна" r:id="rId31" minRId="48">
    <sheetIdMap count="1">
      <sheetId val="1"/>
    </sheetIdMap>
  </header>
  <header guid="{6FD432FB-F50F-4D31-B9D3-CF9CB513483A}" dateTime="2018-03-01T10:03:46" maxSheetId="2" userName="Крыжановская Анна Александровна" r:id="rId32">
    <sheetIdMap count="1">
      <sheetId val="1"/>
    </sheetIdMap>
  </header>
  <header guid="{7C7B5577-C59C-4573-935D-20BF6156B1FE}" dateTime="2018-03-01T10:05:53" maxSheetId="2" userName="Крыжановская Анна Александровна" r:id="rId33" minRId="52">
    <sheetIdMap count="1">
      <sheetId val="1"/>
    </sheetIdMap>
  </header>
  <header guid="{CB3CE281-7017-4E16-A1CB-D586596E7EB1}" dateTime="2018-03-01T10:07:00" maxSheetId="2" userName="Крыжановская Анна Александровна" r:id="rId34" minRId="53">
    <sheetIdMap count="1">
      <sheetId val="1"/>
    </sheetIdMap>
  </header>
  <header guid="{456FC110-DC67-40A9-AB33-950C1EA79777}" dateTime="2018-03-01T10:07:43" maxSheetId="2" userName="Крыжановская Анна Александровна" r:id="rId35" minRId="54">
    <sheetIdMap count="1">
      <sheetId val="1"/>
    </sheetIdMap>
  </header>
  <header guid="{266E57DE-8E5C-476B-A05C-B4BDC90D0B19}" dateTime="2018-03-01T10:08:20" maxSheetId="2" userName="Крыжановская Анна Александровна" r:id="rId36" minRId="55">
    <sheetIdMap count="1">
      <sheetId val="1"/>
    </sheetIdMap>
  </header>
  <header guid="{1CBC99ED-ACF9-4904-9C5B-32E919171825}" dateTime="2018-03-01T10:12:37" maxSheetId="2" userName="Крыжановская Анна Александровна" r:id="rId37" minRId="56">
    <sheetIdMap count="1">
      <sheetId val="1"/>
    </sheetIdMap>
  </header>
  <header guid="{C2530659-9EF8-41C4-B817-0B3FC145E889}" dateTime="2018-03-01T10:18:46" maxSheetId="2" userName="Крыжановская Анна Александровна" r:id="rId38" minRId="57">
    <sheetIdMap count="1">
      <sheetId val="1"/>
    </sheetIdMap>
  </header>
  <header guid="{1940720A-0C6B-4EF3-86F2-FF30B7200C07}" dateTime="2018-03-01T10:19:36" maxSheetId="2" userName="Крыжановская Анна Александровна" r:id="rId39">
    <sheetIdMap count="1">
      <sheetId val="1"/>
    </sheetIdMap>
  </header>
  <header guid="{AE0964BA-525A-4B06-A646-95558F42962F}" dateTime="2018-03-01T10:20:01" maxSheetId="2" userName="Крыжановская Анна Александровна" r:id="rId40" minRId="64">
    <sheetIdMap count="1">
      <sheetId val="1"/>
    </sheetIdMap>
  </header>
  <header guid="{0C0DF2BF-8BD0-4625-96DA-E7E0DFDD77AF}" dateTime="2018-03-01T10:20:24" maxSheetId="2" userName="Крыжановская Анна Александровна" r:id="rId41" minRId="65">
    <sheetIdMap count="1">
      <sheetId val="1"/>
    </sheetIdMap>
  </header>
  <header guid="{1B6937F3-92D4-461B-A97D-C9CFCDF5ADD0}" dateTime="2018-03-01T10:21:17" maxSheetId="2" userName="Крыжановская Анна Александровна" r:id="rId42">
    <sheetIdMap count="1">
      <sheetId val="1"/>
    </sheetIdMap>
  </header>
  <header guid="{53E5871A-09FF-43ED-894A-1C74B031D3F4}" dateTime="2018-03-01T10:21:29" maxSheetId="2" userName="Крыжановская Анна Александровна" r:id="rId43">
    <sheetIdMap count="1">
      <sheetId val="1"/>
    </sheetIdMap>
  </header>
  <header guid="{FD68212B-38A0-4603-8FBC-DA07005EA287}" dateTime="2018-03-01T10:21:42" maxSheetId="2" userName="Крыжановская Анна Александровна" r:id="rId44">
    <sheetIdMap count="1">
      <sheetId val="1"/>
    </sheetIdMap>
  </header>
  <header guid="{43E1C97C-739D-4EAB-B600-B26EBAC1A32F}" dateTime="2018-03-01T10:21:48" maxSheetId="2" userName="Крыжановская Анна Александровна" r:id="rId45">
    <sheetIdMap count="1">
      <sheetId val="1"/>
    </sheetIdMap>
  </header>
  <header guid="{B86C1D0E-7668-4779-95CD-238ECA14C97D}" dateTime="2018-03-01T10:26:09" maxSheetId="2" userName="Крыжановская Анна Александровна" r:id="rId46" minRId="66">
    <sheetIdMap count="1">
      <sheetId val="1"/>
    </sheetIdMap>
  </header>
  <header guid="{628D407C-FA8C-4C36-BB09-67D56DC37987}" dateTime="2018-03-01T11:44:05" maxSheetId="2" userName="Астахова Анна Владимировна" r:id="rId47">
    <sheetIdMap count="1">
      <sheetId val="1"/>
    </sheetIdMap>
  </header>
  <header guid="{CB18B406-27B5-49A4-B1D2-3577D007B1AF}" dateTime="2018-03-01T11:44:37" maxSheetId="2" userName="Астахова Анна Владимировна" r:id="rId48" minRId="67">
    <sheetIdMap count="1">
      <sheetId val="1"/>
    </sheetIdMap>
  </header>
  <header guid="{8923D837-27E9-45F4-9FEA-EA7E3A532255}" dateTime="2018-03-01T11:44:51" maxSheetId="2" userName="Астахова Анна Владимировна" r:id="rId49">
    <sheetIdMap count="1">
      <sheetId val="1"/>
    </sheetIdMap>
  </header>
  <header guid="{2790BF42-A05A-45BB-98A2-A895762BEBD6}" dateTime="2018-03-01T11:45:39" maxSheetId="2" userName="Астахова Анна Владимировна" r:id="rId50">
    <sheetIdMap count="1">
      <sheetId val="1"/>
    </sheetIdMap>
  </header>
  <header guid="{6F5DCB9B-672C-4C2B-A661-F15FDC6F6339}" dateTime="2018-03-01T11:45:50" maxSheetId="2" userName="Астахова Анна Владимировна" r:id="rId51">
    <sheetIdMap count="1">
      <sheetId val="1"/>
    </sheetIdMap>
  </header>
  <header guid="{F0A6364E-DBD6-4E4D-8CC9-3A14F295E42E}" dateTime="2018-03-01T14:10:27" maxSheetId="2" userName="Астахова Анна Владимировна" r:id="rId52" minRId="68">
    <sheetIdMap count="1">
      <sheetId val="1"/>
    </sheetIdMap>
  </header>
  <header guid="{97860047-6671-4CAE-B711-1E5C42FB9DE8}" dateTime="2018-03-01T14:10:51" maxSheetId="2" userName="Астахова Анна Владимировна" r:id="rId53" minRId="69">
    <sheetIdMap count="1">
      <sheetId val="1"/>
    </sheetIdMap>
  </header>
  <header guid="{A89DED4B-DEA6-4454-AA79-13B8DC024311}" dateTime="2018-03-01T14:11:26" maxSheetId="2" userName="Астахова Анна Владимировна" r:id="rId54" minRId="70">
    <sheetIdMap count="1">
      <sheetId val="1"/>
    </sheetIdMap>
  </header>
  <header guid="{C1540CA3-0717-44C5-A7E0-F1DB973E5CA8}" dateTime="2018-03-01T14:11:40" maxSheetId="2" userName="Астахова Анна Владимировна" r:id="rId55" minRId="71">
    <sheetIdMap count="1">
      <sheetId val="1"/>
    </sheetIdMap>
  </header>
  <header guid="{335C3CDD-98C5-45A6-B8BF-5CEE91FF59F5}" dateTime="2018-03-01T16:13:25" maxSheetId="2" userName="Маслова Алина Рамазановна" r:id="rId56" minRId="72" maxRId="73">
    <sheetIdMap count="1">
      <sheetId val="1"/>
    </sheetIdMap>
  </header>
  <header guid="{B1FA880D-2B91-4733-BEF5-5FA0354913A7}" dateTime="2018-03-01T16:24:33" maxSheetId="2" userName="Маслова Алина Рамазановна" r:id="rId57" minRId="77">
    <sheetIdMap count="1">
      <sheetId val="1"/>
    </sheetIdMap>
  </header>
  <header guid="{1044E79C-DD9B-4EA0-A5A9-F9F01197A0F5}" dateTime="2018-03-01T17:15:06" maxSheetId="2" userName="Маслова Алина Рамазановна" r:id="rId58" minRId="78">
    <sheetIdMap count="1">
      <sheetId val="1"/>
    </sheetIdMap>
  </header>
  <header guid="{06D265F0-9152-45FB-A4B5-74C282C60189}" dateTime="2018-03-02T08:49:38" maxSheetId="2" userName="Маслова Алина Рамазановна" r:id="rId59" minRId="79" maxRId="80">
    <sheetIdMap count="1">
      <sheetId val="1"/>
    </sheetIdMap>
  </header>
  <header guid="{DAC956DC-6738-40A0-98B5-CC1CED763B2A}" dateTime="2018-03-02T09:23:29" maxSheetId="2" userName="Перевощикова Анна Васильевна" r:id="rId60" minRId="81">
    <sheetIdMap count="1">
      <sheetId val="1"/>
    </sheetIdMap>
  </header>
  <header guid="{7701731C-88DB-490A-BD1E-67FAD607702A}" dateTime="2018-03-02T09:34:45" maxSheetId="2" userName="Астахова Анна Владимировна" r:id="rId61" minRId="86">
    <sheetIdMap count="1">
      <sheetId val="1"/>
    </sheetIdMap>
  </header>
  <header guid="{12E1A634-6A8E-4994-B996-F6CDAF779A0B}" dateTime="2018-03-02T09:41:35" maxSheetId="2" userName="Крыжановская Анна Александровна" r:id="rId62" minRId="90">
    <sheetIdMap count="1">
      <sheetId val="1"/>
    </sheetIdMap>
  </header>
  <header guid="{AF2F7C1A-481E-4010-83FE-B5D2927D5105}" dateTime="2018-03-02T09:41:52" maxSheetId="2" userName="Крыжановская Анна Александровна" r:id="rId63">
    <sheetIdMap count="1">
      <sheetId val="1"/>
    </sheetIdMap>
  </header>
  <header guid="{4FED14E8-8A3D-4075-AEDC-8E22564F6A7B}" dateTime="2018-03-02T09:42:26" maxSheetId="2" userName="Астахова Анна Владимировна" r:id="rId64" minRId="94">
    <sheetIdMap count="1">
      <sheetId val="1"/>
    </sheetIdMap>
  </header>
  <header guid="{E6516E88-9472-4EB1-9B05-C39B1492A296}" dateTime="2018-03-02T09:43:13" maxSheetId="2" userName="Крыжановская Анна Александровна" r:id="rId65" minRId="95">
    <sheetIdMap count="1">
      <sheetId val="1"/>
    </sheetIdMap>
  </header>
  <header guid="{817942B5-2197-4BFA-87DE-8D66CAA42064}" dateTime="2018-03-02T09:43:20" maxSheetId="2" userName="Крыжановская Анна Александровна" r:id="rId66">
    <sheetIdMap count="1">
      <sheetId val="1"/>
    </sheetIdMap>
  </header>
  <header guid="{12E91810-4FD7-4519-A0E6-31B493C1731F}" dateTime="2018-03-02T09:44:39" maxSheetId="2" userName="Залецкая Ольга Геннадьевна" r:id="rId67" minRId="96" maxRId="99">
    <sheetIdMap count="1">
      <sheetId val="1"/>
    </sheetIdMap>
  </header>
  <header guid="{35D49B5E-B9BE-4F2D-8F7C-53EC9FDE30FF}" dateTime="2018-03-02T09:45:07" maxSheetId="2" userName="Крыжановская Анна Александровна" r:id="rId68" minRId="101">
    <sheetIdMap count="1">
      <sheetId val="1"/>
    </sheetIdMap>
  </header>
  <header guid="{A56EEE16-C02A-4AB6-B983-449C30FA5BAD}" dateTime="2018-03-02T09:45:38" maxSheetId="2" userName="Крыжановская Анна Александровна" r:id="rId69">
    <sheetIdMap count="1">
      <sheetId val="1"/>
    </sheetIdMap>
  </header>
  <header guid="{283C8D55-65CA-4389-88EE-73F69939440E}" dateTime="2018-03-02T09:47:45" maxSheetId="2" userName="Залецкая Ольга Геннадьевна" r:id="rId70">
    <sheetIdMap count="1">
      <sheetId val="1"/>
    </sheetIdMap>
  </header>
  <header guid="{38E0A592-3196-4F45-85D9-9E361E1DDC6B}" dateTime="2018-03-02T09:49:04" maxSheetId="2" userName="Астахова Анна Владимировна" r:id="rId71" minRId="102">
    <sheetIdMap count="1">
      <sheetId val="1"/>
    </sheetIdMap>
  </header>
  <header guid="{F33B91A5-7299-412B-A6F2-03E71B0BF83A}" dateTime="2018-03-02T09:49:49" maxSheetId="2" userName="Астахова Анна Владимировна" r:id="rId72" minRId="103">
    <sheetIdMap count="1">
      <sheetId val="1"/>
    </sheetIdMap>
  </header>
  <header guid="{8EB47DFD-5711-4C7E-ACBC-24F20FB68306}" dateTime="2018-03-02T09:51:36" maxSheetId="2" userName="Крыжановская Анна Александровна" r:id="rId73">
    <sheetIdMap count="1">
      <sheetId val="1"/>
    </sheetIdMap>
  </header>
  <header guid="{D10F917F-0D74-4566-A930-701BB8AB1B7D}" dateTime="2018-03-02T10:01:32" maxSheetId="2" userName="Залецкая Ольга Геннадьевна" r:id="rId74" minRId="107" maxRId="110">
    <sheetIdMap count="1">
      <sheetId val="1"/>
    </sheetIdMap>
  </header>
  <header guid="{CAD5D55E-2CF8-41E6-A54D-C3383D85C0B3}" dateTime="2018-03-02T10:07:12" maxSheetId="2" userName="Залецкая Ольга Геннадьевна" r:id="rId75" minRId="112" maxRId="113">
    <sheetIdMap count="1">
      <sheetId val="1"/>
    </sheetIdMap>
  </header>
  <header guid="{BDF87499-FD43-497D-92E0-45E34CC9BE68}" dateTime="2018-03-02T10:08:01" maxSheetId="2" userName="Залецкая Ольга Геннадьевна" r:id="rId76" minRId="114">
    <sheetIdMap count="1">
      <sheetId val="1"/>
    </sheetIdMap>
  </header>
  <header guid="{235D92C5-7414-41FB-A341-8EB41BE64B9F}" dateTime="2018-03-02T10:27:14" maxSheetId="2" userName="Залецкая Ольга Геннадьевна" r:id="rId77" minRId="115" maxRId="119">
    <sheetIdMap count="1">
      <sheetId val="1"/>
    </sheetIdMap>
  </header>
  <header guid="{3D7826B6-D701-4C5C-983B-5792324B8A54}" dateTime="2018-03-02T10:31:53" maxSheetId="2" userName="Залецкая Ольга Геннадьевна" r:id="rId78">
    <sheetIdMap count="1">
      <sheetId val="1"/>
    </sheetIdMap>
  </header>
  <header guid="{4E1ED51C-076A-4E77-9D95-60A1EA0453C9}" dateTime="2018-03-02T10:33:18" maxSheetId="2" userName="Залецкая Ольга Геннадьевна" r:id="rId79" minRId="121">
    <sheetIdMap count="1">
      <sheetId val="1"/>
    </sheetIdMap>
  </header>
  <header guid="{B1239462-B1C8-4729-959E-1B566CB999BD}" dateTime="2018-03-02T10:34:44" maxSheetId="2" userName="Залецкая Ольга Геннадьевна" r:id="rId80" minRId="122">
    <sheetIdMap count="1">
      <sheetId val="1"/>
    </sheetIdMap>
  </header>
  <header guid="{BC74C360-6142-4850-BD13-676BD01BACDC}" dateTime="2018-03-02T10:35:08" maxSheetId="2" userName="Залецкая Ольга Геннадьевна" r:id="rId81">
    <sheetIdMap count="1">
      <sheetId val="1"/>
    </sheetIdMap>
  </header>
  <header guid="{1096382F-9396-4175-9F53-BB7725E65861}" dateTime="2018-03-02T10:39:22" maxSheetId="2" userName="Залецкая Ольга Геннадьевна" r:id="rId82" minRId="124" maxRId="125">
    <sheetIdMap count="1">
      <sheetId val="1"/>
    </sheetIdMap>
  </header>
  <header guid="{C2FBCF6A-B969-47E0-A209-E16B89822663}" dateTime="2018-03-02T10:43:13" maxSheetId="2" userName="Залецкая Ольга Геннадьевна" r:id="rId83" minRId="126">
    <sheetIdMap count="1">
      <sheetId val="1"/>
    </sheetIdMap>
  </header>
  <header guid="{FDEADA01-7951-4B8C-8D5B-C196581B9DAD}" dateTime="2018-03-02T10:52:12" maxSheetId="2" userName="Залецкая Ольга Геннадьевна" r:id="rId84" minRId="127">
    <sheetIdMap count="1">
      <sheetId val="1"/>
    </sheetIdMap>
  </header>
  <header guid="{44BAD657-F2FE-47BC-8902-867343CE01A6}" dateTime="2018-03-02T11:34:25" maxSheetId="2" userName="Залецкая Ольга Геннадьевна" r:id="rId85" minRId="128">
    <sheetIdMap count="1">
      <sheetId val="1"/>
    </sheetIdMap>
  </header>
  <header guid="{62EB1CBA-2EDC-484B-AF03-9232DBB156D4}" dateTime="2018-03-02T11:36:37" maxSheetId="2" userName="Залецкая Ольга Геннадьевна" r:id="rId86">
    <sheetIdMap count="1">
      <sheetId val="1"/>
    </sheetIdMap>
  </header>
  <header guid="{ECB4D349-530D-4FBC-8022-BA8BF7F925B3}" dateTime="2018-03-02T11:40:18" maxSheetId="2" userName="Залецкая Ольга Геннадьевна" r:id="rId87">
    <sheetIdMap count="1">
      <sheetId val="1"/>
    </sheetIdMap>
  </header>
  <header guid="{F95BADB2-1B46-47C4-A315-3707721A752E}" dateTime="2018-03-02T11:48:05" maxSheetId="2" userName="Залецкая Ольга Геннадьевна" r:id="rId88" minRId="130">
    <sheetIdMap count="1">
      <sheetId val="1"/>
    </sheetIdMap>
  </header>
  <header guid="{D6A3DF58-9CEA-443F-A793-FD394C3E0FC2}" dateTime="2018-03-02T11:49:43" maxSheetId="2" userName="Залецкая Ольга Геннадьевна" r:id="rId89" minRId="131" maxRId="132">
    <sheetIdMap count="1">
      <sheetId val="1"/>
    </sheetIdMap>
  </header>
  <header guid="{3666BBA4-A375-4408-8A7B-AF6D9FB33E22}" dateTime="2018-03-02T11:50:38" maxSheetId="2" userName="Перевощикова Анна Васильевна" r:id="rId90" minRId="133" maxRId="134">
    <sheetIdMap count="1">
      <sheetId val="1"/>
    </sheetIdMap>
  </header>
  <header guid="{6C91CCF4-ACC7-49BE-97F1-651757B48480}" dateTime="2018-03-02T11:52:04" maxSheetId="2" userName="Залецкая Ольга Геннадьевна" r:id="rId91">
    <sheetIdMap count="1">
      <sheetId val="1"/>
    </sheetIdMap>
  </header>
  <header guid="{30BE4837-2C58-4EB7-B590-DF912A31DEED}" dateTime="2018-03-02T11:52:28" maxSheetId="2" userName="Залецкая Ольга Геннадьевна" r:id="rId92">
    <sheetIdMap count="1">
      <sheetId val="1"/>
    </sheetIdMap>
  </header>
  <header guid="{B074F93F-A746-4906-B1B4-A93CD570AC64}" dateTime="2018-03-02T12:11:36" maxSheetId="2" userName="Перевощикова Анна Васильевна" r:id="rId93" minRId="139">
    <sheetIdMap count="1">
      <sheetId val="1"/>
    </sheetIdMap>
  </header>
  <header guid="{63BC6A3E-CF88-4831-A327-18390717EF49}" dateTime="2018-03-02T13:19:17" maxSheetId="2" userName="Залецкая Ольга Геннадьевна" r:id="rId94" minRId="144" maxRId="145">
    <sheetIdMap count="1">
      <sheetId val="1"/>
    </sheetIdMap>
  </header>
  <header guid="{DBD45301-51E9-4932-B3B3-B2D7F8C72C33}" dateTime="2018-03-02T14:03:41" maxSheetId="2" userName="Перевощикова Анна Васильевна" r:id="rId95" minRId="146">
    <sheetIdMap count="1">
      <sheetId val="1"/>
    </sheetIdMap>
  </header>
  <header guid="{40A41486-A306-437F-B8D8-344C9F440131}" dateTime="2018-03-02T15:17:15" maxSheetId="2" userName="Маслова Алина Рамазановна" r:id="rId96">
    <sheetIdMap count="1">
      <sheetId val="1"/>
    </sheetIdMap>
  </header>
  <header guid="{82F8B097-14E2-436D-89FC-B3F06385B097}" dateTime="2018-03-02T16:05:46" maxSheetId="2" userName="Астахова Анна Владимировна" r:id="rId97" minRId="154">
    <sheetIdMap count="1">
      <sheetId val="1"/>
    </sheetIdMap>
  </header>
  <header guid="{979D07D5-841A-4437-98C4-898690702BAD}" dateTime="2018-03-02T16:07:33" maxSheetId="2" userName="Астахова Анна Владимировна" r:id="rId98" minRId="155">
    <sheetIdMap count="1">
      <sheetId val="1"/>
    </sheetIdMap>
  </header>
  <header guid="{37D40A05-C21D-4DFD-8E8B-EDB4723261F5}" dateTime="2018-03-02T16:55:45" maxSheetId="2" userName="Астахова Анна Владимировна" r:id="rId99" minRId="156">
    <sheetIdMap count="1">
      <sheetId val="1"/>
    </sheetIdMap>
  </header>
  <header guid="{641A66DA-7878-4DDB-A6EB-E9708AA77933}" dateTime="2018-03-02T16:56:13" maxSheetId="2" userName="Астахова Анна Владимировна" r:id="rId100" minRId="157">
    <sheetIdMap count="1">
      <sheetId val="1"/>
    </sheetIdMap>
  </header>
  <header guid="{E866F38A-A95F-492C-B58B-23422730273C}" dateTime="2018-03-02T16:58:36" maxSheetId="2" userName="Рогожина Ольга Сергеевна" r:id="rId101" minRId="158">
    <sheetIdMap count="1">
      <sheetId val="1"/>
    </sheetIdMap>
  </header>
  <header guid="{CAC05C8B-F414-4510-AFF1-5EE9C6AA084B}" dateTime="2018-03-02T16:58:58" maxSheetId="2" userName="Рогожина Ольга Сергеевна" r:id="rId102" minRId="163">
    <sheetIdMap count="1">
      <sheetId val="1"/>
    </sheetIdMap>
  </header>
  <header guid="{AB3B8245-B0C6-439A-BE0E-59B680A7F031}" dateTime="2018-03-02T16:59:27" maxSheetId="2" userName="Рогожина Ольга Сергеевна" r:id="rId103" minRId="164">
    <sheetIdMap count="1">
      <sheetId val="1"/>
    </sheetIdMap>
  </header>
  <header guid="{A5832117-04AC-4600-AB09-FF973304ABC9}" dateTime="2018-03-02T17:12:33" maxSheetId="2" userName="Рогожина Ольга Сергеевна" r:id="rId104" minRId="165" maxRId="166">
    <sheetIdMap count="1">
      <sheetId val="1"/>
    </sheetIdMap>
  </header>
  <header guid="{1D384A92-D3C8-49AE-92C7-7815E8A9E0C7}" dateTime="2018-03-02T17:17:06" maxSheetId="2" userName="Рогожина Ольга Сергеевна" r:id="rId105" minRId="167">
    <sheetIdMap count="1">
      <sheetId val="1"/>
    </sheetIdMap>
  </header>
  <header guid="{9B811173-4510-4BD6-AA9F-4C14838ED71E}" dateTime="2018-03-02T17:17:55" maxSheetId="2" userName="Рогожина Ольга Сергеевна" r:id="rId106">
    <sheetIdMap count="1">
      <sheetId val="1"/>
    </sheetIdMap>
  </header>
  <header guid="{2CD5992F-6874-4DD9-A511-2F18E7B18F6B}" dateTime="2018-03-02T17:18:26" maxSheetId="2" userName="Рогожина Ольга Сергеевна" r:id="rId107" minRId="172">
    <sheetIdMap count="1">
      <sheetId val="1"/>
    </sheetIdMap>
  </header>
  <header guid="{E5ABCF20-3C8C-4263-8348-CD8A0C841187}" dateTime="2018-03-02T17:35:52" maxSheetId="2" userName="Рогожина Ольга Сергеевна" r:id="rId108" minRId="173" maxRId="174">
    <sheetIdMap count="1">
      <sheetId val="1"/>
    </sheetIdMap>
  </header>
  <header guid="{2BDCE573-775A-420E-92C1-16ADCEBFD3AD}" dateTime="2018-03-02T17:38:04" maxSheetId="2" userName="Рогожина Ольга Сергеевна" r:id="rId109" minRId="175">
    <sheetIdMap count="1">
      <sheetId val="1"/>
    </sheetIdMap>
  </header>
  <header guid="{920B4175-3147-44C8-A5F7-D9936EADEFDC}" dateTime="2018-03-02T17:38:16" maxSheetId="2" userName="Рогожина Ольга Сергеевна" r:id="rId110">
    <sheetIdMap count="1">
      <sheetId val="1"/>
    </sheetIdMap>
  </header>
  <header guid="{C9B2888F-F4F2-451D-B6DE-5553A5262ACB}" dateTime="2018-03-02T17:39:34" maxSheetId="2" userName="Рогожина Ольга Сергеевна" r:id="rId111" minRId="180">
    <sheetIdMap count="1">
      <sheetId val="1"/>
    </sheetIdMap>
  </header>
  <header guid="{C65B2748-A171-45D7-B5A2-960919DE07FA}" dateTime="2018-03-02T17:43:02" maxSheetId="2" userName="Рогожина Ольга Сергеевна" r:id="rId112" minRId="181">
    <sheetIdMap count="1">
      <sheetId val="1"/>
    </sheetIdMap>
  </header>
  <header guid="{7E4E9CB3-A505-4C9A-B1F6-F00565DB3920}" dateTime="2018-03-02T17:43:40" maxSheetId="2" userName="Рогожина Ольга Сергеевна" r:id="rId113" minRId="182">
    <sheetIdMap count="1">
      <sheetId val="1"/>
    </sheetIdMap>
  </header>
  <header guid="{32EB83B2-B3BD-4709-99C9-2BCACB791842}" dateTime="2018-03-02T17:44:47" maxSheetId="2" userName="Рогожина Ольга Сергеевна" r:id="rId114" minRId="183">
    <sheetIdMap count="1">
      <sheetId val="1"/>
    </sheetIdMap>
  </header>
  <header guid="{6EAF45E9-CF9D-48FE-80C2-D2A4E6D8C6C3}" dateTime="2018-03-02T17:52:23" maxSheetId="2" userName="Рогожина Ольга Сергеевна" r:id="rId115" minRId="184">
    <sheetIdMap count="1">
      <sheetId val="1"/>
    </sheetIdMap>
  </header>
  <header guid="{F63F5A4D-7E7F-4D0E-A770-C3AC6FF96B8C}" dateTime="2018-03-02T17:54:09" maxSheetId="2" userName="Рогожина Ольга Сергеевна" r:id="rId116" minRId="185">
    <sheetIdMap count="1">
      <sheetId val="1"/>
    </sheetIdMap>
  </header>
  <header guid="{6BD80A3E-E6E5-439D-BBFE-433C2F9D7424}" dateTime="2018-03-02T17:56:15" maxSheetId="2" userName="Рогожина Ольга Сергеевна" r:id="rId117">
    <sheetIdMap count="1">
      <sheetId val="1"/>
    </sheetIdMap>
  </header>
  <header guid="{A83BB36E-E044-422D-BAC2-678AA5628E87}" dateTime="2018-03-02T18:02:35" maxSheetId="2" userName="Минакова Оксана Сергеевна" r:id="rId118" minRId="190">
    <sheetIdMap count="1">
      <sheetId val="1"/>
    </sheetIdMap>
  </header>
  <header guid="{8ECB4708-04BF-415C-A5DB-B9471031BDB4}" dateTime="2018-03-02T18:05:34" maxSheetId="2" userName="Минакова Оксана Сергеевна" r:id="rId119" minRId="195" maxRId="196">
    <sheetIdMap count="1">
      <sheetId val="1"/>
    </sheetIdMap>
  </header>
  <header guid="{39BA1B35-FBE2-4A54-99DB-AA8FC53BF825}" dateTime="2018-03-02T18:06:07" maxSheetId="2" userName="Минакова Оксана Сергеевна" r:id="rId120" minRId="197">
    <sheetIdMap count="1">
      <sheetId val="1"/>
    </sheetIdMap>
  </header>
  <header guid="{2836BB23-5575-4196-A626-7F629BA98B50}" dateTime="2018-03-02T18:09:00" maxSheetId="2" userName="Минакова Оксана Сергеевна" r:id="rId121" minRId="198">
    <sheetIdMap count="1">
      <sheetId val="1"/>
    </sheetIdMap>
  </header>
  <header guid="{D6B26BFC-6819-4824-A825-A7209779DA9B}" dateTime="2018-03-02T18:09:56" maxSheetId="2" userName="Минакова Оксана Сергеевна" r:id="rId122" minRId="199">
    <sheetIdMap count="1">
      <sheetId val="1"/>
    </sheetIdMap>
  </header>
  <header guid="{1FFA9214-F572-4DB2-8EA5-9F12FAF7B3C2}" dateTime="2018-03-02T18:10:05" maxSheetId="2" userName="Минакова Оксана Сергеевна" r:id="rId123" minRId="200">
    <sheetIdMap count="1">
      <sheetId val="1"/>
    </sheetIdMap>
  </header>
  <header guid="{CE0C63DE-B52E-4B55-9996-3E299EB2572F}" dateTime="2018-03-02T18:10:19" maxSheetId="2" userName="Минакова Оксана Сергеевна" r:id="rId124" minRId="201">
    <sheetIdMap count="1">
      <sheetId val="1"/>
    </sheetIdMap>
  </header>
  <header guid="{D94E64C8-1507-4FF4-ABB2-7ADD6C1E306C}" dateTime="2018-03-02T18:13:58" maxSheetId="2" userName="Минакова Оксана Сергеевна" r:id="rId125" minRId="202">
    <sheetIdMap count="1">
      <sheetId val="1"/>
    </sheetIdMap>
  </header>
  <header guid="{D9D52F63-8419-44F6-8134-962D6638A28E}" dateTime="2018-03-02T18:15:35" maxSheetId="2" userName="Минакова Оксана Сергеевна" r:id="rId126" minRId="203">
    <sheetIdMap count="1">
      <sheetId val="1"/>
    </sheetIdMap>
  </header>
  <header guid="{4430B3FC-4506-41B9-8F5F-5BBABCF8EB04}" dateTime="2018-03-02T18:15:54" maxSheetId="2" userName="Минакова Оксана Сергеевна" r:id="rId127" minRId="204">
    <sheetIdMap count="1">
      <sheetId val="1"/>
    </sheetIdMap>
  </header>
  <header guid="{3F88CB71-17C0-46A3-BC05-3527CF9E462F}" dateTime="2018-03-02T18:16:27" maxSheetId="2" userName="Минакова Оксана Сергеевна" r:id="rId128" minRId="205">
    <sheetIdMap count="1">
      <sheetId val="1"/>
    </sheetIdMap>
  </header>
  <header guid="{E3E10D24-40DD-4F02-875E-B99B28789238}" dateTime="2018-03-02T18:19:01" maxSheetId="2" userName="Минакова Оксана Сергеевна" r:id="rId129" minRId="206">
    <sheetIdMap count="1">
      <sheetId val="1"/>
    </sheetIdMap>
  </header>
  <header guid="{E0B3D01E-7A93-44F6-97FB-D4052130B83C}" dateTime="2018-03-02T18:20:25" maxSheetId="2" userName="Минакова Оксана Сергеевна" r:id="rId130" minRId="207">
    <sheetIdMap count="1">
      <sheetId val="1"/>
    </sheetIdMap>
  </header>
  <header guid="{52BBEFEC-DF62-4898-8D83-681E78BDEF97}" dateTime="2018-03-02T18:23:25" maxSheetId="2" userName="Минакова Оксана Сергеевна" r:id="rId131" minRId="208">
    <sheetIdMap count="1">
      <sheetId val="1"/>
    </sheetIdMap>
  </header>
  <header guid="{3224E849-AC2C-4DEE-BBCB-A14A5C3367F3}" dateTime="2018-03-02T18:25:04" maxSheetId="2" userName="Минакова Оксана Сергеевна" r:id="rId132" minRId="209">
    <sheetIdMap count="1">
      <sheetId val="1"/>
    </sheetIdMap>
  </header>
  <header guid="{AFA7B245-79A5-4442-BC1D-2449B5F58AAF}" dateTime="2018-03-02T18:29:02" maxSheetId="2" userName="Минакова Оксана Сергеевна" r:id="rId133" minRId="210" maxRId="211">
    <sheetIdMap count="1">
      <sheetId val="1"/>
    </sheetIdMap>
  </header>
  <header guid="{23CFDACB-994C-4F55-89D4-EA9E4A5F8B61}" dateTime="2018-03-02T18:30:59" maxSheetId="2" userName="Минакова Оксана Сергеевна" r:id="rId134" minRId="212" maxRId="213">
    <sheetIdMap count="1">
      <sheetId val="1"/>
    </sheetIdMap>
  </header>
  <header guid="{37C91A38-6BD9-4C73-B1C2-CADB6EDD4427}" dateTime="2018-03-05T08:49:44" maxSheetId="2" userName="Шулепова Ольга Анатольевна" r:id="rId135" minRId="214" maxRId="216">
    <sheetIdMap count="1">
      <sheetId val="1"/>
    </sheetIdMap>
  </header>
  <header guid="{B334E713-3CE7-47D9-BCD6-EA5B719239AF}" dateTime="2018-03-05T08:51:24" maxSheetId="2" userName="Шулепова Ольга Анатольевна" r:id="rId136">
    <sheetIdMap count="1">
      <sheetId val="1"/>
    </sheetIdMap>
  </header>
  <header guid="{94FC0A93-FFFA-4EDA-82B0-71A8CBCEAE74}" dateTime="2018-03-05T08:53:26" maxSheetId="2" userName="Шулепова Ольга Анатольевна" r:id="rId137">
    <sheetIdMap count="1">
      <sheetId val="1"/>
    </sheetIdMap>
  </header>
  <header guid="{969B0F7D-A6ED-4A19-89A1-4819BF29330F}" dateTime="2018-03-05T09:49:13" maxSheetId="2" userName="Крыжановская Анна Александровна" r:id="rId138" minRId="229">
    <sheetIdMap count="1">
      <sheetId val="1"/>
    </sheetIdMap>
  </header>
  <header guid="{B3BB420A-FC44-424D-B0F5-07F97FFFCB9B}" dateTime="2018-03-05T13:53:17" maxSheetId="2" userName="Шулепова Ольга Анатольевна" r:id="rId139">
    <sheetIdMap count="1">
      <sheetId val="1"/>
    </sheetIdMap>
  </header>
  <header guid="{719D74C6-A16A-4C44-A069-0AC69BE0B1A4}" dateTime="2018-03-19T11:45:58" maxSheetId="2" userName="Вершинина Мария Игоревна" r:id="rId140" minRId="237" maxRId="588">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odxf="1" dxf="1">
    <oc r="L141" t="inlineStr">
      <is>
        <r>
          <t>ДГХ: Для создания условий деятельности народных дружин запланированы средства на приобретение форменной одежды, нарукавных повязок, удостоверений народных дружинников и вкладышей к удостоверениям, личное страхование народных дружинников.</t>
        </r>
        <r>
          <rPr>
            <u/>
            <sz val="16"/>
            <color rgb="FFFF0000"/>
            <rFont val="Times New Roman"/>
            <family val="2"/>
            <charset val="204"/>
          </rPr>
          <t xml:space="preserve">
АГ:</t>
        </r>
        <r>
          <rPr>
            <sz val="16"/>
            <color rgb="FFFF0000"/>
            <rFont val="Times New Roman"/>
            <family val="2"/>
            <charset val="204"/>
          </rPr>
          <t xml:space="preserve">  1. По состоянию на 01.02.2018 произведена выплата заработной платы за первую половину января месяца 2018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план-графиком.
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u/>
            <sz val="18"/>
            <color theme="1"/>
            <rFont val="Times New Roman"/>
            <family val="2"/>
            <charset val="204"/>
          </rPr>
          <t/>
        </r>
      </is>
    </oc>
    <nc r="L141" t="inlineStr">
      <is>
        <r>
          <rPr>
            <sz val="16"/>
            <rFont val="Times New Roman"/>
            <family val="1"/>
            <charset val="204"/>
          </rPr>
          <t>ДГХ: Для создания условий деятельности народных дружин запланированы средства на приобретение форменной одежды, нарукавных повязок, удостоверений народных дружинников и вкладышей к удостоверениям, личное страхование народных дружинников.</t>
        </r>
        <r>
          <rPr>
            <u/>
            <sz val="16"/>
            <color rgb="FFFF0000"/>
            <rFont val="Times New Roman"/>
            <family val="2"/>
            <charset val="204"/>
          </rPr>
          <t xml:space="preserve">
АГ:</t>
        </r>
        <r>
          <rPr>
            <sz val="16"/>
            <color rgb="FFFF0000"/>
            <rFont val="Times New Roman"/>
            <family val="2"/>
            <charset val="204"/>
          </rPr>
          <t xml:space="preserve">  1. По состоянию на 01.02.2018 произведена выплата заработной платы за первую половину января месяца 2018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план-графиком.
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u/>
            <sz val="18"/>
            <color theme="1"/>
            <rFont val="Times New Roman"/>
            <family val="2"/>
            <charset val="204"/>
          </rPr>
          <t/>
        </r>
      </is>
    </nc>
    <odxf>
      <font>
        <sz val="16"/>
        <color rgb="FFFF0000"/>
      </font>
    </odxf>
    <ndxf>
      <font>
        <sz val="16"/>
        <color rgb="FFFF0000"/>
      </font>
    </ndxf>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 sId="1" odxf="1" dxf="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1) Соглашение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 xml:space="preserve">3) Достижение уровня средней заработной платы на 01.03.2018 года составило по работникам муниципальных учреждений культуры в размере 69 719,6 рублей.               </t>
        </r>
        <r>
          <rPr>
            <sz val="16"/>
            <color rgb="FFFF0000"/>
            <rFont val="Times New Roman"/>
            <family val="2"/>
            <charset val="204"/>
          </rPr>
          <t xml:space="preserve">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1) Соглашение о предоставлении субсидии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 xml:space="preserve">3) Достижение уровня средней заработной платы на 01.03.2018 года составило по работникам муниципальных учреждений культуры в размере 69 719,6 рублей.               </t>
        </r>
        <r>
          <rPr>
            <sz val="16"/>
            <color rgb="FFFF0000"/>
            <rFont val="Times New Roman"/>
            <family val="2"/>
            <charset val="204"/>
          </rPr>
          <t xml:space="preserve">                              
</t>
        </r>
        <r>
          <rPr>
            <u/>
            <sz val="20"/>
            <rFont val="Times New Roman"/>
            <family val="1"/>
            <charset val="204"/>
          </rPr>
          <t/>
        </r>
      </is>
    </nc>
    <odxf>
      <font>
        <sz val="16"/>
        <color rgb="FFFF0000"/>
      </font>
    </odxf>
    <ndxf>
      <font>
        <sz val="16"/>
        <color rgb="FFFF0000"/>
      </font>
    </ndxf>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 sId="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1) Соглашение о предоставлении субсидии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 xml:space="preserve">3) Достижение уровня средней заработной платы на 01.03.2018 года составило по работникам муниципальных учреждений культуры в размере 69 719,6 рублей.               </t>
        </r>
        <r>
          <rPr>
            <sz val="16"/>
            <color rgb="FFFF0000"/>
            <rFont val="Times New Roman"/>
            <family val="2"/>
            <charset val="204"/>
          </rPr>
          <t xml:space="preserve">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1) Соглашение о предоставлении субсидии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3) Достижение уровня средней заработной платы на 01.03.2018 года по работникам муниципальных учреждений культуры составило 69 719,6 рублей.               </t>
        </r>
        <r>
          <rPr>
            <sz val="16"/>
            <color rgb="FFFF0000"/>
            <rFont val="Times New Roman"/>
            <family val="2"/>
            <charset val="204"/>
          </rPr>
          <t xml:space="preserve">                              
</t>
        </r>
        <r>
          <rPr>
            <u/>
            <sz val="20"/>
            <rFont val="Times New Roman"/>
            <family val="1"/>
            <charset val="204"/>
          </rPr>
          <t/>
        </r>
      </is>
    </nc>
  </rcc>
  <rcv guid="{BEA0FDBA-BB07-4C19-8BBD-5E57EE395C09}" action="delete"/>
  <rdn rId="0" localSheetId="1" customView="1" name="Z_BEA0FDBA_BB07_4C19_8BBD_5E57EE395C09_.wvu.PrintArea" hidden="1" oldHidden="1">
    <formula>'на 01.03.2018'!$A$1:$L$189</formula>
    <oldFormula>'на 01.03.2018'!$A$1:$L$189</oldFormula>
  </rdn>
  <rdn rId="0" localSheetId="1" customView="1" name="Z_BEA0FDBA_BB07_4C19_8BBD_5E57EE395C09_.wvu.PrintTitles" hidden="1" oldHidden="1">
    <formula>'на 01.03.2018'!$5:$8</formula>
    <oldFormula>'на 01.03.2018'!$5:$8</oldFormula>
  </rdn>
  <rdn rId="0" localSheetId="1" customView="1" name="Z_BEA0FDBA_BB07_4C19_8BBD_5E57EE395C09_.wvu.Cols" hidden="1" oldHidden="1">
    <formula>'на 01.03.2018'!$I:$I</formula>
    <oldFormula>'на 01.03.2018'!$I:$I</oldFormula>
  </rdn>
  <rdn rId="0" localSheetId="1" customView="1" name="Z_BEA0FDBA_BB07_4C19_8BBD_5E57EE395C09_.wvu.FilterData" hidden="1" oldHidden="1">
    <formula>'на 01.03.2018'!$A$7:$L$391</formula>
    <oldFormula>'на 01.03.2018'!$A$7:$L$391</oldFormula>
  </rdn>
  <rcv guid="{BEA0FDBA-BB07-4C19-8BBD-5E57EE395C09}" action="add"/>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 sId="1">
    <o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t>
        </r>
        <r>
          <rPr>
            <sz val="16"/>
            <color rgb="FFFF0000"/>
            <rFont val="Times New Roman"/>
            <family val="2"/>
            <charset val="204"/>
          </rPr>
          <t xml:space="preserve">68 671,6 рублей.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sz val="16"/>
            <rFont val="Times New Roman"/>
            <family val="1"/>
            <charset val="204"/>
          </rPr>
          <t xml:space="preserve">АГ(ДК): 1)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2) Достижение уровня средней заработной платы  на 01.03.2018 года составило по педагогическим работникам муниципальных организаций дополнительного образования детей в размере 75 178,3 рублей. Освоение планируется в течение 2018 года. </t>
        </r>
        <r>
          <rPr>
            <sz val="16"/>
            <color rgb="FFFF0000"/>
            <rFont val="Times New Roman"/>
            <family val="2"/>
            <charset val="204"/>
          </rPr>
          <t xml:space="preserve">
</t>
        </r>
      </is>
    </oc>
    <n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sz val="16"/>
            <rFont val="Times New Roman"/>
            <family val="1"/>
            <charset val="204"/>
          </rPr>
          <t xml:space="preserve">АГ(ДК): 1)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2) Достижение уровня средней заработной платы  на 01.03.2018 года составило по педагогическим работникам муниципальных организаций дополнительного образования детей в размере 75 178,3 рублей. Освоение планируется в течение 2018 года. </t>
        </r>
        <r>
          <rPr>
            <sz val="16"/>
            <color rgb="FFFF0000"/>
            <rFont val="Times New Roman"/>
            <family val="2"/>
            <charset val="204"/>
          </rPr>
          <t xml:space="preserve">
</t>
        </r>
      </is>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 sId="1">
    <o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sz val="16"/>
            <rFont val="Times New Roman"/>
            <family val="1"/>
            <charset val="204"/>
          </rPr>
          <t xml:space="preserve">АГ(ДК): 1)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2) Достижение уровня средней заработной платы  на 01.03.2018 года составило по педагогическим работникам муниципальных организаций дополнительного образования детей в размере 75 178,3 рублей. Освоение планируется в течение 2018 года. </t>
        </r>
        <r>
          <rPr>
            <sz val="16"/>
            <color rgb="FFFF0000"/>
            <rFont val="Times New Roman"/>
            <family val="2"/>
            <charset val="204"/>
          </rPr>
          <t xml:space="preserve">
</t>
        </r>
      </is>
    </oc>
    <n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sz val="16"/>
            <rFont val="Times New Roman"/>
            <family val="1"/>
            <charset val="204"/>
          </rPr>
          <t xml:space="preserve">АГ(ДК): 1)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2) Достижение уровня средней заработной платы  на 01.03.2018 года по педагогическим работникам муниципальных организаций дополнительного образования детей составило 75 178,3 рублей. </t>
        </r>
      </is>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 sId="1">
    <oc r="L43" t="inlineStr">
      <is>
        <r>
          <rPr>
            <u/>
            <sz val="16"/>
            <rFont val="Times New Roman"/>
            <family val="1"/>
            <charset val="204"/>
          </rPr>
          <t xml:space="preserve">АГ(ДК): </t>
        </r>
        <r>
          <rPr>
            <sz val="16"/>
            <rFont val="Times New Roman"/>
            <family val="1"/>
            <charset val="204"/>
          </rPr>
          <t xml:space="preserve"> Соглашение о предоставлении субсидии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2018 году.             </t>
        </r>
        <r>
          <rPr>
            <sz val="16"/>
            <color rgb="FFFF0000"/>
            <rFont val="Times New Roman"/>
            <family val="2"/>
            <charset val="204"/>
          </rPr>
          <t xml:space="preserve">                                           </t>
        </r>
      </is>
    </oc>
    <nc r="L43" t="inlineStr">
      <is>
        <r>
          <rPr>
            <u/>
            <sz val="16"/>
            <rFont val="Times New Roman"/>
            <family val="1"/>
            <charset val="204"/>
          </rPr>
          <t xml:space="preserve">АГ(ДК): </t>
        </r>
        <r>
          <rPr>
            <sz val="16"/>
            <rFont val="Times New Roman"/>
            <family val="1"/>
            <charset val="204"/>
          </rPr>
          <t xml:space="preserve"> Соглашение о предоставлении субсидии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r>
          <rPr>
            <sz val="16"/>
            <color rgb="FFFF0000"/>
            <rFont val="Times New Roman"/>
            <family val="2"/>
            <charset val="204"/>
          </rPr>
          <t xml:space="preserve">                                           </t>
        </r>
      </is>
    </nc>
  </rcc>
  <rcc rId="166" sId="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1) Соглашение о предоставлении субсидии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3) Достижение уровня средней заработной платы на 01.03.2018 года по работникам муниципальных учреждений культуры составило 69 719,6 рублей.               </t>
        </r>
        <r>
          <rPr>
            <sz val="16"/>
            <color rgb="FFFF0000"/>
            <rFont val="Times New Roman"/>
            <family val="2"/>
            <charset val="204"/>
          </rPr>
          <t xml:space="preserve">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1)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3) Достижение уровня средней заработной платы на 01.03.2018 года по работникам муниципальных учреждений культуры составило 69 719,6 рублей.               </t>
        </r>
        <r>
          <rPr>
            <sz val="16"/>
            <color rgb="FFFF0000"/>
            <rFont val="Times New Roman"/>
            <family val="2"/>
            <charset val="204"/>
          </rPr>
          <t xml:space="preserve">                              
</t>
        </r>
        <r>
          <rPr>
            <u/>
            <sz val="20"/>
            <rFont val="Times New Roman"/>
            <family val="1"/>
            <charset val="204"/>
          </rPr>
          <t/>
        </r>
      </is>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49" start="0" length="0">
    <dxf>
      <font>
        <sz val="16"/>
        <color rgb="FFFF0000"/>
      </font>
    </dxf>
  </rfmt>
  <rcc rId="167" sId="1">
    <oc r="L49" t="inlineStr">
      <is>
        <r>
          <rPr>
            <u/>
            <sz val="16"/>
            <rFont val="Times New Roman"/>
            <family val="1"/>
            <charset val="204"/>
          </rPr>
          <t>АГ:</t>
        </r>
        <r>
          <rPr>
            <sz val="16"/>
            <rFont val="Times New Roman"/>
            <family val="1"/>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t>
        </r>
        <r>
          <rPr>
            <sz val="16"/>
            <color rgb="FFFF0000"/>
            <rFont val="Times New Roman"/>
            <family val="2"/>
            <charset val="204"/>
          </rPr>
          <t xml:space="preserve">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oc>
    <nc r="L49" t="inlineStr">
      <is>
        <r>
          <rPr>
            <u/>
            <sz val="16"/>
            <rFont val="Times New Roman"/>
            <family val="1"/>
            <charset val="204"/>
          </rPr>
          <t>АГ:</t>
        </r>
        <r>
          <rPr>
            <sz val="16"/>
            <rFont val="Times New Roman"/>
            <family val="1"/>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поставки основных средств и материальных запасов осуществляется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t>
        </r>
        <r>
          <rPr>
            <sz val="16"/>
            <color rgb="FFFF0000"/>
            <rFont val="Times New Roman"/>
            <family val="2"/>
            <charset val="204"/>
          </rPr>
          <t xml:space="preserve">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01.03.2018'!$A$1:$L$189</formula>
    <oldFormula>'на 01.03.2018'!$A$1:$L$189</oldFormula>
  </rdn>
  <rdn rId="0" localSheetId="1" customView="1" name="Z_BEA0FDBA_BB07_4C19_8BBD_5E57EE395C09_.wvu.PrintTitles" hidden="1" oldHidden="1">
    <formula>'на 01.03.2018'!$5:$8</formula>
    <oldFormula>'на 01.03.2018'!$5:$8</oldFormula>
  </rdn>
  <rdn rId="0" localSheetId="1" customView="1" name="Z_BEA0FDBA_BB07_4C19_8BBD_5E57EE395C09_.wvu.Cols" hidden="1" oldHidden="1">
    <formula>'на 01.03.2018'!$I:$I</formula>
    <oldFormula>'на 01.03.2018'!$I:$I</oldFormula>
  </rdn>
  <rdn rId="0" localSheetId="1" customView="1" name="Z_BEA0FDBA_BB07_4C19_8BBD_5E57EE395C09_.wvu.FilterData" hidden="1" oldHidden="1">
    <formula>'на 01.03.2018'!$A$7:$L$391</formula>
    <oldFormula>'на 01.03.2018'!$A$7:$L$391</oldFormula>
  </rdn>
  <rcv guid="{BEA0FDBA-BB07-4C19-8BBD-5E57EE395C09}" action="add"/>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 sId="1">
    <oc r="L49" t="inlineStr">
      <is>
        <r>
          <rPr>
            <u/>
            <sz val="16"/>
            <rFont val="Times New Roman"/>
            <family val="1"/>
            <charset val="204"/>
          </rPr>
          <t>АГ:</t>
        </r>
        <r>
          <rPr>
            <sz val="16"/>
            <rFont val="Times New Roman"/>
            <family val="1"/>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поставки основных средств и материальных запасов осуществляется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t>
        </r>
        <r>
          <rPr>
            <sz val="16"/>
            <color rgb="FFFF0000"/>
            <rFont val="Times New Roman"/>
            <family val="2"/>
            <charset val="204"/>
          </rPr>
          <t xml:space="preserve">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oc>
    <nc r="L49" t="inlineStr">
      <is>
        <r>
          <rPr>
            <u/>
            <sz val="16"/>
            <rFont val="Times New Roman"/>
            <family val="1"/>
            <charset val="204"/>
          </rPr>
          <t>АГ:</t>
        </r>
        <r>
          <rPr>
            <sz val="16"/>
            <rFont val="Times New Roman"/>
            <family val="1"/>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поставки основных средств и материальных запасов осуществляется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t>
        </r>
        <r>
          <rPr>
            <sz val="16"/>
            <color rgb="FFFF0000"/>
            <rFont val="Times New Roman"/>
            <family val="2"/>
            <charset val="204"/>
          </rPr>
          <t xml:space="preserve">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одиноких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 sId="1">
    <oc r="L49" t="inlineStr">
      <is>
        <r>
          <rPr>
            <u/>
            <sz val="16"/>
            <rFont val="Times New Roman"/>
            <family val="1"/>
            <charset val="204"/>
          </rPr>
          <t>АГ:</t>
        </r>
        <r>
          <rPr>
            <sz val="16"/>
            <rFont val="Times New Roman"/>
            <family val="1"/>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поставки основных средств и материальных запасов осуществляется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t>
        </r>
        <r>
          <rPr>
            <sz val="16"/>
            <color rgb="FFFF0000"/>
            <rFont val="Times New Roman"/>
            <family val="2"/>
            <charset val="204"/>
          </rPr>
          <t xml:space="preserve">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одиноких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oc>
    <nc r="L49" t="inlineStr">
      <is>
        <r>
          <rPr>
            <u/>
            <sz val="16"/>
            <rFont val="Times New Roman"/>
            <family val="1"/>
            <charset val="204"/>
          </rPr>
          <t>АГ:</t>
        </r>
        <r>
          <rPr>
            <sz val="16"/>
            <rFont val="Times New Roman"/>
            <family val="1"/>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поставки основных средств и материальных запасов осуществляется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t>
        </r>
        <r>
          <rPr>
            <sz val="16"/>
            <color rgb="FFFF0000"/>
            <rFont val="Times New Roman"/>
            <family val="2"/>
            <charset val="204"/>
          </rPr>
          <t xml:space="preserve">
</t>
        </r>
        <r>
          <rPr>
            <sz val="16"/>
            <rFont val="Times New Roman"/>
            <family val="1"/>
            <charset val="204"/>
          </rPr>
          <t>- содействие трудоустройству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одиноких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nc>
  </rcc>
  <rcc rId="174" sId="1" odxf="1" dxf="1">
    <oc r="L141" t="inlineStr">
      <is>
        <r>
          <rPr>
            <sz val="16"/>
            <rFont val="Times New Roman"/>
            <family val="1"/>
            <charset val="204"/>
          </rPr>
          <t>ДГХ: Для создания условий деятельности народных дружин запланированы средства на приобретение форменной одежды, нарукавных повязок, удостоверений народных дружинников и вкладышей к удостоверениям, личное страхование народных дружинников.</t>
        </r>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По состоянию на 01.03.2018 произведена выплата заработной платы за январь и первую половину февраля месяца 2018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план-графиком.
</t>
        </r>
        <r>
          <rPr>
            <sz val="16"/>
            <color rgb="FFFF0000"/>
            <rFont val="Times New Roman"/>
            <family val="2"/>
            <charset val="204"/>
          </rPr>
          <t xml:space="preserve">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По состоянию на 01.03.2018 произведена выплата заработной платы за январь и первую половину февраля месяца 2018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план-графиком.
</t>
        </r>
        <r>
          <rPr>
            <sz val="16"/>
            <color rgb="FFFF0000"/>
            <rFont val="Times New Roman"/>
            <family val="2"/>
            <charset val="204"/>
          </rPr>
          <t xml:space="preserve">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odxf>
      <font>
        <sz val="16"/>
        <color rgb="FFFF0000"/>
      </font>
    </odxf>
    <ndxf>
      <font>
        <sz val="16"/>
        <color rgb="FFFF0000"/>
      </font>
    </ndxf>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 sId="1">
    <oc r="L49" t="inlineStr">
      <is>
        <r>
          <rPr>
            <u/>
            <sz val="16"/>
            <rFont val="Times New Roman"/>
            <family val="1"/>
            <charset val="204"/>
          </rPr>
          <t>АГ:</t>
        </r>
        <r>
          <rPr>
            <sz val="16"/>
            <rFont val="Times New Roman"/>
            <family val="1"/>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поставки основных средств и материальных запасов осуществляется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t>
        </r>
        <r>
          <rPr>
            <sz val="16"/>
            <color rgb="FFFF0000"/>
            <rFont val="Times New Roman"/>
            <family val="2"/>
            <charset val="204"/>
          </rPr>
          <t xml:space="preserve">
</t>
        </r>
        <r>
          <rPr>
            <sz val="16"/>
            <rFont val="Times New Roman"/>
            <family val="1"/>
            <charset val="204"/>
          </rPr>
          <t>- содействие трудоустройству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одиноких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oc>
    <nc r="L49" t="inlineStr">
      <is>
        <r>
          <rPr>
            <u/>
            <sz val="16"/>
            <rFont val="Times New Roman"/>
            <family val="1"/>
            <charset val="204"/>
          </rPr>
          <t>АГ:</t>
        </r>
        <r>
          <rPr>
            <sz val="16"/>
            <rFont val="Times New Roman"/>
            <family val="1"/>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поставки основных средств и материальных запасов осуществляется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t>
        </r>
        <r>
          <rPr>
            <sz val="16"/>
            <color rgb="FFFF0000"/>
            <rFont val="Times New Roman"/>
            <family val="2"/>
            <charset val="204"/>
          </rPr>
          <t xml:space="preserve">
</t>
        </r>
        <r>
          <rPr>
            <sz val="16"/>
            <rFont val="Times New Roman"/>
            <family val="1"/>
            <charset val="204"/>
          </rPr>
          <t>- 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rFont val="Times New Roman"/>
            <family val="1"/>
            <charset val="204"/>
          </rPr>
          <t xml:space="preserve">-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 sId="1">
    <oc r="L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животных.В 2018 году планируется утилизировать 1 800 безнадзорных животных. 
</t>
        </r>
        <r>
          <rPr>
            <u/>
            <sz val="16"/>
            <color rgb="FFFF0000"/>
            <rFont val="Times New Roman"/>
            <family val="2"/>
            <charset val="204"/>
          </rPr>
          <t>УБУиО</t>
        </r>
        <r>
          <rPr>
            <sz val="16"/>
            <color rgb="FFFF0000"/>
            <rFont val="Times New Roman"/>
            <family val="2"/>
            <charset val="204"/>
          </rPr>
          <t xml:space="preserve">: 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u/>
            <sz val="18"/>
            <rFont val="Times New Roman"/>
            <family val="2"/>
            <charset val="204"/>
          </rPr>
          <t/>
        </r>
      </is>
    </oc>
    <nc r="L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животных.В 2018 году планируется утилизировать 1 800 безнадзорных животных.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rcc>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01.03.2018'!$A$1:$L$189</formula>
    <oldFormula>'на 01.03.2018'!$A$1:$L$189</oldFormula>
  </rdn>
  <rdn rId="0" localSheetId="1" customView="1" name="Z_BEA0FDBA_BB07_4C19_8BBD_5E57EE395C09_.wvu.PrintTitles" hidden="1" oldHidden="1">
    <formula>'на 01.03.2018'!$5:$8</formula>
    <oldFormula>'на 01.03.2018'!$5:$8</oldFormula>
  </rdn>
  <rdn rId="0" localSheetId="1" customView="1" name="Z_BEA0FDBA_BB07_4C19_8BBD_5E57EE395C09_.wvu.Cols" hidden="1" oldHidden="1">
    <formula>'на 01.03.2018'!$I:$I</formula>
    <oldFormula>'на 01.03.2018'!$I:$I</oldFormula>
  </rdn>
  <rdn rId="0" localSheetId="1" customView="1" name="Z_BEA0FDBA_BB07_4C19_8BBD_5E57EE395C09_.wvu.FilterData" hidden="1" oldHidden="1">
    <formula>'на 01.03.2018'!$A$7:$L$391</formula>
    <oldFormula>'на 01.03.2018'!$A$7:$L$391</oldFormula>
  </rdn>
  <rcv guid="{BEA0FDBA-BB07-4C19-8BBD-5E57EE395C09}" action="add"/>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 sId="1">
    <oc r="L49" t="inlineStr">
      <is>
        <r>
          <rPr>
            <u/>
            <sz val="16"/>
            <rFont val="Times New Roman"/>
            <family val="1"/>
            <charset val="204"/>
          </rPr>
          <t>АГ:</t>
        </r>
        <r>
          <rPr>
            <sz val="16"/>
            <rFont val="Times New Roman"/>
            <family val="1"/>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поставки основных средств и материальных запасов осуществляется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t>
        </r>
        <r>
          <rPr>
            <sz val="16"/>
            <color rgb="FFFF0000"/>
            <rFont val="Times New Roman"/>
            <family val="2"/>
            <charset val="204"/>
          </rPr>
          <t xml:space="preserve">
</t>
        </r>
        <r>
          <rPr>
            <sz val="16"/>
            <rFont val="Times New Roman"/>
            <family val="1"/>
            <charset val="204"/>
          </rPr>
          <t>- 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rFont val="Times New Roman"/>
            <family val="1"/>
            <charset val="204"/>
          </rPr>
          <t xml:space="preserve">-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oc>
    <nc r="L49" t="inlineStr">
      <is>
        <r>
          <rPr>
            <u/>
            <sz val="16"/>
            <rFont val="Times New Roman"/>
            <family val="1"/>
            <charset val="204"/>
          </rPr>
          <t>АГ:</t>
        </r>
        <r>
          <rPr>
            <sz val="16"/>
            <rFont val="Times New Roman"/>
            <family val="1"/>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за поставку основных средств и материальных запасов осуществляется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t>
        </r>
        <r>
          <rPr>
            <sz val="16"/>
            <color rgb="FFFF0000"/>
            <rFont val="Times New Roman"/>
            <family val="2"/>
            <charset val="204"/>
          </rPr>
          <t xml:space="preserve">
</t>
        </r>
        <r>
          <rPr>
            <sz val="16"/>
            <rFont val="Times New Roman"/>
            <family val="1"/>
            <charset val="204"/>
          </rPr>
          <t>- 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rFont val="Times New Roman"/>
            <family val="1"/>
            <charset val="204"/>
          </rPr>
          <t xml:space="preserve">-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nc>
  </rcc>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 sId="1">
    <o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По состоянию на 01.03.2018 произведена выплата заработной платы за январь и первую половину февраля месяца 2018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план-графиком.
</t>
        </r>
        <r>
          <rPr>
            <sz val="16"/>
            <color rgb="FFFF0000"/>
            <rFont val="Times New Roman"/>
            <family val="2"/>
            <charset val="204"/>
          </rPr>
          <t xml:space="preserve">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По состоянию на 01.03.2018 произведена выплата заработной платы за январь и первую половину февраля месяца 2018 года, оплата услуг по содержанию имущества, за поставку основных средств и материальных запасов осуществляется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план-графиком.
</t>
        </r>
        <r>
          <rPr>
            <sz val="16"/>
            <color rgb="FFFF0000"/>
            <rFont val="Times New Roman"/>
            <family val="2"/>
            <charset val="204"/>
          </rPr>
          <t xml:space="preserve">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 sId="1">
    <o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По состоянию на 01.03.2018 произведена выплата заработной платы за январь и первую половину февраля месяца 2018 года, оплата услуг по содержанию имущества, за поставку основных средств и материальных запасов осуществляется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план-графиком.
</t>
        </r>
        <r>
          <rPr>
            <sz val="16"/>
            <color rgb="FFFF0000"/>
            <rFont val="Times New Roman"/>
            <family val="2"/>
            <charset val="204"/>
          </rPr>
          <t xml:space="preserve">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По состоянию на 01.03.2018 произведена выплата заработной платы за январь и первую половину февраля месяца 2018 года, оплата услуг по содержанию имущества, за поставку основных средств и материальных запасов осуществляется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t>
        </r>
        <r>
          <rPr>
            <sz val="16"/>
            <color rgb="FFFF0000"/>
            <rFont val="Times New Roman"/>
            <family val="2"/>
            <charset val="204"/>
          </rPr>
          <t xml:space="preserve">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 sId="1">
    <oc r="L154" t="inlineStr">
      <is>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Ханты-Мансийского автономного округа - Югры в сфере обращения с твердыми коммунальными отходами произведена выплата заработной платы за январь и первую половину февраля  2018 года.
Закупки на приобретение материальных запасов планируется провести в соответствии с план - графиком.
</t>
        </r>
      </is>
    </oc>
    <nc r="L154" t="inlineStr">
      <is>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Ханты-Мансийского автономного округа - Югры в сфере обращения с твердыми коммунальными отходами произведена выплата заработной платы за январь и первую половину февраля  2018 года.
Закупки по приобретению материальных запасов планируется провести в соответствии с планом-графиком.
</t>
        </r>
      </is>
    </nc>
  </rcc>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 sId="1">
    <oc r="L160" t="inlineStr">
      <is>
        <r>
          <rPr>
            <u/>
            <sz val="16"/>
            <rFont val="Times New Roman"/>
            <family val="2"/>
            <charset val="204"/>
          </rPr>
          <t xml:space="preserve">АГ: </t>
        </r>
        <r>
          <rPr>
            <sz val="16"/>
            <rFont val="Times New Roman"/>
            <family val="2"/>
            <charset val="204"/>
          </rPr>
          <t xml:space="preserve">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произведена выплата заработной платы за январь и первую половину февраля работникам МКУ "МФЦ г. Сургута".
        За счет средств местного бюджета произведена оплата услуг по поставке основных средств и материальных запасов, поставке товара в соответствии с условиями заключенных договоров, муниципальных контрактов.
</t>
        </r>
      </is>
    </oc>
    <nc r="L160" t="inlineStr">
      <is>
        <r>
          <rPr>
            <u/>
            <sz val="16"/>
            <rFont val="Times New Roman"/>
            <family val="2"/>
            <charset val="204"/>
          </rPr>
          <t xml:space="preserve">АГ: </t>
        </r>
        <r>
          <rPr>
            <sz val="16"/>
            <rFont val="Times New Roman"/>
            <family val="2"/>
            <charset val="204"/>
          </rPr>
          <t xml:space="preserve">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произведена выплата заработной платы за январь и первую половину февраля работникам МКУ "МФЦ г. Сургута".
       За счет средств местного бюджета произведена оплата за поставку материальных запасов  в соответствии с условиями заключенных договоров, муниципальных контрактов.
</t>
        </r>
      </is>
    </nc>
  </rcc>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 sId="1">
    <oc r="L183" t="inlineStr">
      <is>
        <r>
          <rPr>
            <u/>
            <sz val="16"/>
            <rFont val="Times New Roman"/>
            <family val="2"/>
            <charset val="204"/>
          </rPr>
          <t>АГ:</t>
        </r>
        <r>
          <rPr>
            <sz val="16"/>
            <rFont val="Times New Roman"/>
            <family val="2"/>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государственной регистрации актов гражданского состояния.
</t>
        </r>
      </is>
    </oc>
    <nc r="L183" t="inlineStr">
      <is>
        <r>
          <rPr>
            <u/>
            <sz val="16"/>
            <rFont val="Times New Roman"/>
            <family val="2"/>
            <charset val="204"/>
          </rPr>
          <t>АГ:</t>
        </r>
        <r>
          <rPr>
            <sz val="16"/>
            <rFont val="Times New Roman"/>
            <family val="2"/>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за поставку основных средств и материальных запасов осуществляется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государственной регистрации актов гражданского состояния.
</t>
        </r>
      </is>
    </nc>
  </rcc>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01.03.2018'!$A$1:$L$189</formula>
    <oldFormula>'на 01.03.2018'!$A$1:$L$189</oldFormula>
  </rdn>
  <rdn rId="0" localSheetId="1" customView="1" name="Z_BEA0FDBA_BB07_4C19_8BBD_5E57EE395C09_.wvu.PrintTitles" hidden="1" oldHidden="1">
    <formula>'на 01.03.2018'!$5:$8</formula>
    <oldFormula>'на 01.03.2018'!$5:$8</oldFormula>
  </rdn>
  <rdn rId="0" localSheetId="1" customView="1" name="Z_BEA0FDBA_BB07_4C19_8BBD_5E57EE395C09_.wvu.Cols" hidden="1" oldHidden="1">
    <formula>'на 01.03.2018'!$I:$I</formula>
    <oldFormula>'на 01.03.2018'!$I:$I</oldFormula>
  </rdn>
  <rdn rId="0" localSheetId="1" customView="1" name="Z_BEA0FDBA_BB07_4C19_8BBD_5E57EE395C09_.wvu.FilterData" hidden="1" oldHidden="1">
    <formula>'на 01.03.2018'!$A$7:$L$391</formula>
    <oldFormula>'на 01.03.2018'!$A$7:$L$391</oldFormula>
  </rdn>
  <rcv guid="{BEA0FDBA-BB07-4C19-8BBD-5E57EE395C09}" action="add"/>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 sId="1">
    <oc r="L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использованы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Денежные средства будут освоены в течение года.</t>
        </r>
      </is>
    </oc>
    <nc r="L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использованы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t>
        </r>
      </is>
    </nc>
  </rcc>
  <rcv guid="{45DE1976-7F07-4EB4-8A9C-FB72D060BEFA}" action="delete"/>
  <rdn rId="0" localSheetId="1" customView="1" name="Z_45DE1976_7F07_4EB4_8A9C_FB72D060BEFA_.wvu.PrintArea" hidden="1" oldHidden="1">
    <formula>'на 01.03.2018'!$A$1:$L$187</formula>
    <oldFormula>'на 01.03.2018'!$A$1:$L$187</oldFormula>
  </rdn>
  <rdn rId="0" localSheetId="1" customView="1" name="Z_45DE1976_7F07_4EB4_8A9C_FB72D060BEFA_.wvu.PrintTitles" hidden="1" oldHidden="1">
    <formula>'на 01.03.2018'!$5:$8</formula>
    <oldFormula>'на 01.03.2018'!$5:$8</oldFormula>
  </rdn>
  <rdn rId="0" localSheetId="1" customView="1" name="Z_45DE1976_7F07_4EB4_8A9C_FB72D060BEFA_.wvu.Cols" hidden="1" oldHidden="1">
    <formula>'на 01.03.2018'!$I:$I</formula>
    <oldFormula>'на 01.03.2018'!$I:$I</oldFormula>
  </rdn>
  <rdn rId="0" localSheetId="1" customView="1" name="Z_45DE1976_7F07_4EB4_8A9C_FB72D060BEFA_.wvu.FilterData" hidden="1" oldHidden="1">
    <formula>'на 01.03.2018'!$A$7:$L$391</formula>
    <oldFormula>'на 01.03.2018'!$A$7:$L$391</oldFormula>
  </rdn>
  <rcv guid="{45DE1976-7F07-4EB4-8A9C-FB72D060BEFA}" action="add"/>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 sId="1">
    <oc r="L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использованы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t>
        </r>
      </is>
    </oc>
    <nc r="L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использованы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is>
    </nc>
  </rcc>
  <rcc rId="196" sId="1">
    <o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sz val="16"/>
            <rFont val="Times New Roman"/>
            <family val="1"/>
            <charset val="204"/>
          </rPr>
          <t xml:space="preserve">АГ(ДК): 1)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2) Достижение уровня средней заработной платы  на 01.03.2018 года по педагогическим работникам муниципальных организаций дополнительного образования детей составило 75 178,3 рублей. </t>
        </r>
      </is>
    </oc>
    <n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t>
        </r>
        <r>
          <rPr>
            <sz val="16"/>
            <color rgb="FFFF0000"/>
            <rFont val="Times New Roman"/>
            <family val="1"/>
            <charset val="204"/>
          </rPr>
          <t>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t>
        </r>
        <r>
          <rPr>
            <sz val="16"/>
            <rFont val="Times New Roman"/>
            <family val="1"/>
            <charset val="204"/>
          </rPr>
          <t xml:space="preserve">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1)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2) Достижение уровня средней заработной платы  на 01.03.2018 года по педагогическим работникам муниципальных организаций дополнительного образования детей составило 75 178,3 рублей. </t>
        </r>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1">
    <oc r="L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color rgb="FFFF0000"/>
            <rFont val="Times New Roman"/>
            <family val="2"/>
            <charset val="204"/>
          </rPr>
          <t>ДГХ:</t>
        </r>
        <r>
          <rPr>
            <sz val="16"/>
            <color rgb="FFFF0000"/>
            <rFont val="Times New Roman"/>
            <family val="2"/>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Расходы запланированы на 1, 3 кварталы 2018 года.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Доля  планируемая для прохождения детьми-сиротами и детьми, оставшихся без попечения родителей  в возрасте от 6 до 17 лет (включительно),  оздоровления в организациях отдыха детей и их оздоровления, от общей численности детей, нуждающихся  в оздоровлении, - 37,4 % .</t>
        </r>
      </is>
    </oc>
    <nc r="L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Расходы запланированы на  3 квартал 2018 года.
</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Доля  планируемая для прохождения детьми-сиротами и детьми, оставшихся без попечения родителей  в возрасте от 6 до 17 лет (включительно),  оздоровления в организациях отдыха детей и их оздоровления, от общей численности детей, нуждающихся  в оздоровлении, - 37,4 % .</t>
        </r>
      </is>
    </nc>
  </rcc>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 sId="1">
    <o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t>
        </r>
        <r>
          <rPr>
            <sz val="16"/>
            <color rgb="FFFF0000"/>
            <rFont val="Times New Roman"/>
            <family val="1"/>
            <charset val="204"/>
          </rPr>
          <t>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t>
        </r>
        <r>
          <rPr>
            <sz val="16"/>
            <rFont val="Times New Roman"/>
            <family val="1"/>
            <charset val="204"/>
          </rPr>
          <t xml:space="preserve">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1)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2) Достижение уровня средней заработной платы  на 01.03.2018 года по педагогическим работникам муниципальных организаций дополнительного образования детей составило 75 178,3 рублей. </t>
        </r>
      </is>
    </oc>
    <n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t>
        </r>
        <r>
          <rPr>
            <sz val="16"/>
            <color rgb="FFFF0000"/>
            <rFont val="Times New Roman"/>
            <family val="1"/>
            <charset val="204"/>
          </rPr>
          <t>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t>
        </r>
        <r>
          <rPr>
            <sz val="16"/>
            <rFont val="Times New Roman"/>
            <family val="1"/>
            <charset val="204"/>
          </rPr>
          <t xml:space="preserve">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01.03.2018 года по педагогическим работникам муниципальных организаций дополнительного образования детей составило 75 178,3 рублей. </t>
        </r>
      </is>
    </nc>
  </rcc>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 sId="1">
    <oc r="L29" t="inlineStr">
      <is>
        <r>
          <rPr>
            <u/>
            <sz val="16"/>
            <rFont val="Times New Roman"/>
            <family val="2"/>
            <charset val="204"/>
          </rPr>
          <t>АГ:</t>
        </r>
        <r>
          <rPr>
            <sz val="16"/>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Расходы запланированы на  3 квартал 2018 года.
</t>
        </r>
        <r>
          <rPr>
            <sz val="16"/>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sz val="16"/>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Доля  планируемая для прохождения детьми-сиротами и детьми, оставшихся без попечения родителей  в возрасте от 6 до 17 лет (включительно),  оздоровления в организациях отдыха детей и их оздоровления, от общей численности детей, нуждающихся  в оздоровлении, - 37,4 % .</t>
        </r>
      </is>
    </oc>
    <nc r="L29" t="inlineStr">
      <is>
        <r>
          <rPr>
            <u/>
            <sz val="16"/>
            <rFont val="Times New Roman"/>
            <family val="2"/>
            <charset val="204"/>
          </rPr>
          <t>АГ:</t>
        </r>
        <r>
          <rPr>
            <sz val="16"/>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Расходы запланированы на  3 квартал 2018 года.
</t>
        </r>
        <r>
          <rPr>
            <sz val="16"/>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sz val="16"/>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rcc>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 sId="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1)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3) Достижение уровня средней заработной платы на 01.03.2018 года по работникам муниципальных учреждений культуры составило 69 719,6 рублей.               </t>
        </r>
        <r>
          <rPr>
            <sz val="16"/>
            <color rgb="FFFF0000"/>
            <rFont val="Times New Roman"/>
            <family val="2"/>
            <charset val="204"/>
          </rPr>
          <t xml:space="preserve">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01.03.2018 года по работникам муниципальных учреждений культуры составило 69 719,6 рублей.               </t>
        </r>
        <r>
          <rPr>
            <sz val="16"/>
            <color rgb="FFFF0000"/>
            <rFont val="Times New Roman"/>
            <family val="2"/>
            <charset val="204"/>
          </rPr>
          <t xml:space="preserve">                              
</t>
        </r>
        <r>
          <rPr>
            <u/>
            <sz val="20"/>
            <rFont val="Times New Roman"/>
            <family val="1"/>
            <charset val="204"/>
          </rPr>
          <t/>
        </r>
      </is>
    </nc>
  </rcc>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 sId="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01.03.2018 года по работникам муниципальных учреждений культуры составило 69 719,6 рублей.               </t>
        </r>
        <r>
          <rPr>
            <sz val="16"/>
            <color rgb="FFFF0000"/>
            <rFont val="Times New Roman"/>
            <family val="2"/>
            <charset val="204"/>
          </rPr>
          <t xml:space="preserve">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01.03.2018 года по работникам муниципальных учреждений культуры составило 69 719,6 рублей.               </t>
        </r>
        <r>
          <rPr>
            <sz val="16"/>
            <color rgb="FFFF0000"/>
            <rFont val="Times New Roman"/>
            <family val="2"/>
            <charset val="204"/>
          </rPr>
          <t xml:space="preserve">                              
</t>
        </r>
        <r>
          <rPr>
            <u/>
            <sz val="20"/>
            <rFont val="Times New Roman"/>
            <family val="1"/>
            <charset val="204"/>
          </rPr>
          <t/>
        </r>
      </is>
    </nc>
  </rcc>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 sId="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01.03.2018 года по работникам муниципальных учреждений культуры составило 69 719,6 рублей.               </t>
        </r>
        <r>
          <rPr>
            <sz val="16"/>
            <color rgb="FFFF0000"/>
            <rFont val="Times New Roman"/>
            <family val="2"/>
            <charset val="204"/>
          </rPr>
          <t xml:space="preserve">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01.03.2018 года по работникам муниципальных учреждений культуры составило 69 719,6 рублей.               </t>
        </r>
        <r>
          <rPr>
            <sz val="16"/>
            <color rgb="FFFF0000"/>
            <rFont val="Times New Roman"/>
            <family val="2"/>
            <charset val="204"/>
          </rPr>
          <t xml:space="preserve">                              
</t>
        </r>
        <r>
          <rPr>
            <u/>
            <sz val="20"/>
            <rFont val="Times New Roman"/>
            <family val="1"/>
            <charset val="204"/>
          </rPr>
          <t/>
        </r>
      </is>
    </nc>
  </rcc>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 sId="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01.03.2018 года по работникам муниципальных учреждений культуры составило 69 719,6 рублей.               </t>
        </r>
        <r>
          <rPr>
            <sz val="16"/>
            <color rgb="FFFF0000"/>
            <rFont val="Times New Roman"/>
            <family val="2"/>
            <charset val="204"/>
          </rPr>
          <t xml:space="preserve">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1"/>
            <charset val="204"/>
          </rPr>
          <t xml:space="preserve">Достижение уровня средней заработной платы на 01.03.2018 года по работникам муниципальных учреждений культуры составило 69 719,6 рублей.      </t>
        </r>
        <r>
          <rPr>
            <sz val="16"/>
            <rFont val="Times New Roman"/>
            <family val="1"/>
            <charset val="204"/>
          </rPr>
          <t xml:space="preserve">         </t>
        </r>
        <r>
          <rPr>
            <sz val="16"/>
            <color rgb="FFFF0000"/>
            <rFont val="Times New Roman"/>
            <family val="2"/>
            <charset val="204"/>
          </rPr>
          <t xml:space="preserve">                              
</t>
        </r>
        <r>
          <rPr>
            <u/>
            <sz val="20"/>
            <rFont val="Times New Roman"/>
            <family val="1"/>
            <charset val="204"/>
          </rPr>
          <t/>
        </r>
      </is>
    </nc>
  </rcc>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 sId="1">
    <oc r="L49" t="inlineStr">
      <is>
        <r>
          <rPr>
            <u/>
            <sz val="16"/>
            <rFont val="Times New Roman"/>
            <family val="1"/>
            <charset val="204"/>
          </rPr>
          <t>АГ:</t>
        </r>
        <r>
          <rPr>
            <sz val="16"/>
            <rFont val="Times New Roman"/>
            <family val="1"/>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за поставку основных средств и материальных запасов осуществляется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t>
        </r>
        <r>
          <rPr>
            <sz val="16"/>
            <color rgb="FFFF0000"/>
            <rFont val="Times New Roman"/>
            <family val="2"/>
            <charset val="204"/>
          </rPr>
          <t xml:space="preserve">
</t>
        </r>
        <r>
          <rPr>
            <sz val="16"/>
            <rFont val="Times New Roman"/>
            <family val="1"/>
            <charset val="204"/>
          </rPr>
          <t>- 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rFont val="Times New Roman"/>
            <family val="1"/>
            <charset val="204"/>
          </rPr>
          <t xml:space="preserve">-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oc>
    <nc r="L49" t="inlineStr">
      <is>
        <r>
          <rPr>
            <u/>
            <sz val="16"/>
            <rFont val="Times New Roman"/>
            <family val="1"/>
            <charset val="204"/>
          </rPr>
          <t>АГ:</t>
        </r>
        <r>
          <rPr>
            <sz val="16"/>
            <rFont val="Times New Roman"/>
            <family val="1"/>
            <charset val="204"/>
          </rPr>
          <t>В рамках реализации государственной программы осуществляетсядеятельность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t>
        </r>
        <r>
          <rPr>
            <sz val="16"/>
            <color rgb="FFFF0000"/>
            <rFont val="Times New Roman"/>
            <family val="2"/>
            <charset val="204"/>
          </rPr>
          <t xml:space="preserve">
</t>
        </r>
        <r>
          <rPr>
            <sz val="16"/>
            <rFont val="Times New Roman"/>
            <family val="1"/>
            <charset val="204"/>
          </rPr>
          <t>- 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rFont val="Times New Roman"/>
            <family val="1"/>
            <charset val="204"/>
          </rPr>
          <t xml:space="preserve">-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nc>
  </rcc>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 sId="1">
    <oc r="L55" t="inlineStr">
      <is>
        <r>
          <rPr>
            <u/>
            <sz val="16"/>
            <rFont val="Times New Roman"/>
            <family val="1"/>
            <charset val="204"/>
          </rPr>
          <t xml:space="preserve">КУИ: </t>
        </r>
        <r>
          <rPr>
            <sz val="16"/>
            <rFont val="Times New Roman"/>
            <family val="1"/>
            <charset val="204"/>
          </rPr>
          <t xml:space="preserve">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январь-февраль 2018 года отловлено 261 голова.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oc>
    <nc r="L55" t="inlineStr">
      <is>
        <r>
          <rPr>
            <u/>
            <sz val="16"/>
            <rFont val="Times New Roman"/>
            <family val="1"/>
            <charset val="204"/>
          </rPr>
          <t>КУИ:</t>
        </r>
        <r>
          <rPr>
            <u/>
            <sz val="16"/>
            <color rgb="FFFF0000"/>
            <rFont val="Times New Roman"/>
            <family val="1"/>
            <charset val="204"/>
          </rPr>
          <t xml:space="preserve"> </t>
        </r>
        <r>
          <rPr>
            <sz val="16"/>
            <color rgb="FFFF0000"/>
            <rFont val="Times New Roman"/>
            <family val="1"/>
            <charset val="204"/>
          </rPr>
          <t>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rFont val="Times New Roman"/>
            <family val="1"/>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январь-февраль 2018 года отловлено 261 голова.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 sId="1">
    <oc r="L55" t="inlineStr">
      <is>
        <r>
          <rPr>
            <u/>
            <sz val="16"/>
            <rFont val="Times New Roman"/>
            <family val="1"/>
            <charset val="204"/>
          </rPr>
          <t>КУИ:</t>
        </r>
        <r>
          <rPr>
            <u/>
            <sz val="16"/>
            <color rgb="FFFF0000"/>
            <rFont val="Times New Roman"/>
            <family val="1"/>
            <charset val="204"/>
          </rPr>
          <t xml:space="preserve"> </t>
        </r>
        <r>
          <rPr>
            <sz val="16"/>
            <color rgb="FFFF0000"/>
            <rFont val="Times New Roman"/>
            <family val="1"/>
            <charset val="204"/>
          </rPr>
          <t>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rFont val="Times New Roman"/>
            <family val="1"/>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январь-февраль 2018 года отловлено 261 голова.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oc>
    <nc r="L55" t="inlineStr">
      <is>
        <r>
          <rPr>
            <u/>
            <sz val="16"/>
            <rFont val="Times New Roman"/>
            <family val="1"/>
            <charset val="204"/>
          </rPr>
          <t>КУИ:</t>
        </r>
        <r>
          <rPr>
            <u/>
            <sz val="16"/>
            <color rgb="FFFF0000"/>
            <rFont val="Times New Roman"/>
            <family val="1"/>
            <charset val="204"/>
          </rPr>
          <t xml:space="preserve"> </t>
        </r>
        <r>
          <rPr>
            <sz val="16"/>
            <color rgb="FFFF0000"/>
            <rFont val="Times New Roman"/>
            <family val="1"/>
            <charset val="204"/>
          </rPr>
          <t>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rFont val="Times New Roman"/>
            <family val="1"/>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январь-февраль 2018 года отловлено 261 голова. 
</t>
        </r>
        <r>
          <rPr>
            <u/>
            <sz val="16"/>
            <rFont val="Times New Roman"/>
            <family val="1"/>
            <charset val="204"/>
          </rPr>
          <t>УБУиО</t>
        </r>
        <r>
          <rPr>
            <sz val="16"/>
            <rFont val="Times New Roman"/>
            <family val="1"/>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rcc>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 sId="1">
    <oc r="L134"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 </t>
        </r>
        <r>
          <rPr>
            <sz val="16"/>
            <color rgb="FFFF0000"/>
            <rFont val="Times New Roman"/>
            <family val="2"/>
            <charset val="204"/>
          </rPr>
          <t xml:space="preserve">
</t>
        </r>
        <r>
          <rPr>
            <sz val="16"/>
            <rFont val="Times New Roman"/>
            <family val="1"/>
            <charset val="204"/>
          </rPr>
          <t>4)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Субсидия носит заявительный характер. На 01.03.2018 обращений не поступало.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01.03.2018 обращений не поступало.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Подведение итогов аукциона состоится 26.03.2018.  Окончание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oc>
    <nc r="L134"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 </t>
        </r>
        <r>
          <rPr>
            <sz val="16"/>
            <color rgb="FFFF0000"/>
            <rFont val="Times New Roman"/>
            <family val="2"/>
            <charset val="204"/>
          </rPr>
          <t xml:space="preserve">
</t>
        </r>
        <r>
          <rPr>
            <sz val="16"/>
            <rFont val="Times New Roman"/>
            <family val="1"/>
            <charset val="204"/>
          </rPr>
          <t>4)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Субсидия носит заявительный характер. На 01.03.2018 обращений не поступало.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t>
        </r>
        <r>
          <rPr>
            <sz val="16"/>
            <color rgb="FFFF0000"/>
            <rFont val="Times New Roman"/>
            <family val="1"/>
            <charset val="204"/>
          </rPr>
          <t>. На 01.03.2018 обращений не поступало</t>
        </r>
        <r>
          <rPr>
            <sz val="16"/>
            <rFont val="Times New Roman"/>
            <family val="1"/>
            <charset val="204"/>
          </rPr>
          <t>.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Подведение итогов аукциона состоится 26.03.2018.  Окончание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1">
    <oc r="L134"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t>
        </r>
        <r>
          <rPr>
            <sz val="16"/>
            <color rgb="FFFF0000"/>
            <rFont val="Times New Roman"/>
            <family val="2"/>
            <charset val="204"/>
          </rPr>
          <t xml:space="preserve">
</t>
        </r>
        <r>
          <rPr>
            <sz val="16"/>
            <rFont val="Times New Roman"/>
            <family val="1"/>
            <charset val="204"/>
          </rPr>
          <t>4) финансирование инвестиционных проектов в сфере жилищно-коммунального комплекса с привлечением заемных средств.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01.03.2018 обращений не поступало.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данной программы предусмотрены средства на строительство объекта  «Пешеходный мост в сквере "Старожилов" в г.Сургуте». Извещение о проведении аукциона на выполнение строительно-монтажных работ, согласно плана-графика, будет размещено в феврале 2018 года. Начальная максимальная цена контракта – 17 261,07 тыс.руб.  Запланированный  срок окончания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oc>
    <nc r="L134"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 </t>
        </r>
        <r>
          <rPr>
            <sz val="16"/>
            <color rgb="FFFF0000"/>
            <rFont val="Times New Roman"/>
            <family val="2"/>
            <charset val="204"/>
          </rPr>
          <t xml:space="preserve">
</t>
        </r>
        <r>
          <rPr>
            <sz val="16"/>
            <rFont val="Times New Roman"/>
            <family val="1"/>
            <charset val="204"/>
          </rPr>
          <t>4)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Субсидия носит заявительный характер. На 01.03.2018 обращений не поступало.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01.03.2018 обращений не поступало.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Подведение итогов аукциона состоится 26.03.2018.  Окончание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nc>
  </rcc>
  <rcv guid="{CCF533A2-322B-40E2-88B2-065E6D1D35B4}" action="delete"/>
  <rdn rId="0" localSheetId="1" customView="1" name="Z_CCF533A2_322B_40E2_88B2_065E6D1D35B4_.wvu.PrintArea" hidden="1" oldHidden="1">
    <formula>'на 01.11.2017'!$A$1:$L$187</formula>
    <oldFormula>'на 01.11.2017'!$A$1:$L$187</oldFormula>
  </rdn>
  <rdn rId="0" localSheetId="1" customView="1" name="Z_CCF533A2_322B_40E2_88B2_065E6D1D35B4_.wvu.PrintTitles" hidden="1" oldHidden="1">
    <formula>'на 01.11.2017'!$5:$8</formula>
    <oldFormula>'на 01.11.2017'!$5:$8</oldFormula>
  </rdn>
  <rdn rId="0" localSheetId="1" customView="1" name="Z_CCF533A2_322B_40E2_88B2_065E6D1D35B4_.wvu.Cols" hidden="1" oldHidden="1">
    <formula>'на 01.11.2017'!$I:$I</formula>
    <oldFormula>'на 01.11.2017'!$I:$I</oldFormula>
  </rdn>
  <rdn rId="0" localSheetId="1" customView="1" name="Z_CCF533A2_322B_40E2_88B2_065E6D1D35B4_.wvu.FilterData" hidden="1" oldHidden="1">
    <formula>'на 01.11.2017'!$A$7:$L$391</formula>
    <oldFormula>'на 01.11.2017'!$A$7:$L$391</oldFormula>
  </rdn>
  <rcv guid="{CCF533A2-322B-40E2-88B2-065E6D1D35B4}" action="add"/>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 sId="1">
    <o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По состоянию на 01.03.2018 произведена выплата заработной платы за январь и первую половину февраля месяца 2018 года, оплата услуг по содержанию имущества, за поставку основных средств и материальных запасов осуществляется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t>
        </r>
        <r>
          <rPr>
            <sz val="16"/>
            <color rgb="FFFF0000"/>
            <rFont val="Times New Roman"/>
            <family val="2"/>
            <charset val="204"/>
          </rPr>
          <t xml:space="preserve">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1.В рамках реализации государственной программы в рамках переданных государственных полномочийосуществляется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t>
        </r>
        <r>
          <rPr>
            <sz val="16"/>
            <color rgb="FFFF0000"/>
            <rFont val="Times New Roman"/>
            <family val="2"/>
            <charset val="204"/>
          </rPr>
          <t xml:space="preserve">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 sId="1">
    <o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1.В рамках реализации государственной программы в рамках переданных государственных полномочийосуществляется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t>
        </r>
        <r>
          <rPr>
            <sz val="16"/>
            <color rgb="FFFF0000"/>
            <rFont val="Times New Roman"/>
            <family val="2"/>
            <charset val="204"/>
          </rPr>
          <t xml:space="preserve">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t>
        </r>
        <r>
          <rPr>
            <sz val="16"/>
            <color rgb="FFFF0000"/>
            <rFont val="Times New Roman"/>
            <family val="2"/>
            <charset val="204"/>
          </rPr>
          <t xml:space="preserve">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9" sId="1">
    <o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t>
        </r>
        <r>
          <rPr>
            <sz val="16"/>
            <color rgb="FFFF0000"/>
            <rFont val="Times New Roman"/>
            <family val="2"/>
            <charset val="204"/>
          </rPr>
          <t xml:space="preserve">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запланировано  проведение  городского молодежного проекта "Среда Обитания" (Проведение игры КВН на Кубок Главы города, Фестиваль КВН),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 sId="1">
    <oc r="L154" t="inlineStr">
      <is>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Ханты-Мансийского автономного округа - Югры в сфере обращения с твердыми коммунальными отходами произведена выплата заработной платы за январь и первую половину февраля  2018 года.
Закупки по приобретению материальных запасов планируется провести в соответствии с планом-графиком.
</t>
        </r>
      </is>
    </oc>
    <nc r="L154" t="inlineStr">
      <is>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Ханты-Мансийского автономного округа - Югры в сфере обращения с твердыми коммунальными отходами произведена выплата заработной платы за январь и первую половину февраля  2018 года.
Закупки по приобретению материальных запасов планируется провести в соответствии с планом-графиком.
</t>
        </r>
      </is>
    </nc>
  </rcc>
  <rcc rId="211" sId="1">
    <oc r="L160" t="inlineStr">
      <is>
        <r>
          <rPr>
            <u/>
            <sz val="16"/>
            <rFont val="Times New Roman"/>
            <family val="2"/>
            <charset val="204"/>
          </rPr>
          <t xml:space="preserve">АГ: </t>
        </r>
        <r>
          <rPr>
            <sz val="16"/>
            <rFont val="Times New Roman"/>
            <family val="2"/>
            <charset val="204"/>
          </rPr>
          <t xml:space="preserve">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произведена выплата заработной платы за январь и первую половину февраля работникам МКУ "МФЦ г. Сургута".
       За счет средств местного бюджета произведена оплата за поставку материальных запасов  в соответствии с условиями заключенных договоров, муниципальных контрактов.
</t>
        </r>
      </is>
    </oc>
    <nc r="L160" t="inlineStr">
      <is>
        <r>
          <rPr>
            <u/>
            <sz val="16"/>
            <rFont val="Times New Roman"/>
            <family val="2"/>
            <charset val="204"/>
          </rPr>
          <t xml:space="preserve">АГ: </t>
        </r>
        <r>
          <rPr>
            <sz val="16"/>
            <rFont val="Times New Roman"/>
            <family val="2"/>
            <charset val="204"/>
          </rPr>
          <t xml:space="preserve">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t>
        </r>
      </is>
    </nc>
  </rcc>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 sId="1">
    <oc r="L183" t="inlineStr">
      <is>
        <r>
          <rPr>
            <u/>
            <sz val="16"/>
            <rFont val="Times New Roman"/>
            <family val="2"/>
            <charset val="204"/>
          </rPr>
          <t>АГ:</t>
        </r>
        <r>
          <rPr>
            <sz val="16"/>
            <rFont val="Times New Roman"/>
            <family val="2"/>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за поставку основных средств и материальных запасов осуществляется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государственной регистрации актов гражданского состояния.
</t>
        </r>
      </is>
    </oc>
    <nc r="L183" t="inlineStr">
      <is>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t>
        </r>
      </is>
    </nc>
  </rcc>
  <rcc rId="213" sId="1">
    <oc r="L154" t="inlineStr">
      <is>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Ханты-Мансийского автономного округа - Югры в сфере обращения с твердыми коммунальными отходами произведена выплата заработной платы за январь и первую половину февраля  2018 года.
Закупки по приобретению материальных запасов планируется провести в соответствии с планом-графиком.
</t>
        </r>
      </is>
    </oc>
    <nc r="L154" t="inlineStr">
      <is>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полномочияосуществляется деятельность  в сфере обращения с твердыми коммунальными отходами.
</t>
        </r>
      </is>
    </nc>
  </rcc>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 sId="1">
    <o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t>
        </r>
        <r>
          <rPr>
            <sz val="16"/>
            <color rgb="FFFF0000"/>
            <rFont val="Times New Roman"/>
            <family val="1"/>
            <charset val="204"/>
          </rPr>
          <t>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t>
        </r>
        <r>
          <rPr>
            <sz val="16"/>
            <rFont val="Times New Roman"/>
            <family val="1"/>
            <charset val="204"/>
          </rPr>
          <t xml:space="preserve">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01.03.2018 года по педагогическим работникам муниципальных организаций дополнительного образования детей составило 75 178,3 рублей. </t>
        </r>
      </is>
    </oc>
    <n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настоящее время ведется работа по заключению соглашений о предоставлении субсидий местному бюджету из бюджета ХМАО-Югры с отраслевым департаментом ХМАО-Югры по типовой форме, утвержденной приказом Департамента фининсов ХМАО-Югры от 22.02.2018 №8-нп. До момента подписания соглашений направление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не представляется возможным.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01.03.2018 года по педагогическим работникам муниципальных организаций дополнительного образования детей составило 75 178,3 рублей. </t>
        </r>
      </is>
    </nc>
  </rcc>
  <rcc rId="215" sId="1">
    <oc r="L134"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 </t>
        </r>
        <r>
          <rPr>
            <sz val="16"/>
            <color rgb="FFFF0000"/>
            <rFont val="Times New Roman"/>
            <family val="2"/>
            <charset val="204"/>
          </rPr>
          <t xml:space="preserve">
</t>
        </r>
        <r>
          <rPr>
            <sz val="16"/>
            <rFont val="Times New Roman"/>
            <family val="1"/>
            <charset val="204"/>
          </rPr>
          <t>4)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Субсидия носит заявительный характер. На 01.03.2018 обращений не поступало.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t>
        </r>
        <r>
          <rPr>
            <sz val="16"/>
            <color rgb="FFFF0000"/>
            <rFont val="Times New Roman"/>
            <family val="1"/>
            <charset val="204"/>
          </rPr>
          <t>. На 01.03.2018 обращений не поступало</t>
        </r>
        <r>
          <rPr>
            <sz val="16"/>
            <rFont val="Times New Roman"/>
            <family val="1"/>
            <charset val="204"/>
          </rPr>
          <t>.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Подведение итогов аукциона состоится 26.03.2018.  Окончание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oc>
    <nc r="L134"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 </t>
        </r>
        <r>
          <rPr>
            <sz val="16"/>
            <color rgb="FFFF0000"/>
            <rFont val="Times New Roman"/>
            <family val="2"/>
            <charset val="204"/>
          </rPr>
          <t xml:space="preserve">
</t>
        </r>
        <r>
          <rPr>
            <sz val="16"/>
            <rFont val="Times New Roman"/>
            <family val="1"/>
            <charset val="204"/>
          </rPr>
          <t>4)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Субсидия носит заявительный характер. На 01.03.2018 обращений не поступало.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t>
        </r>
        <r>
          <rPr>
            <sz val="16"/>
            <color rgb="FFFF0000"/>
            <rFont val="Times New Roman"/>
            <family val="1"/>
            <charset val="204"/>
          </rPr>
          <t xml:space="preserve">. </t>
        </r>
        <r>
          <rPr>
            <sz val="16"/>
            <rFont val="Times New Roman"/>
            <family val="1"/>
            <charset val="204"/>
          </rPr>
          <t>Субсидия носит заявительный характер. На 01.03.2018 обращений не поступало.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Подведение итогов аукциона состоится 26.03.2018.  Окончание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nc>
  </rcc>
  <rcc rId="216" sId="1">
    <oc r="L55" t="inlineStr">
      <is>
        <r>
          <rPr>
            <u/>
            <sz val="16"/>
            <rFont val="Times New Roman"/>
            <family val="1"/>
            <charset val="204"/>
          </rPr>
          <t>КУИ:</t>
        </r>
        <r>
          <rPr>
            <u/>
            <sz val="16"/>
            <color rgb="FFFF0000"/>
            <rFont val="Times New Roman"/>
            <family val="1"/>
            <charset val="204"/>
          </rPr>
          <t xml:space="preserve"> </t>
        </r>
        <r>
          <rPr>
            <sz val="16"/>
            <color rgb="FFFF0000"/>
            <rFont val="Times New Roman"/>
            <family val="1"/>
            <charset val="204"/>
          </rPr>
          <t>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rFont val="Times New Roman"/>
            <family val="1"/>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январь-февраль 2018 года отловлено 261 голова. 
</t>
        </r>
        <r>
          <rPr>
            <u/>
            <sz val="16"/>
            <rFont val="Times New Roman"/>
            <family val="1"/>
            <charset val="204"/>
          </rPr>
          <t>УБУиО</t>
        </r>
        <r>
          <rPr>
            <sz val="16"/>
            <rFont val="Times New Roman"/>
            <family val="1"/>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oc>
    <nc r="L55" t="inlineStr">
      <is>
        <r>
          <rPr>
            <u/>
            <sz val="16"/>
            <rFont val="Times New Roman"/>
            <family val="1"/>
            <charset val="204"/>
          </rPr>
          <t>КУИ:</t>
        </r>
        <r>
          <rPr>
            <u/>
            <sz val="16"/>
            <color rgb="FFFF0000"/>
            <rFont val="Times New Roman"/>
            <family val="1"/>
            <charset val="204"/>
          </rPr>
          <t xml:space="preserve"> </t>
        </r>
        <r>
          <rPr>
            <sz val="16"/>
            <color rgb="FFFF0000"/>
            <rFont val="Times New Roman"/>
            <family val="1"/>
            <charset val="204"/>
          </rPr>
          <t>В рамках реализации программы планируется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rFont val="Times New Roman"/>
            <family val="1"/>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январь-февраль 2018 года отловлено 261 голова. 
</t>
        </r>
        <r>
          <rPr>
            <u/>
            <sz val="16"/>
            <rFont val="Times New Roman"/>
            <family val="1"/>
            <charset val="204"/>
          </rPr>
          <t>УБУиО</t>
        </r>
        <r>
          <rPr>
            <sz val="16"/>
            <rFont val="Times New Roman"/>
            <family val="1"/>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rcc>
  <rfmt sheetId="1" sqref="L55:L60" start="0" length="2147483647">
    <dxf>
      <font>
        <color auto="1"/>
      </font>
    </dxf>
  </rfmt>
  <rfmt sheetId="1" sqref="L37:L42" start="0" length="2147483647">
    <dxf>
      <font>
        <color auto="1"/>
      </font>
    </dxf>
  </rfmt>
  <rcv guid="{67ADFAE6-A9AF-44D7-8539-93CD0F6B7849}" action="delete"/>
  <rdn rId="0" localSheetId="1" customView="1" name="Z_67ADFAE6_A9AF_44D7_8539_93CD0F6B7849_.wvu.PrintArea" hidden="1" oldHidden="1">
    <formula>'на 01.03.2018'!$A$1:$L$188</formula>
    <oldFormula>'на 01.03.2018'!$A$1:$L$188</oldFormula>
  </rdn>
  <rdn rId="0" localSheetId="1" customView="1" name="Z_67ADFAE6_A9AF_44D7_8539_93CD0F6B7849_.wvu.PrintTitles" hidden="1" oldHidden="1">
    <formula>'на 01.03.2018'!$5:$8</formula>
    <oldFormula>'на 01.03.2018'!$5:$8</oldFormula>
  </rdn>
  <rdn rId="0" localSheetId="1" customView="1" name="Z_67ADFAE6_A9AF_44D7_8539_93CD0F6B7849_.wvu.Cols" hidden="1" oldHidden="1">
    <formula>'на 01.03.2018'!$I:$I</formula>
    <oldFormula>'на 01.03.2018'!$I:$I</oldFormula>
  </rdn>
  <rdn rId="0" localSheetId="1" customView="1" name="Z_67ADFAE6_A9AF_44D7_8539_93CD0F6B7849_.wvu.FilterData" hidden="1" oldHidden="1">
    <formula>'на 01.03.2018'!$A$7:$L$391</formula>
    <oldFormula>'на 01.03.2018'!$A$7:$L$391</oldFormula>
  </rdn>
  <rcv guid="{67ADFAE6-A9AF-44D7-8539-93CD0F6B7849}" action="add"/>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01.03.2018'!$A$1:$L$188</formula>
    <oldFormula>'на 01.03.2018'!$A$1:$L$188</oldFormula>
  </rdn>
  <rdn rId="0" localSheetId="1" customView="1" name="Z_67ADFAE6_A9AF_44D7_8539_93CD0F6B7849_.wvu.PrintTitles" hidden="1" oldHidden="1">
    <formula>'на 01.03.2018'!$5:$8</formula>
    <oldFormula>'на 01.03.2018'!$5:$8</oldFormula>
  </rdn>
  <rdn rId="0" localSheetId="1" customView="1" name="Z_67ADFAE6_A9AF_44D7_8539_93CD0F6B7849_.wvu.Cols" hidden="1" oldHidden="1">
    <formula>'на 01.03.2018'!$I:$I</formula>
    <oldFormula>'на 01.03.2018'!$I:$I</oldFormula>
  </rdn>
  <rdn rId="0" localSheetId="1" customView="1" name="Z_67ADFAE6_A9AF_44D7_8539_93CD0F6B7849_.wvu.FilterData" hidden="1" oldHidden="1">
    <formula>'на 01.03.2018'!$A$7:$L$391</formula>
    <oldFormula>'на 01.03.2018'!$A$7:$L$391</oldFormula>
  </rdn>
  <rcv guid="{67ADFAE6-A9AF-44D7-8539-93CD0F6B7849}" action="add"/>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01.03.2018'!$A$1:$L$189</formula>
    <oldFormula>'на 01.03.2018'!$A$1:$L$188</oldFormula>
  </rdn>
  <rdn rId="0" localSheetId="1" customView="1" name="Z_67ADFAE6_A9AF_44D7_8539_93CD0F6B7849_.wvu.PrintTitles" hidden="1" oldHidden="1">
    <formula>'на 01.03.2018'!$5:$8</formula>
    <oldFormula>'на 01.03.2018'!$5:$8</oldFormula>
  </rdn>
  <rdn rId="0" localSheetId="1" customView="1" name="Z_67ADFAE6_A9AF_44D7_8539_93CD0F6B7849_.wvu.Cols" hidden="1" oldHidden="1">
    <formula>'на 01.03.2018'!$I:$I</formula>
    <oldFormula>'на 01.03.2018'!$I:$I</oldFormula>
  </rdn>
  <rdn rId="0" localSheetId="1" customView="1" name="Z_67ADFAE6_A9AF_44D7_8539_93CD0F6B7849_.wvu.FilterData" hidden="1" oldHidden="1">
    <formula>'на 01.03.2018'!$A$7:$L$391</formula>
    <oldFormula>'на 01.03.2018'!$A$7:$L$391</oldFormula>
  </rdn>
  <rcv guid="{67ADFAE6-A9AF-44D7-8539-93CD0F6B7849}" action="add"/>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 sId="1">
    <o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настоящее время ведется работа по заключению соглашений о предоставлении субсидий местному бюджету из бюджета ХМАО-Югры с отраслевым департаментом ХМАО-Югры по типовой форме, утвержденной приказом Департамента фининсов ХМАО-Югры от 22.02.2018 №8-нп. До момента подписания соглашений направление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не представляется возможным.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01.03.2018 года по педагогическим работникам муниципальных организаций дополнительного образования детей составило 75 178,3 рублей. </t>
        </r>
      </is>
    </oc>
    <n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67 054,2 рублей.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настоящее время ведется работа по заключению соглашений о предоставлении субсидий местному бюджету из бюджета ХМАО-Югры с отраслевым департаментом ХМАО-Югры по типовой форме, утвержденной приказом Департамента фининсов ХМАО-Югры от 22.02.2018 №8-нп. До момента подписания соглашений направление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не представляется возможным.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01.03.2018 года по педагогическим работникам муниципальных организаций дополнительного образования детей составило 75 178,3 рублей. </t>
        </r>
      </is>
    </nc>
  </rcc>
  <rcv guid="{3EEA7E1A-5F2B-4408-A34C-1F0223B5B245}" action="delete"/>
  <rdn rId="0" localSheetId="1" customView="1" name="Z_3EEA7E1A_5F2B_4408_A34C_1F0223B5B245_.wvu.PrintArea" hidden="1" oldHidden="1">
    <formula>'на 01.03.2018'!$A$1:$L$190</formula>
    <oldFormula>'на 01.03.2018'!$A$1:$L$190</oldFormula>
  </rdn>
  <rdn rId="0" localSheetId="1" customView="1" name="Z_3EEA7E1A_5F2B_4408_A34C_1F0223B5B245_.wvu.PrintTitles" hidden="1" oldHidden="1">
    <formula>'на 01.03.2018'!$5:$8</formula>
    <oldFormula>'на 01.03.2018'!$5:$8</oldFormula>
  </rdn>
  <rdn rId="0" localSheetId="1" customView="1" name="Z_3EEA7E1A_5F2B_4408_A34C_1F0223B5B245_.wvu.FilterData" hidden="1" oldHidden="1">
    <formula>'на 01.03.2018'!$A$7:$L$391</formula>
    <oldFormula>'на 01.03.2018'!$A$7:$L$391</oldFormula>
  </rdn>
  <rcv guid="{3EEA7E1A-5F2B-4408-A34C-1F0223B5B245}" action="add"/>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01.03.2018'!$A$1:$L$189</formula>
    <oldFormula>'на 01.03.2018'!$A$1:$L$189</oldFormula>
  </rdn>
  <rdn rId="0" localSheetId="1" customView="1" name="Z_67ADFAE6_A9AF_44D7_8539_93CD0F6B7849_.wvu.PrintTitles" hidden="1" oldHidden="1">
    <formula>'на 01.03.2018'!$5:$8</formula>
    <oldFormula>'на 01.03.2018'!$5:$8</oldFormula>
  </rdn>
  <rdn rId="0" localSheetId="1" customView="1" name="Z_67ADFAE6_A9AF_44D7_8539_93CD0F6B7849_.wvu.Cols" hidden="1" oldHidden="1">
    <formula>'на 01.03.2018'!$I:$I</formula>
    <oldFormula>'на 01.03.2018'!$I:$I</oldFormula>
  </rdn>
  <rdn rId="0" localSheetId="1" customView="1" name="Z_67ADFAE6_A9AF_44D7_8539_93CD0F6B7849_.wvu.FilterData" hidden="1" oldHidden="1">
    <formula>'на 01.03.2018'!$A$7:$L$391</formula>
    <oldFormula>'на 01.03.2018'!$A$7:$L$391</oldFormula>
  </rdn>
  <rcv guid="{67ADFAE6-A9AF-44D7-8539-93CD0F6B7849}"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1">
    <oc r="L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животных.В 2018 году планируется утилизировать 1 800 безнадзорных животных.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oc>
    <nc r="L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925,4 тыс.руб. на период январь-март 2018 года на отлов 401 головы. За январь-февраль 2018 года отловлено 261 голова.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rcc>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 sId="1">
    <oc r="M9">
      <f>D9-J9</f>
    </oc>
    <nc r="M9"/>
  </rcc>
  <rcc rId="238" sId="1">
    <oc r="M10">
      <f>D10-J10</f>
    </oc>
    <nc r="M10"/>
  </rcc>
  <rcc rId="239" sId="1">
    <oc r="M11">
      <f>D11-J11</f>
    </oc>
    <nc r="M11"/>
  </rcc>
  <rcc rId="240" sId="1">
    <oc r="M12">
      <f>D12-J12</f>
    </oc>
    <nc r="M12"/>
  </rcc>
  <rcc rId="241" sId="1">
    <oc r="M13">
      <f>D13-J13</f>
    </oc>
    <nc r="M13"/>
  </rcc>
  <rcc rId="242" sId="1">
    <oc r="O13">
      <f>D13-J13</f>
    </oc>
    <nc r="O13"/>
  </rcc>
  <rcc rId="243" sId="1">
    <oc r="M14">
      <f>D14-J14</f>
    </oc>
    <nc r="M14"/>
  </rcc>
  <rcc rId="244" sId="1">
    <oc r="O14">
      <f>D14-J14</f>
    </oc>
    <nc r="O14"/>
  </rcc>
  <rcc rId="245" sId="1">
    <oc r="M15">
      <f>D15-J15</f>
    </oc>
    <nc r="M15"/>
  </rcc>
  <rcc rId="246" sId="1">
    <oc r="O15">
      <f>D15-J15</f>
    </oc>
    <nc r="O15"/>
  </rcc>
  <rcc rId="247" sId="1">
    <oc r="M16">
      <f>D16-J16</f>
    </oc>
    <nc r="M16"/>
  </rcc>
  <rcc rId="248" sId="1">
    <oc r="O16">
      <f>D16-J16</f>
    </oc>
    <nc r="O16"/>
  </rcc>
  <rcc rId="249" sId="1">
    <oc r="M17">
      <f>D17-J17</f>
    </oc>
    <nc r="M17"/>
  </rcc>
  <rcc rId="250" sId="1">
    <oc r="O17">
      <f>D17-J17</f>
    </oc>
    <nc r="O17"/>
  </rcc>
  <rcc rId="251" sId="1">
    <oc r="M18">
      <f>D18-J18</f>
    </oc>
    <nc r="M18"/>
  </rcc>
  <rcc rId="252" sId="1">
    <oc r="O18">
      <f>D18-J18</f>
    </oc>
    <nc r="O18"/>
  </rcc>
  <rcc rId="253" sId="1">
    <oc r="M19">
      <f>D19-J19</f>
    </oc>
    <nc r="M19"/>
  </rcc>
  <rcc rId="254" sId="1">
    <oc r="O19">
      <f>D19-J19</f>
    </oc>
    <nc r="O19"/>
  </rcc>
  <rcc rId="255" sId="1">
    <oc r="M20">
      <f>D20-J20</f>
    </oc>
    <nc r="M20"/>
  </rcc>
  <rcc rId="256" sId="1">
    <oc r="O20">
      <f>D20-J20</f>
    </oc>
    <nc r="O20"/>
  </rcc>
  <rcc rId="257" sId="1">
    <oc r="O21">
      <f>D21-J21</f>
    </oc>
    <nc r="O21"/>
  </rcc>
  <rcc rId="258" sId="1">
    <oc r="M22">
      <f>D22-J22</f>
    </oc>
    <nc r="M22"/>
  </rcc>
  <rcc rId="259" sId="1">
    <oc r="O22">
      <f>D22-J22</f>
    </oc>
    <nc r="O22"/>
  </rcc>
  <rcc rId="260" sId="1">
    <oc r="M23">
      <f>D23-J23</f>
    </oc>
    <nc r="M23"/>
  </rcc>
  <rcc rId="261" sId="1">
    <oc r="O23">
      <f>D23-J23</f>
    </oc>
    <nc r="O23"/>
  </rcc>
  <rcc rId="262" sId="1">
    <oc r="M24">
      <f>D24-J24</f>
    </oc>
    <nc r="M24"/>
  </rcc>
  <rcc rId="263" sId="1">
    <oc r="O24">
      <f>D24-J24</f>
    </oc>
    <nc r="O24"/>
  </rcc>
  <rcc rId="264" sId="1">
    <oc r="M25">
      <f>D25-J25</f>
    </oc>
    <nc r="M25"/>
  </rcc>
  <rcc rId="265" sId="1">
    <oc r="O25">
      <f>D25-J25</f>
    </oc>
    <nc r="O25"/>
  </rcc>
  <rcc rId="266" sId="1">
    <oc r="M26">
      <f>D26-J26</f>
    </oc>
    <nc r="M26"/>
  </rcc>
  <rcc rId="267" sId="1">
    <oc r="O26">
      <f>D26-J26</f>
    </oc>
    <nc r="O26"/>
  </rcc>
  <rcc rId="268" sId="1">
    <oc r="M27">
      <f>D27-J27</f>
    </oc>
    <nc r="M27"/>
  </rcc>
  <rcc rId="269" sId="1">
    <oc r="O27">
      <f>D27-J27</f>
    </oc>
    <nc r="O27"/>
  </rcc>
  <rcc rId="270" sId="1">
    <oc r="M28">
      <f>D28-J28</f>
    </oc>
    <nc r="M28"/>
  </rcc>
  <rcc rId="271" sId="1">
    <oc r="O28">
      <f>D28-J28</f>
    </oc>
    <nc r="O28"/>
  </rcc>
  <rcc rId="272" sId="1">
    <oc r="M29">
      <f>D29-J29</f>
    </oc>
    <nc r="M29"/>
  </rcc>
  <rcc rId="273" sId="1">
    <oc r="O29">
      <f>D29-J29</f>
    </oc>
    <nc r="O29"/>
  </rcc>
  <rcc rId="274" sId="1">
    <oc r="M30">
      <f>D30-J30</f>
    </oc>
    <nc r="M30"/>
  </rcc>
  <rcc rId="275" sId="1">
    <oc r="O30">
      <f>D30-J30</f>
    </oc>
    <nc r="O30"/>
  </rcc>
  <rcc rId="276" sId="1">
    <oc r="M31">
      <f>D31-J31</f>
    </oc>
    <nc r="M31"/>
  </rcc>
  <rcc rId="277" sId="1">
    <oc r="O31">
      <f>D31-J31</f>
    </oc>
    <nc r="O31"/>
  </rcc>
  <rcc rId="278" sId="1">
    <oc r="M32">
      <f>D32-J32</f>
    </oc>
    <nc r="M32"/>
  </rcc>
  <rcc rId="279" sId="1">
    <oc r="O32">
      <f>D32-J32</f>
    </oc>
    <nc r="O32"/>
  </rcc>
  <rcc rId="280" sId="1">
    <oc r="M33">
      <f>D33-J33</f>
    </oc>
    <nc r="M33"/>
  </rcc>
  <rcc rId="281" sId="1">
    <oc r="O33">
      <f>D33-J33</f>
    </oc>
    <nc r="O33"/>
  </rcc>
  <rcc rId="282" sId="1">
    <oc r="M34">
      <f>D34-J34</f>
    </oc>
    <nc r="M34"/>
  </rcc>
  <rcc rId="283" sId="1">
    <oc r="O34">
      <f>D34-J34</f>
    </oc>
    <nc r="O34"/>
  </rcc>
  <rcc rId="284" sId="1">
    <oc r="M35">
      <f>D35-J35</f>
    </oc>
    <nc r="M35"/>
  </rcc>
  <rcc rId="285" sId="1">
    <oc r="O35">
      <f>D35-J35</f>
    </oc>
    <nc r="O35"/>
  </rcc>
  <rcc rId="286" sId="1">
    <oc r="M36">
      <f>D36-J36</f>
    </oc>
    <nc r="M36"/>
  </rcc>
  <rcc rId="287" sId="1">
    <oc r="O36">
      <f>D36-J36</f>
    </oc>
    <nc r="O36"/>
  </rcc>
  <rcc rId="288" sId="1">
    <oc r="M37">
      <f>D37-J37</f>
    </oc>
    <nc r="M37"/>
  </rcc>
  <rcc rId="289" sId="1">
    <oc r="O37">
      <f>D37-J37</f>
    </oc>
    <nc r="O37"/>
  </rcc>
  <rcc rId="290" sId="1">
    <oc r="M38">
      <f>D38-J38</f>
    </oc>
    <nc r="M38"/>
  </rcc>
  <rcc rId="291" sId="1">
    <oc r="M39">
      <f>D39-J39</f>
    </oc>
    <nc r="M39"/>
  </rcc>
  <rcc rId="292" sId="1">
    <oc r="O39">
      <f>D39-J39</f>
    </oc>
    <nc r="O39"/>
  </rcc>
  <rcc rId="293" sId="1">
    <oc r="M40">
      <f>D40-J40</f>
    </oc>
    <nc r="M40"/>
  </rcc>
  <rcc rId="294" sId="1">
    <oc r="O40">
      <f>D40-J40</f>
    </oc>
    <nc r="O40"/>
  </rcc>
  <rcc rId="295" sId="1">
    <oc r="M41">
      <f>D41-J41</f>
    </oc>
    <nc r="M41"/>
  </rcc>
  <rcc rId="296" sId="1">
    <oc r="O41">
      <f>D41-J41</f>
    </oc>
    <nc r="O41"/>
  </rcc>
  <rcc rId="297" sId="1">
    <oc r="M42">
      <f>D42-J42</f>
    </oc>
    <nc r="M42"/>
  </rcc>
  <rcc rId="298" sId="1">
    <oc r="O42">
      <f>D42-J42</f>
    </oc>
    <nc r="O42"/>
  </rcc>
  <rcc rId="299" sId="1">
    <oc r="M43">
      <f>D43-J43</f>
    </oc>
    <nc r="M43"/>
  </rcc>
  <rcc rId="300" sId="1">
    <oc r="O43">
      <f>D43-J43</f>
    </oc>
    <nc r="O43"/>
  </rcc>
  <rcc rId="301" sId="1">
    <oc r="M44">
      <f>D44-J44</f>
    </oc>
    <nc r="M44"/>
  </rcc>
  <rcc rId="302" sId="1">
    <oc r="O44">
      <f>D44-J44</f>
    </oc>
    <nc r="O44"/>
  </rcc>
  <rcc rId="303" sId="1">
    <oc r="M45">
      <f>D45-J45</f>
    </oc>
    <nc r="M45"/>
  </rcc>
  <rcc rId="304" sId="1">
    <oc r="O45">
      <f>D45-J45</f>
    </oc>
    <nc r="O45"/>
  </rcc>
  <rcc rId="305" sId="1">
    <oc r="M46">
      <f>D46-J46</f>
    </oc>
    <nc r="M46"/>
  </rcc>
  <rcc rId="306" sId="1">
    <oc r="O46">
      <f>D46-J46</f>
    </oc>
    <nc r="O46"/>
  </rcc>
  <rcc rId="307" sId="1">
    <oc r="M47">
      <f>D47-J47</f>
    </oc>
    <nc r="M47"/>
  </rcc>
  <rcc rId="308" sId="1">
    <oc r="O47">
      <f>D47-J47</f>
    </oc>
    <nc r="O47"/>
  </rcc>
  <rcc rId="309" sId="1">
    <oc r="M48">
      <f>D48-J48</f>
    </oc>
    <nc r="M48"/>
  </rcc>
  <rcc rId="310" sId="1">
    <oc r="O48">
      <f>D48-J48</f>
    </oc>
    <nc r="O48"/>
  </rcc>
  <rcc rId="311" sId="1">
    <oc r="M49">
      <f>D49-J49</f>
    </oc>
    <nc r="M49"/>
  </rcc>
  <rcc rId="312" sId="1">
    <oc r="O49">
      <f>D49-J49</f>
    </oc>
    <nc r="O49"/>
  </rcc>
  <rcc rId="313" sId="1">
    <oc r="M50">
      <f>D50-J50</f>
    </oc>
    <nc r="M50"/>
  </rcc>
  <rcc rId="314" sId="1">
    <oc r="O50">
      <f>D50-J50</f>
    </oc>
    <nc r="O50"/>
  </rcc>
  <rcc rId="315" sId="1">
    <oc r="M51">
      <f>D51-J51</f>
    </oc>
    <nc r="M51"/>
  </rcc>
  <rcc rId="316" sId="1">
    <oc r="O51">
      <f>D51-J51</f>
    </oc>
    <nc r="O51"/>
  </rcc>
  <rcc rId="317" sId="1">
    <oc r="M52">
      <f>D52-J52</f>
    </oc>
    <nc r="M52"/>
  </rcc>
  <rcc rId="318" sId="1">
    <oc r="O52">
      <f>D52-J52</f>
    </oc>
    <nc r="O52"/>
  </rcc>
  <rcc rId="319" sId="1">
    <oc r="M53">
      <f>D53-J53</f>
    </oc>
    <nc r="M53"/>
  </rcc>
  <rcc rId="320" sId="1">
    <oc r="O53">
      <f>D53-J53</f>
    </oc>
    <nc r="O53"/>
  </rcc>
  <rcc rId="321" sId="1">
    <oc r="M54">
      <f>D54-J54</f>
    </oc>
    <nc r="M54"/>
  </rcc>
  <rcc rId="322" sId="1">
    <oc r="O54">
      <f>D54-J54</f>
    </oc>
    <nc r="O54"/>
  </rcc>
  <rcc rId="323" sId="1">
    <oc r="M55">
      <f>D55-J55</f>
    </oc>
    <nc r="M55"/>
  </rcc>
  <rcc rId="324" sId="1">
    <oc r="O55">
      <f>D55-J55</f>
    </oc>
    <nc r="O55"/>
  </rcc>
  <rcc rId="325" sId="1">
    <oc r="M56">
      <f>D56-J56</f>
    </oc>
    <nc r="M56"/>
  </rcc>
  <rcc rId="326" sId="1">
    <oc r="O56">
      <f>D56-J56</f>
    </oc>
    <nc r="O56"/>
  </rcc>
  <rcc rId="327" sId="1">
    <oc r="M57">
      <f>D57-J57</f>
    </oc>
    <nc r="M57"/>
  </rcc>
  <rcc rId="328" sId="1">
    <oc r="O57">
      <f>D57-J57</f>
    </oc>
    <nc r="O57"/>
  </rcc>
  <rcc rId="329" sId="1">
    <oc r="M58">
      <f>D58-J58</f>
    </oc>
    <nc r="M58"/>
  </rcc>
  <rcc rId="330" sId="1">
    <oc r="O58">
      <f>D58-J58</f>
    </oc>
    <nc r="O58"/>
  </rcc>
  <rcc rId="331" sId="1">
    <oc r="M59">
      <f>D59-J59</f>
    </oc>
    <nc r="M59"/>
  </rcc>
  <rcc rId="332" sId="1">
    <oc r="O59">
      <f>D59-J59</f>
    </oc>
    <nc r="O59"/>
  </rcc>
  <rcc rId="333" sId="1">
    <oc r="M60">
      <f>D60-J60</f>
    </oc>
    <nc r="M60"/>
  </rcc>
  <rcc rId="334" sId="1">
    <oc r="O60">
      <f>D60-J60</f>
    </oc>
    <nc r="O60"/>
  </rcc>
  <rcc rId="335" sId="1">
    <oc r="M61">
      <f>D61-J61</f>
    </oc>
    <nc r="M61"/>
  </rcc>
  <rcc rId="336" sId="1">
    <oc r="O61">
      <f>D61-J61</f>
    </oc>
    <nc r="O61"/>
  </rcc>
  <rcc rId="337" sId="1">
    <oc r="M62">
      <f>D62-J62</f>
    </oc>
    <nc r="M62"/>
  </rcc>
  <rcc rId="338" sId="1">
    <oc r="O62">
      <f>D62-J62</f>
    </oc>
    <nc r="O62"/>
  </rcc>
  <rcc rId="339" sId="1">
    <oc r="M63">
      <f>D63-J63</f>
    </oc>
    <nc r="M63"/>
  </rcc>
  <rcc rId="340" sId="1">
    <oc r="O63">
      <f>D63-J63</f>
    </oc>
    <nc r="O63"/>
  </rcc>
  <rcc rId="341" sId="1">
    <oc r="M64">
      <f>D64-J64</f>
    </oc>
    <nc r="M64"/>
  </rcc>
  <rcc rId="342" sId="1">
    <oc r="O64">
      <f>D64-J64</f>
    </oc>
    <nc r="O64"/>
  </rcc>
  <rcc rId="343" sId="1">
    <oc r="M65">
      <f>D65-J65</f>
    </oc>
    <nc r="M65"/>
  </rcc>
  <rcc rId="344" sId="1">
    <oc r="O65">
      <f>D65-J65</f>
    </oc>
    <nc r="O65"/>
  </rcc>
  <rcc rId="345" sId="1">
    <oc r="M66">
      <f>D66-J66</f>
    </oc>
    <nc r="M66"/>
  </rcc>
  <rcc rId="346" sId="1">
    <oc r="O66">
      <f>D66-J66</f>
    </oc>
    <nc r="O66"/>
  </rcc>
  <rcc rId="347" sId="1">
    <oc r="M67">
      <f>D67-J67</f>
    </oc>
    <nc r="M67"/>
  </rcc>
  <rcc rId="348" sId="1">
    <oc r="O67">
      <f>D67-J67</f>
    </oc>
    <nc r="O67"/>
  </rcc>
  <rcc rId="349" sId="1">
    <oc r="M68">
      <f>D68-J68</f>
    </oc>
    <nc r="M68"/>
  </rcc>
  <rcc rId="350" sId="1">
    <oc r="O68">
      <f>D68-J68</f>
    </oc>
    <nc r="O68"/>
  </rcc>
  <rcc rId="351" sId="1">
    <oc r="M69">
      <f>D69-J69</f>
    </oc>
    <nc r="M69"/>
  </rcc>
  <rcc rId="352" sId="1">
    <oc r="O69">
      <f>D69-J69</f>
    </oc>
    <nc r="O69"/>
  </rcc>
  <rcc rId="353" sId="1">
    <oc r="M70">
      <f>D70-J70</f>
    </oc>
    <nc r="M70"/>
  </rcc>
  <rcc rId="354" sId="1">
    <oc r="O70">
      <f>D70-J70</f>
    </oc>
    <nc r="O70"/>
  </rcc>
  <rcc rId="355" sId="1">
    <oc r="M71">
      <f>D71-J71</f>
    </oc>
    <nc r="M71"/>
  </rcc>
  <rcc rId="356" sId="1">
    <oc r="O71">
      <f>D71-J71</f>
    </oc>
    <nc r="O71"/>
  </rcc>
  <rcc rId="357" sId="1">
    <oc r="M72">
      <f>D72-J72</f>
    </oc>
    <nc r="M72"/>
  </rcc>
  <rcc rId="358" sId="1">
    <oc r="O72">
      <f>D72-J72</f>
    </oc>
    <nc r="O72"/>
  </rcc>
  <rcc rId="359" sId="1">
    <oc r="M73">
      <f>D73-J73</f>
    </oc>
    <nc r="M73"/>
  </rcc>
  <rcc rId="360" sId="1">
    <oc r="O73">
      <f>D73-J73</f>
    </oc>
    <nc r="O73"/>
  </rcc>
  <rcc rId="361" sId="1">
    <oc r="M74">
      <f>D74-J74</f>
    </oc>
    <nc r="M74"/>
  </rcc>
  <rcc rId="362" sId="1">
    <oc r="O74">
      <f>D74-J74</f>
    </oc>
    <nc r="O74"/>
  </rcc>
  <rcc rId="363" sId="1">
    <oc r="M75">
      <f>D75-J75</f>
    </oc>
    <nc r="M75"/>
  </rcc>
  <rcc rId="364" sId="1">
    <oc r="O75">
      <f>D75-J75</f>
    </oc>
    <nc r="O75"/>
  </rcc>
  <rcc rId="365" sId="1">
    <oc r="M76">
      <f>D76-J76</f>
    </oc>
    <nc r="M76"/>
  </rcc>
  <rcc rId="366" sId="1">
    <oc r="O76">
      <f>D76-J76</f>
    </oc>
    <nc r="O76"/>
  </rcc>
  <rcc rId="367" sId="1">
    <oc r="M77">
      <f>D77-J77</f>
    </oc>
    <nc r="M77"/>
  </rcc>
  <rcc rId="368" sId="1">
    <oc r="O77">
      <f>D77-J77</f>
    </oc>
    <nc r="O77"/>
  </rcc>
  <rcc rId="369" sId="1">
    <oc r="M78">
      <f>D78-J78</f>
    </oc>
    <nc r="M78"/>
  </rcc>
  <rcc rId="370" sId="1">
    <oc r="O78">
      <f>D78-J78</f>
    </oc>
    <nc r="O78"/>
  </rcc>
  <rcc rId="371" sId="1">
    <oc r="M79">
      <f>D79-J79</f>
    </oc>
    <nc r="M79"/>
  </rcc>
  <rcc rId="372" sId="1">
    <oc r="O79">
      <f>D79-J79</f>
    </oc>
    <nc r="O79"/>
  </rcc>
  <rcc rId="373" sId="1">
    <oc r="M80">
      <f>D80-J80</f>
    </oc>
    <nc r="M80"/>
  </rcc>
  <rcc rId="374" sId="1">
    <oc r="O80">
      <f>D80-J80</f>
    </oc>
    <nc r="O80"/>
  </rcc>
  <rcc rId="375" sId="1">
    <oc r="M81">
      <f>D81-J81</f>
    </oc>
    <nc r="M81"/>
  </rcc>
  <rcc rId="376" sId="1">
    <oc r="O81">
      <f>D81-J81</f>
    </oc>
    <nc r="O81"/>
  </rcc>
  <rcc rId="377" sId="1">
    <oc r="M82">
      <f>D82-J82</f>
    </oc>
    <nc r="M82"/>
  </rcc>
  <rcc rId="378" sId="1">
    <oc r="O82">
      <f>D82-J82</f>
    </oc>
    <nc r="O82"/>
  </rcc>
  <rcc rId="379" sId="1">
    <oc r="M83">
      <f>D83-J83</f>
    </oc>
    <nc r="M83"/>
  </rcc>
  <rcc rId="380" sId="1">
    <oc r="O83">
      <f>D83-J83</f>
    </oc>
    <nc r="O83"/>
  </rcc>
  <rcc rId="381" sId="1">
    <oc r="M84">
      <f>D84-J84</f>
    </oc>
    <nc r="M84"/>
  </rcc>
  <rcc rId="382" sId="1">
    <oc r="O84">
      <f>D84-J84</f>
    </oc>
    <nc r="O84"/>
  </rcc>
  <rcc rId="383" sId="1">
    <oc r="M85">
      <f>D85-J85</f>
    </oc>
    <nc r="M85"/>
  </rcc>
  <rcc rId="384" sId="1">
    <oc r="O85">
      <f>D85-J85</f>
    </oc>
    <nc r="O85"/>
  </rcc>
  <rcc rId="385" sId="1">
    <oc r="M86">
      <f>D86-J86</f>
    </oc>
    <nc r="M86"/>
  </rcc>
  <rcc rId="386" sId="1">
    <oc r="O86">
      <f>D86-J86</f>
    </oc>
    <nc r="O86"/>
  </rcc>
  <rcc rId="387" sId="1">
    <oc r="M87">
      <f>D87-J87</f>
    </oc>
    <nc r="M87"/>
  </rcc>
  <rcc rId="388" sId="1">
    <oc r="O87">
      <f>D87-J87</f>
    </oc>
    <nc r="O87"/>
  </rcc>
  <rcc rId="389" sId="1">
    <oc r="M88">
      <f>D88-J88</f>
    </oc>
    <nc r="M88"/>
  </rcc>
  <rcc rId="390" sId="1">
    <oc r="O88">
      <f>D88-J88</f>
    </oc>
    <nc r="O88"/>
  </rcc>
  <rcc rId="391" sId="1">
    <oc r="M89">
      <f>D89-J89</f>
    </oc>
    <nc r="M89"/>
  </rcc>
  <rcc rId="392" sId="1">
    <oc r="O89">
      <f>D89-J89</f>
    </oc>
    <nc r="O89"/>
  </rcc>
  <rcc rId="393" sId="1">
    <oc r="M90">
      <f>D90-J90</f>
    </oc>
    <nc r="M90"/>
  </rcc>
  <rcc rId="394" sId="1">
    <oc r="O90">
      <f>D90-J90</f>
    </oc>
    <nc r="O90"/>
  </rcc>
  <rcc rId="395" sId="1">
    <oc r="M91">
      <f>D91-J91</f>
    </oc>
    <nc r="M91"/>
  </rcc>
  <rcc rId="396" sId="1">
    <oc r="O91">
      <f>D91-J91</f>
    </oc>
    <nc r="O91"/>
  </rcc>
  <rcc rId="397" sId="1">
    <oc r="M92">
      <f>D92-J92</f>
    </oc>
    <nc r="M92"/>
  </rcc>
  <rcc rId="398" sId="1">
    <oc r="O92">
      <f>D92-J92</f>
    </oc>
    <nc r="O92"/>
  </rcc>
  <rcc rId="399" sId="1">
    <oc r="M93">
      <f>D93-J93</f>
    </oc>
    <nc r="M93"/>
  </rcc>
  <rcc rId="400" sId="1">
    <oc r="O93">
      <f>D93-J93</f>
    </oc>
    <nc r="O93"/>
  </rcc>
  <rcc rId="401" sId="1">
    <oc r="M94">
      <f>D94-J94</f>
    </oc>
    <nc r="M94"/>
  </rcc>
  <rcc rId="402" sId="1">
    <oc r="O94">
      <f>D94-J94</f>
    </oc>
    <nc r="O94"/>
  </rcc>
  <rcc rId="403" sId="1">
    <oc r="M95">
      <f>D95-J95</f>
    </oc>
    <nc r="M95"/>
  </rcc>
  <rcc rId="404" sId="1">
    <oc r="O95">
      <f>D95-J95</f>
    </oc>
    <nc r="O95"/>
  </rcc>
  <rcc rId="405" sId="1">
    <oc r="M96">
      <f>D96-J96</f>
    </oc>
    <nc r="M96"/>
  </rcc>
  <rcc rId="406" sId="1">
    <oc r="O96">
      <f>D96-J96</f>
    </oc>
    <nc r="O96"/>
  </rcc>
  <rcc rId="407" sId="1">
    <oc r="M97">
      <f>D97-J97</f>
    </oc>
    <nc r="M97"/>
  </rcc>
  <rcc rId="408" sId="1">
    <oc r="O97">
      <f>D97-J97</f>
    </oc>
    <nc r="O97"/>
  </rcc>
  <rcc rId="409" sId="1">
    <oc r="M98">
      <f>D98-J98</f>
    </oc>
    <nc r="M98"/>
  </rcc>
  <rcc rId="410" sId="1">
    <oc r="O98">
      <f>D98-J98</f>
    </oc>
    <nc r="O98"/>
  </rcc>
  <rcc rId="411" sId="1">
    <oc r="M99">
      <f>D99-J99</f>
    </oc>
    <nc r="M99"/>
  </rcc>
  <rcc rId="412" sId="1">
    <oc r="O99">
      <f>D99-J99</f>
    </oc>
    <nc r="O99"/>
  </rcc>
  <rcc rId="413" sId="1">
    <oc r="M100">
      <f>D100-J100</f>
    </oc>
    <nc r="M100"/>
  </rcc>
  <rcc rId="414" sId="1">
    <oc r="O100">
      <f>D100-J100</f>
    </oc>
    <nc r="O100"/>
  </rcc>
  <rcc rId="415" sId="1">
    <oc r="M101">
      <f>D101-J101</f>
    </oc>
    <nc r="M101"/>
  </rcc>
  <rcc rId="416" sId="1">
    <oc r="O101">
      <f>D101-J101</f>
    </oc>
    <nc r="O101"/>
  </rcc>
  <rcc rId="417" sId="1">
    <oc r="M102">
      <f>D102-J102</f>
    </oc>
    <nc r="M102"/>
  </rcc>
  <rcc rId="418" sId="1">
    <oc r="O102">
      <f>D102-J102</f>
    </oc>
    <nc r="O102"/>
  </rcc>
  <rcc rId="419" sId="1">
    <oc r="M103">
      <f>D103-J103</f>
    </oc>
    <nc r="M103"/>
  </rcc>
  <rcc rId="420" sId="1">
    <oc r="O103">
      <f>D103-J103</f>
    </oc>
    <nc r="O103"/>
  </rcc>
  <rcc rId="421" sId="1">
    <oc r="M104">
      <f>D104-J104</f>
    </oc>
    <nc r="M104"/>
  </rcc>
  <rcc rId="422" sId="1">
    <oc r="O104">
      <f>D104-J104</f>
    </oc>
    <nc r="O104"/>
  </rcc>
  <rcc rId="423" sId="1">
    <oc r="M105">
      <f>D105-J105</f>
    </oc>
    <nc r="M105"/>
  </rcc>
  <rcc rId="424" sId="1">
    <oc r="O105">
      <f>D105-J105</f>
    </oc>
    <nc r="O105"/>
  </rcc>
  <rcc rId="425" sId="1">
    <oc r="M106">
      <f>D106-J106</f>
    </oc>
    <nc r="M106"/>
  </rcc>
  <rcc rId="426" sId="1">
    <oc r="O106">
      <f>D106-J106</f>
    </oc>
    <nc r="O106"/>
  </rcc>
  <rcc rId="427" sId="1">
    <oc r="M107">
      <f>D107-J107</f>
    </oc>
    <nc r="M107"/>
  </rcc>
  <rcc rId="428" sId="1">
    <oc r="O107">
      <f>D107-J107</f>
    </oc>
    <nc r="O107"/>
  </rcc>
  <rcc rId="429" sId="1">
    <oc r="M108">
      <f>D108-J108</f>
    </oc>
    <nc r="M108"/>
  </rcc>
  <rcc rId="430" sId="1">
    <oc r="O108">
      <f>D108-J108</f>
    </oc>
    <nc r="O108"/>
  </rcc>
  <rcc rId="431" sId="1">
    <oc r="M109">
      <f>D109-J109</f>
    </oc>
    <nc r="M109"/>
  </rcc>
  <rcc rId="432" sId="1">
    <oc r="O109">
      <f>D109-J109</f>
    </oc>
    <nc r="O109"/>
  </rcc>
  <rcc rId="433" sId="1">
    <oc r="M110">
      <f>D110-J110</f>
    </oc>
    <nc r="M110"/>
  </rcc>
  <rcc rId="434" sId="1">
    <oc r="O110">
      <f>D110-J110</f>
    </oc>
    <nc r="O110"/>
  </rcc>
  <rcc rId="435" sId="1">
    <oc r="M111">
      <f>D111-J111</f>
    </oc>
    <nc r="M111"/>
  </rcc>
  <rcc rId="436" sId="1">
    <oc r="O111">
      <f>D111-J111</f>
    </oc>
    <nc r="O111"/>
  </rcc>
  <rcc rId="437" sId="1">
    <oc r="M112">
      <f>D112-J112</f>
    </oc>
    <nc r="M112"/>
  </rcc>
  <rcc rId="438" sId="1">
    <oc r="O112">
      <f>D112-J112</f>
    </oc>
    <nc r="O112"/>
  </rcc>
  <rcc rId="439" sId="1">
    <oc r="M113">
      <f>D113-J113</f>
    </oc>
    <nc r="M113"/>
  </rcc>
  <rcc rId="440" sId="1">
    <oc r="O113">
      <f>D113-J113</f>
    </oc>
    <nc r="O113"/>
  </rcc>
  <rcc rId="441" sId="1">
    <oc r="M114">
      <f>D114-J114</f>
    </oc>
    <nc r="M114"/>
  </rcc>
  <rcc rId="442" sId="1">
    <oc r="O114">
      <f>D114-J114</f>
    </oc>
    <nc r="O114"/>
  </rcc>
  <rcc rId="443" sId="1">
    <oc r="M115">
      <f>D115-J115</f>
    </oc>
    <nc r="M115"/>
  </rcc>
  <rcc rId="444" sId="1">
    <oc r="O115">
      <f>D115-J115</f>
    </oc>
    <nc r="O115"/>
  </rcc>
  <rcc rId="445" sId="1">
    <oc r="M116">
      <f>D116-J116</f>
    </oc>
    <nc r="M116"/>
  </rcc>
  <rcc rId="446" sId="1">
    <oc r="O116">
      <f>D116-J116</f>
    </oc>
    <nc r="O116"/>
  </rcc>
  <rcc rId="447" sId="1">
    <oc r="M117">
      <f>D117-J117</f>
    </oc>
    <nc r="M117"/>
  </rcc>
  <rcc rId="448" sId="1">
    <oc r="O117">
      <f>D117-J117</f>
    </oc>
    <nc r="O117"/>
  </rcc>
  <rcc rId="449" sId="1">
    <oc r="M118">
      <f>D118-J118</f>
    </oc>
    <nc r="M118"/>
  </rcc>
  <rcc rId="450" sId="1">
    <oc r="O118">
      <f>D118-J118</f>
    </oc>
    <nc r="O118"/>
  </rcc>
  <rcc rId="451" sId="1">
    <oc r="M119">
      <f>D119-J119</f>
    </oc>
    <nc r="M119"/>
  </rcc>
  <rcc rId="452" sId="1">
    <oc r="O119">
      <f>D119-J119</f>
    </oc>
    <nc r="O119"/>
  </rcc>
  <rcc rId="453" sId="1">
    <oc r="M120">
      <f>D120-J120</f>
    </oc>
    <nc r="M120"/>
  </rcc>
  <rcc rId="454" sId="1">
    <oc r="O120">
      <f>D120-J120</f>
    </oc>
    <nc r="O120"/>
  </rcc>
  <rcc rId="455" sId="1">
    <oc r="M121">
      <f>D121-J121</f>
    </oc>
    <nc r="M121"/>
  </rcc>
  <rcc rId="456" sId="1">
    <oc r="O121">
      <f>D121-J121</f>
    </oc>
    <nc r="O121"/>
  </rcc>
  <rcc rId="457" sId="1">
    <oc r="M122">
      <f>D122-J122</f>
    </oc>
    <nc r="M122"/>
  </rcc>
  <rcc rId="458" sId="1">
    <oc r="O122">
      <f>D122-J122</f>
    </oc>
    <nc r="O122"/>
  </rcc>
  <rcc rId="459" sId="1">
    <oc r="M123">
      <f>D123-J123</f>
    </oc>
    <nc r="M123"/>
  </rcc>
  <rcc rId="460" sId="1">
    <oc r="O123">
      <f>D123-J123</f>
    </oc>
    <nc r="O123"/>
  </rcc>
  <rcc rId="461" sId="1">
    <oc r="M124">
      <f>D124-J124</f>
    </oc>
    <nc r="M124"/>
  </rcc>
  <rcc rId="462" sId="1">
    <oc r="O124">
      <f>D124-J124</f>
    </oc>
    <nc r="O124"/>
  </rcc>
  <rcc rId="463" sId="1">
    <oc r="M125">
      <f>D125-J125</f>
    </oc>
    <nc r="M125"/>
  </rcc>
  <rcc rId="464" sId="1">
    <oc r="O125">
      <f>D125-J125</f>
    </oc>
    <nc r="O125"/>
  </rcc>
  <rcc rId="465" sId="1">
    <oc r="M126">
      <f>D126-J126</f>
    </oc>
    <nc r="M126"/>
  </rcc>
  <rcc rId="466" sId="1">
    <oc r="O126">
      <f>D126-J126</f>
    </oc>
    <nc r="O126"/>
  </rcc>
  <rcc rId="467" sId="1">
    <oc r="M127">
      <f>D127-J127</f>
    </oc>
    <nc r="M127"/>
  </rcc>
  <rcc rId="468" sId="1">
    <oc r="O127">
      <f>D127-J127</f>
    </oc>
    <nc r="O127"/>
  </rcc>
  <rcc rId="469" sId="1">
    <oc r="M128">
      <f>D128-J128</f>
    </oc>
    <nc r="M128"/>
  </rcc>
  <rcc rId="470" sId="1">
    <oc r="O128">
      <f>D128-J128</f>
    </oc>
    <nc r="O128"/>
  </rcc>
  <rcc rId="471" sId="1">
    <oc r="M129">
      <f>D129-J129</f>
    </oc>
    <nc r="M129"/>
  </rcc>
  <rcc rId="472" sId="1">
    <oc r="O129">
      <f>D129-J129</f>
    </oc>
    <nc r="O129"/>
  </rcc>
  <rcc rId="473" sId="1">
    <oc r="M130">
      <f>D130-J130</f>
    </oc>
    <nc r="M130"/>
  </rcc>
  <rcc rId="474" sId="1">
    <oc r="O130">
      <f>D130-J130</f>
    </oc>
    <nc r="O130"/>
  </rcc>
  <rcc rId="475" sId="1">
    <oc r="M131">
      <f>D131-J131</f>
    </oc>
    <nc r="M131"/>
  </rcc>
  <rcc rId="476" sId="1">
    <oc r="O131">
      <f>D131-J131</f>
    </oc>
    <nc r="O131"/>
  </rcc>
  <rcc rId="477" sId="1">
    <oc r="M132">
      <f>D132-J132</f>
    </oc>
    <nc r="M132"/>
  </rcc>
  <rcc rId="478" sId="1">
    <oc r="O132">
      <f>D132-J132</f>
    </oc>
    <nc r="O132"/>
  </rcc>
  <rcc rId="479" sId="1">
    <oc r="M133">
      <f>D133-J133</f>
    </oc>
    <nc r="M133"/>
  </rcc>
  <rcc rId="480" sId="1">
    <oc r="O133">
      <f>D133-J133</f>
    </oc>
    <nc r="O133"/>
  </rcc>
  <rcc rId="481" sId="1">
    <oc r="M134">
      <f>D134-J134</f>
    </oc>
    <nc r="M134"/>
  </rcc>
  <rcc rId="482" sId="1">
    <oc r="O134">
      <f>D134-J134</f>
    </oc>
    <nc r="O134"/>
  </rcc>
  <rcc rId="483" sId="1">
    <oc r="M135">
      <f>D135-J135</f>
    </oc>
    <nc r="M135"/>
  </rcc>
  <rcc rId="484" sId="1">
    <oc r="O135">
      <f>D135-J135</f>
    </oc>
    <nc r="O135"/>
  </rcc>
  <rcc rId="485" sId="1">
    <oc r="M136">
      <f>D136-J136</f>
    </oc>
    <nc r="M136"/>
  </rcc>
  <rcc rId="486" sId="1">
    <oc r="O136">
      <f>D136-J136</f>
    </oc>
    <nc r="O136"/>
  </rcc>
  <rcc rId="487" sId="1">
    <oc r="M137">
      <f>D137-J137</f>
    </oc>
    <nc r="M137"/>
  </rcc>
  <rcc rId="488" sId="1">
    <oc r="O137">
      <f>D137-J137</f>
    </oc>
    <nc r="O137"/>
  </rcc>
  <rcc rId="489" sId="1">
    <oc r="M138">
      <f>D138-J138</f>
    </oc>
    <nc r="M138"/>
  </rcc>
  <rcc rId="490" sId="1">
    <oc r="O138">
      <f>D138-J138</f>
    </oc>
    <nc r="O138"/>
  </rcc>
  <rcc rId="491" sId="1">
    <oc r="M139">
      <f>D139-J139</f>
    </oc>
    <nc r="M139"/>
  </rcc>
  <rcc rId="492" sId="1">
    <oc r="O139">
      <f>D139-J139</f>
    </oc>
    <nc r="O139"/>
  </rcc>
  <rcc rId="493" sId="1">
    <oc r="M140">
      <f>D140-J140</f>
    </oc>
    <nc r="M140"/>
  </rcc>
  <rcc rId="494" sId="1">
    <oc r="O140">
      <f>D140-J140</f>
    </oc>
    <nc r="O140"/>
  </rcc>
  <rcc rId="495" sId="1">
    <oc r="M141">
      <f>D141-J141</f>
    </oc>
    <nc r="M141"/>
  </rcc>
  <rcc rId="496" sId="1">
    <oc r="O141">
      <f>D141-J141</f>
    </oc>
    <nc r="O141"/>
  </rcc>
  <rcc rId="497" sId="1">
    <oc r="M142">
      <f>D142-J142</f>
    </oc>
    <nc r="M142"/>
  </rcc>
  <rcc rId="498" sId="1">
    <oc r="O142">
      <f>D142-J142</f>
    </oc>
    <nc r="O142"/>
  </rcc>
  <rcc rId="499" sId="1">
    <oc r="M143">
      <f>D143-J143</f>
    </oc>
    <nc r="M143"/>
  </rcc>
  <rcc rId="500" sId="1">
    <oc r="O143">
      <f>D143-J143</f>
    </oc>
    <nc r="O143"/>
  </rcc>
  <rcc rId="501" sId="1">
    <oc r="M144">
      <f>D144-J144</f>
    </oc>
    <nc r="M144"/>
  </rcc>
  <rcc rId="502" sId="1">
    <oc r="O144">
      <f>D144-J144</f>
    </oc>
    <nc r="O144"/>
  </rcc>
  <rcc rId="503" sId="1">
    <oc r="M145">
      <f>D145-J145</f>
    </oc>
    <nc r="M145"/>
  </rcc>
  <rcc rId="504" sId="1">
    <oc r="O145">
      <f>D145-J145</f>
    </oc>
    <nc r="O145"/>
  </rcc>
  <rcc rId="505" sId="1">
    <oc r="M146">
      <f>D146-J146</f>
    </oc>
    <nc r="M146"/>
  </rcc>
  <rcc rId="506" sId="1">
    <oc r="O146">
      <f>D146-J146</f>
    </oc>
    <nc r="O146"/>
  </rcc>
  <rcc rId="507" sId="1">
    <oc r="M147">
      <f>D147-J147</f>
    </oc>
    <nc r="M147"/>
  </rcc>
  <rcc rId="508" sId="1">
    <oc r="O147">
      <f>D147-J147</f>
    </oc>
    <nc r="O147"/>
  </rcc>
  <rcc rId="509" sId="1">
    <oc r="M148">
      <f>D148-J148</f>
    </oc>
    <nc r="M148"/>
  </rcc>
  <rcc rId="510" sId="1">
    <oc r="O148">
      <f>D148-J148</f>
    </oc>
    <nc r="O148"/>
  </rcc>
  <rcc rId="511" sId="1">
    <oc r="M149">
      <f>D149-J149</f>
    </oc>
    <nc r="M149"/>
  </rcc>
  <rcc rId="512" sId="1">
    <oc r="O149">
      <f>D149-J149</f>
    </oc>
    <nc r="O149"/>
  </rcc>
  <rcc rId="513" sId="1">
    <oc r="M150">
      <f>D150-J150</f>
    </oc>
    <nc r="M150"/>
  </rcc>
  <rcc rId="514" sId="1">
    <oc r="O150">
      <f>D150-J150</f>
    </oc>
    <nc r="O150"/>
  </rcc>
  <rcc rId="515" sId="1">
    <oc r="M151">
      <f>D151-J151</f>
    </oc>
    <nc r="M151"/>
  </rcc>
  <rcc rId="516" sId="1">
    <oc r="O151">
      <f>D151-J151</f>
    </oc>
    <nc r="O151"/>
  </rcc>
  <rcc rId="517" sId="1">
    <oc r="M152">
      <f>D152-J152</f>
    </oc>
    <nc r="M152"/>
  </rcc>
  <rcc rId="518" sId="1">
    <oc r="O152">
      <f>D152-J152</f>
    </oc>
    <nc r="O152"/>
  </rcc>
  <rcc rId="519" sId="1">
    <oc r="M153">
      <f>D153-J153</f>
    </oc>
    <nc r="M153"/>
  </rcc>
  <rcc rId="520" sId="1">
    <oc r="O153">
      <f>D153-J153</f>
    </oc>
    <nc r="O153"/>
  </rcc>
  <rcc rId="521" sId="1">
    <oc r="M154">
      <f>D154-J154</f>
    </oc>
    <nc r="M154"/>
  </rcc>
  <rcc rId="522" sId="1">
    <oc r="O154">
      <f>D154-J154</f>
    </oc>
    <nc r="O154"/>
  </rcc>
  <rcc rId="523" sId="1">
    <oc r="M155">
      <f>D155-J155</f>
    </oc>
    <nc r="M155"/>
  </rcc>
  <rcc rId="524" sId="1">
    <oc r="O155">
      <f>D155-J155</f>
    </oc>
    <nc r="O155"/>
  </rcc>
  <rcc rId="525" sId="1">
    <oc r="M156">
      <f>D156-J156</f>
    </oc>
    <nc r="M156"/>
  </rcc>
  <rcc rId="526" sId="1">
    <oc r="O156">
      <f>D156-J156</f>
    </oc>
    <nc r="O156"/>
  </rcc>
  <rcc rId="527" sId="1">
    <oc r="M157">
      <f>D157-J157</f>
    </oc>
    <nc r="M157"/>
  </rcc>
  <rcc rId="528" sId="1">
    <oc r="O157">
      <f>D157-J157</f>
    </oc>
    <nc r="O157"/>
  </rcc>
  <rcc rId="529" sId="1">
    <oc r="M158">
      <f>D158-J158</f>
    </oc>
    <nc r="M158"/>
  </rcc>
  <rcc rId="530" sId="1">
    <oc r="O158">
      <f>D158-J158</f>
    </oc>
    <nc r="O158"/>
  </rcc>
  <rcc rId="531" sId="1">
    <oc r="M159">
      <f>D159-J159</f>
    </oc>
    <nc r="M159"/>
  </rcc>
  <rcc rId="532" sId="1">
    <oc r="O159">
      <f>D159-J159</f>
    </oc>
    <nc r="O159"/>
  </rcc>
  <rcc rId="533" sId="1">
    <oc r="M160">
      <f>D160-J160</f>
    </oc>
    <nc r="M160"/>
  </rcc>
  <rcc rId="534" sId="1">
    <oc r="O160">
      <f>D160-J160</f>
    </oc>
    <nc r="O160"/>
  </rcc>
  <rcc rId="535" sId="1">
    <oc r="M161">
      <f>D161-J161</f>
    </oc>
    <nc r="M161"/>
  </rcc>
  <rcc rId="536" sId="1">
    <oc r="O161">
      <f>D161-J161</f>
    </oc>
    <nc r="O161"/>
  </rcc>
  <rcc rId="537" sId="1">
    <oc r="M162">
      <f>D162-J162</f>
    </oc>
    <nc r="M162"/>
  </rcc>
  <rcc rId="538" sId="1">
    <oc r="O162">
      <f>D162-J162</f>
    </oc>
    <nc r="O162"/>
  </rcc>
  <rcc rId="539" sId="1">
    <oc r="M163">
      <f>D163-J163</f>
    </oc>
    <nc r="M163"/>
  </rcc>
  <rcc rId="540" sId="1">
    <oc r="O163">
      <f>D163-J163</f>
    </oc>
    <nc r="O163"/>
  </rcc>
  <rcc rId="541" sId="1">
    <oc r="M164">
      <f>D164-J164</f>
    </oc>
    <nc r="M164"/>
  </rcc>
  <rcc rId="542" sId="1">
    <oc r="O164">
      <f>D164-J164</f>
    </oc>
    <nc r="O164"/>
  </rcc>
  <rcc rId="543" sId="1">
    <oc r="M165">
      <f>D165-J165</f>
    </oc>
    <nc r="M165"/>
  </rcc>
  <rcc rId="544" sId="1">
    <oc r="O165">
      <f>D165-J165</f>
    </oc>
    <nc r="O165"/>
  </rcc>
  <rcc rId="545" sId="1">
    <oc r="M166">
      <f>D166-J166</f>
    </oc>
    <nc r="M166"/>
  </rcc>
  <rcc rId="546" sId="1">
    <oc r="O166">
      <f>D166-J166</f>
    </oc>
    <nc r="O166"/>
  </rcc>
  <rcc rId="547" sId="1">
    <oc r="M167">
      <f>D167-J167</f>
    </oc>
    <nc r="M167"/>
  </rcc>
  <rcc rId="548" sId="1">
    <oc r="O167">
      <f>D167-J167</f>
    </oc>
    <nc r="O167"/>
  </rcc>
  <rcc rId="549" sId="1">
    <oc r="M168">
      <f>D168-J168</f>
    </oc>
    <nc r="M168"/>
  </rcc>
  <rcc rId="550" sId="1">
    <oc r="O168">
      <f>D168-J168</f>
    </oc>
    <nc r="O168"/>
  </rcc>
  <rcc rId="551" sId="1">
    <oc r="M169">
      <f>D169-J169</f>
    </oc>
    <nc r="M169"/>
  </rcc>
  <rcc rId="552" sId="1">
    <oc r="O169">
      <f>D169-J169</f>
    </oc>
    <nc r="O169"/>
  </rcc>
  <rcc rId="553" sId="1">
    <oc r="M170">
      <f>D170-J170</f>
    </oc>
    <nc r="M170"/>
  </rcc>
  <rcc rId="554" sId="1">
    <oc r="O170">
      <f>D170-J170</f>
    </oc>
    <nc r="O170"/>
  </rcc>
  <rcc rId="555" sId="1">
    <oc r="M171">
      <f>D171-J171</f>
    </oc>
    <nc r="M171"/>
  </rcc>
  <rcc rId="556" sId="1">
    <oc r="O171">
      <f>D171-J171</f>
    </oc>
    <nc r="O171"/>
  </rcc>
  <rcc rId="557" sId="1">
    <oc r="M172">
      <f>D172-J172</f>
    </oc>
    <nc r="M172"/>
  </rcc>
  <rcc rId="558" sId="1">
    <oc r="O172">
      <f>D172-J172</f>
    </oc>
    <nc r="O172"/>
  </rcc>
  <rcc rId="559" sId="1">
    <oc r="M173">
      <f>D173-J173</f>
    </oc>
    <nc r="M173"/>
  </rcc>
  <rcc rId="560" sId="1">
    <oc r="O173">
      <f>D173-J173</f>
    </oc>
    <nc r="O173"/>
  </rcc>
  <rcc rId="561" sId="1">
    <oc r="M174">
      <f>D174-J174</f>
    </oc>
    <nc r="M174"/>
  </rcc>
  <rcc rId="562" sId="1">
    <oc r="O174">
      <f>D174-J174</f>
    </oc>
    <nc r="O174"/>
  </rcc>
  <rcc rId="563" sId="1">
    <oc r="M175">
      <f>D175-J175</f>
    </oc>
    <nc r="M175"/>
  </rcc>
  <rcc rId="564" sId="1">
    <oc r="O175">
      <f>D175-J175</f>
    </oc>
    <nc r="O175"/>
  </rcc>
  <rcc rId="565" sId="1">
    <oc r="M176">
      <f>D176-J176</f>
    </oc>
    <nc r="M176"/>
  </rcc>
  <rcc rId="566" sId="1">
    <oc r="O176">
      <f>D176-J176</f>
    </oc>
    <nc r="O176"/>
  </rcc>
  <rcc rId="567" sId="1">
    <oc r="M177">
      <f>D177-J177</f>
    </oc>
    <nc r="M177"/>
  </rcc>
  <rcc rId="568" sId="1">
    <oc r="O177">
      <f>D177-J177</f>
    </oc>
    <nc r="O177"/>
  </rcc>
  <rcc rId="569" sId="1">
    <oc r="M178">
      <f>D178-J178</f>
    </oc>
    <nc r="M178"/>
  </rcc>
  <rcc rId="570" sId="1">
    <oc r="O178">
      <f>D178-J178</f>
    </oc>
    <nc r="O178"/>
  </rcc>
  <rcc rId="571" sId="1">
    <oc r="M179">
      <f>D179-J179</f>
    </oc>
    <nc r="M179"/>
  </rcc>
  <rcc rId="572" sId="1">
    <oc r="O179">
      <f>D179-J179</f>
    </oc>
    <nc r="O179"/>
  </rcc>
  <rcc rId="573" sId="1">
    <oc r="M180">
      <f>D180-J180</f>
    </oc>
    <nc r="M180"/>
  </rcc>
  <rcc rId="574" sId="1">
    <oc r="O180">
      <f>D180-J180</f>
    </oc>
    <nc r="O180"/>
  </rcc>
  <rcc rId="575" sId="1">
    <oc r="M181">
      <f>D181-J181</f>
    </oc>
    <nc r="M181"/>
  </rcc>
  <rcc rId="576" sId="1">
    <oc r="O181">
      <f>D181-J181</f>
    </oc>
    <nc r="O181"/>
  </rcc>
  <rcc rId="577" sId="1">
    <oc r="M182">
      <f>D182-J182</f>
    </oc>
    <nc r="M182"/>
  </rcc>
  <rcc rId="578" sId="1">
    <oc r="O182">
      <f>D182-J182</f>
    </oc>
    <nc r="O182"/>
  </rcc>
  <rcc rId="579" sId="1">
    <oc r="M183">
      <f>D183-J183</f>
    </oc>
    <nc r="M183"/>
  </rcc>
  <rcc rId="580" sId="1">
    <oc r="O183">
      <f>D183-J183</f>
    </oc>
    <nc r="O183"/>
  </rcc>
  <rcc rId="581" sId="1">
    <oc r="M184">
      <f>D184-J184</f>
    </oc>
    <nc r="M184"/>
  </rcc>
  <rcc rId="582" sId="1">
    <oc r="O184">
      <f>E184-G184</f>
    </oc>
    <nc r="O184"/>
  </rcc>
  <rcc rId="583" sId="1">
    <oc r="M185">
      <f>D185-J185</f>
    </oc>
    <nc r="M185"/>
  </rcc>
  <rcc rId="584" sId="1">
    <oc r="O185">
      <f>E185-G185</f>
    </oc>
    <nc r="O185"/>
  </rcc>
  <rcc rId="585" sId="1">
    <oc r="M186">
      <f>D186-J186</f>
    </oc>
    <nc r="M186"/>
  </rcc>
  <rcc rId="586" sId="1">
    <oc r="O186">
      <f>E186-G186</f>
    </oc>
    <nc r="O186"/>
  </rcc>
  <rcc rId="587" sId="1">
    <oc r="M187">
      <f>D187-J187</f>
    </oc>
    <nc r="M187"/>
  </rcc>
  <rcc rId="588" sId="1">
    <oc r="O187">
      <f>E187-G187</f>
    </oc>
    <nc r="O187"/>
  </rcc>
  <rcv guid="{A0A3CD9B-2436-40D7-91DB-589A95FBBF00}" action="delete"/>
  <rdn rId="0" localSheetId="1" customView="1" name="Z_A0A3CD9B_2436_40D7_91DB_589A95FBBF00_.wvu.PrintArea" hidden="1" oldHidden="1">
    <formula>'на 01.03.2018'!$A$1:$L$193</formula>
    <oldFormula>'на 01.03.2018'!$A$1:$L$193</oldFormula>
  </rdn>
  <rdn rId="0" localSheetId="1" customView="1" name="Z_A0A3CD9B_2436_40D7_91DB_589A95FBBF00_.wvu.PrintTitles" hidden="1" oldHidden="1">
    <formula>'на 01.03.2018'!$5:$8</formula>
    <oldFormula>'на 01.03.2018'!$5:$8</oldFormula>
  </rdn>
  <rdn rId="0" localSheetId="1" customView="1" name="Z_A0A3CD9B_2436_40D7_91DB_589A95FBBF00_.wvu.Cols" hidden="1" oldHidden="1">
    <formula>'на 01.03.2018'!$I:$I</formula>
    <oldFormula>'на 01.03.2018'!$I:$I</oldFormula>
  </rdn>
  <rdn rId="0" localSheetId="1" customView="1" name="Z_A0A3CD9B_2436_40D7_91DB_589A95FBBF00_.wvu.FilterData" hidden="1" oldHidden="1">
    <formula>'на 01.03.2018'!$A$7:$L$391</formula>
    <oldFormula>'на 01.03.2018'!$A$7:$L$391</oldFormula>
  </rdn>
  <rcv guid="{A0A3CD9B-2436-40D7-91DB-589A95FBBF00}"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B23" start="0" length="2147483647">
    <dxf>
      <font>
        <color auto="1"/>
      </font>
    </dxf>
  </rfmt>
  <rfmt sheetId="1" sqref="B24:B28" start="0" length="2147483647">
    <dxf>
      <font>
        <color auto="1"/>
      </font>
    </dxf>
  </rfmt>
  <rcv guid="{3EEA7E1A-5F2B-4408-A34C-1F0223B5B245}" action="delete"/>
  <rdn rId="0" localSheetId="1" customView="1" name="Z_3EEA7E1A_5F2B_4408_A34C_1F0223B5B245_.wvu.PrintArea" hidden="1" oldHidden="1">
    <formula>'на 01.11.2017'!$A$1:$L$190</formula>
    <oldFormula>'на 01.11.2017'!$A$1:$L$190</oldFormula>
  </rdn>
  <rdn rId="0" localSheetId="1" customView="1" name="Z_3EEA7E1A_5F2B_4408_A34C_1F0223B5B245_.wvu.PrintTitles" hidden="1" oldHidden="1">
    <formula>'на 01.11.2017'!$5:$8</formula>
    <oldFormula>'на 01.11.2017'!$5:$8</oldFormula>
  </rdn>
  <rdn rId="0" localSheetId="1" customView="1" name="Z_3EEA7E1A_5F2B_4408_A34C_1F0223B5B245_.wvu.FilterData" hidden="1" oldHidden="1">
    <formula>'на 01.11.2017'!$A$7:$L$391</formula>
    <oldFormula>'на 01.11.2017'!$A$7:$L$391</oldFormula>
  </rdn>
  <rcv guid="{3EEA7E1A-5F2B-4408-A34C-1F0223B5B245}"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1" numFmtId="4">
    <oc r="G26">
      <v>405.42</v>
    </oc>
    <nc r="G26">
      <v>7210.37</v>
    </nc>
  </rcc>
  <rcv guid="{3EEA7E1A-5F2B-4408-A34C-1F0223B5B245}" action="delete"/>
  <rdn rId="0" localSheetId="1" customView="1" name="Z_3EEA7E1A_5F2B_4408_A34C_1F0223B5B245_.wvu.PrintArea" hidden="1" oldHidden="1">
    <formula>'на 01.11.2017'!$A$1:$L$190</formula>
    <oldFormula>'на 01.11.2017'!$A$1:$L$190</oldFormula>
  </rdn>
  <rdn rId="0" localSheetId="1" customView="1" name="Z_3EEA7E1A_5F2B_4408_A34C_1F0223B5B245_.wvu.PrintTitles" hidden="1" oldHidden="1">
    <formula>'на 01.11.2017'!$5:$8</formula>
    <oldFormula>'на 01.11.2017'!$5:$8</oldFormula>
  </rdn>
  <rdn rId="0" localSheetId="1" customView="1" name="Z_3EEA7E1A_5F2B_4408_A34C_1F0223B5B245_.wvu.FilterData" hidden="1" oldHidden="1">
    <formula>'на 01.11.2017'!$A$7:$L$391</formula>
    <oldFormula>'на 01.11.2017'!$A$7:$L$391</oldFormula>
  </rdn>
  <rcv guid="{3EEA7E1A-5F2B-4408-A34C-1F0223B5B245}"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1" numFmtId="4">
    <oc r="D25">
      <v>9825389.4000000004</v>
    </oc>
    <nc r="D25">
      <v>9825364.4000000004</v>
    </nc>
  </rcc>
  <rfmt sheetId="1" sqref="C25:D26" start="0" length="2147483647">
    <dxf>
      <font>
        <color auto="1"/>
      </font>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 sId="1" numFmtId="4">
    <oc r="G25">
      <v>43150.29</v>
    </oc>
    <nc r="G25">
      <v>542960.99</v>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6:G26" start="0" length="2147483647">
    <dxf>
      <font>
        <color auto="1"/>
      </font>
    </dxf>
  </rfmt>
  <rfmt sheetId="1" sqref="G25" start="0" length="2147483647">
    <dxf>
      <font>
        <color auto="1"/>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umFmtId="4">
    <oc r="E57">
      <v>0</v>
    </oc>
    <nc r="E57">
      <f>352.542+1003.92</f>
    </nc>
  </rcc>
  <rcv guid="{CCF533A2-322B-40E2-88B2-065E6D1D35B4}" action="delete"/>
  <rdn rId="0" localSheetId="1" customView="1" name="Z_CCF533A2_322B_40E2_88B2_065E6D1D35B4_.wvu.PrintArea" hidden="1" oldHidden="1">
    <formula>'на 01.11.2017'!$A$1:$L$187</formula>
    <oldFormula>'на 01.11.2017'!$A$1:$L$187</oldFormula>
  </rdn>
  <rdn rId="0" localSheetId="1" customView="1" name="Z_CCF533A2_322B_40E2_88B2_065E6D1D35B4_.wvu.PrintTitles" hidden="1" oldHidden="1">
    <formula>'на 01.11.2017'!$5:$8</formula>
    <oldFormula>'на 01.11.2017'!$5:$8</oldFormula>
  </rdn>
  <rdn rId="0" localSheetId="1" customView="1" name="Z_CCF533A2_322B_40E2_88B2_065E6D1D35B4_.wvu.Cols" hidden="1" oldHidden="1">
    <formula>'на 01.11.2017'!$I:$I</formula>
    <oldFormula>'на 01.11.2017'!$I:$I</oldFormula>
  </rdn>
  <rdn rId="0" localSheetId="1" customView="1" name="Z_CCF533A2_322B_40E2_88B2_065E6D1D35B4_.wvu.FilterData" hidden="1" oldHidden="1">
    <formula>'на 01.11.2017'!$A$7:$L$391</formula>
    <oldFormula>'на 01.11.2017'!$A$7:$L$391</oldFormula>
  </rdn>
  <rcv guid="{CCF533A2-322B-40E2-88B2-065E6D1D35B4}"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 sId="1">
    <oc r="J25">
      <f>9776650.01+34691.39+14048</f>
    </oc>
    <nc r="J25">
      <f>9776625.01+34691.39+14048</f>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5" start="0" length="2147483647">
    <dxf>
      <font>
        <color auto="1"/>
      </font>
    </dxf>
  </rfmt>
  <rfmt sheetId="1" sqref="H25:H27" start="0" length="2147483647">
    <dxf>
      <font>
        <color auto="1"/>
      </font>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D23" start="0" length="2147483647">
    <dxf>
      <font>
        <color auto="1"/>
      </font>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1:H23" start="0" length="2147483647">
    <dxf>
      <font>
        <color auto="1"/>
      </font>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 sId="1" odxf="1" dxf="1">
    <oc r="L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01.02.2018 составило 68 671,6 рублей.
</t>
        </r>
        <r>
          <rPr>
            <u/>
            <sz val="16"/>
            <color rgb="FFFF0000"/>
            <rFont val="Times New Roman"/>
            <family val="2"/>
            <charset val="204"/>
          </rPr>
          <t>ДАиГ:</t>
        </r>
        <r>
          <rPr>
            <sz val="16"/>
            <color rgb="FFFF0000"/>
            <rFont val="Times New Roman"/>
            <family val="2"/>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АГ(ДК): 1) Соглашение между Департаментом образования и молодежной политики ХМАО-Югры и МО городским округом город Сургут по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на стадии подписания.  Планируемая численность детей, посетивших лагерь дневного пребывания - 700 чел. 
                                                                                                                                                                                2) Достижение уровня средней заработной платы  на 01.02.2018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is>
    </oc>
    <n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t>
        </r>
        <r>
          <rPr>
            <sz val="16"/>
            <color rgb="FFFF0000"/>
            <rFont val="Times New Roman"/>
            <family val="2"/>
            <charset val="204"/>
          </rPr>
          <t xml:space="preserve">68 671,6 рублей.
</t>
        </r>
        <r>
          <rPr>
            <u/>
            <sz val="16"/>
            <color rgb="FFFF0000"/>
            <rFont val="Times New Roman"/>
            <family val="2"/>
            <charset val="204"/>
          </rPr>
          <t>ДАиГ:</t>
        </r>
        <r>
          <rPr>
            <sz val="16"/>
            <color rgb="FFFF0000"/>
            <rFont val="Times New Roman"/>
            <family val="2"/>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АГ(ДК): 1) Соглашение между Департаментом образования и молодежной политики ХМАО-Югры и МО городским округом город Сургут по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на стадии подписания.  Планируемая численность детей, посетивших лагерь дневного пребывания - 700 чел. 
                                                                                                                                                                                2) Достижение уровня средней заработной платы  на 01.02.2018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is>
    </nc>
    <odxf>
      <font>
        <sz val="16"/>
        <color rgb="FFFF0000"/>
      </font>
    </odxf>
    <ndxf>
      <font>
        <sz val="16"/>
        <color rgb="FFFF0000"/>
      </font>
    </ndxf>
  </rcc>
  <rcv guid="{3EEA7E1A-5F2B-4408-A34C-1F0223B5B245}" action="delete"/>
  <rdn rId="0" localSheetId="1" customView="1" name="Z_3EEA7E1A_5F2B_4408_A34C_1F0223B5B245_.wvu.PrintArea" hidden="1" oldHidden="1">
    <formula>'на 01.11.2017'!$A$1:$L$190</formula>
    <oldFormula>'на 01.11.2017'!$A$1:$L$190</oldFormula>
  </rdn>
  <rdn rId="0" localSheetId="1" customView="1" name="Z_3EEA7E1A_5F2B_4408_A34C_1F0223B5B245_.wvu.PrintTitles" hidden="1" oldHidden="1">
    <formula>'на 01.11.2017'!$5:$8</formula>
    <oldFormula>'на 01.11.2017'!$5:$8</oldFormula>
  </rdn>
  <rdn rId="0" localSheetId="1" customView="1" name="Z_3EEA7E1A_5F2B_4408_A34C_1F0223B5B245_.wvu.FilterData" hidden="1" oldHidden="1">
    <formula>'на 01.11.2017'!$A$7:$L$391</formula>
    <oldFormula>'на 01.11.2017'!$A$7:$L$391</oldFormula>
  </rdn>
  <rcv guid="{3EEA7E1A-5F2B-4408-A34C-1F0223B5B245}"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9:B54" start="0" length="2147483647">
    <dxf>
      <font>
        <color auto="1"/>
      </font>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51" start="0" length="2147483647">
    <dxf>
      <font>
        <color auto="1"/>
      </font>
    </dxf>
  </rfmt>
  <rfmt sheetId="1" sqref="C49" start="0" length="2147483647">
    <dxf>
      <font>
        <color auto="1"/>
      </font>
    </dxf>
  </rfmt>
  <rfmt sheetId="1" sqref="D49:D51" start="0" length="2147483647">
    <dxf>
      <font>
        <color auto="1"/>
      </font>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 sId="1" numFmtId="4">
    <oc r="G51">
      <v>202.68</v>
    </oc>
    <nc r="G51">
      <v>662.83</v>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9:G51" start="0" length="2147483647">
    <dxf>
      <font>
        <color auto="1"/>
      </font>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49:H52" start="0" length="2147483647">
    <dxf>
      <font>
        <color auto="1"/>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2:K97" start="0" length="2147483647">
    <dxf>
      <font>
        <color auto="1"/>
      </font>
    </dxf>
  </rfmt>
  <rfmt sheetId="1" sqref="A86:J97" start="0" length="2147483647">
    <dxf>
      <font>
        <color auto="1"/>
      </font>
    </dxf>
  </rfmt>
  <rfmt sheetId="1" sqref="A80:K85" start="0" length="2147483647">
    <dxf>
      <font>
        <color auto="1"/>
      </font>
    </dxf>
  </rfmt>
  <rfmt sheetId="1" sqref="A74:K79" start="0" length="2147483647">
    <dxf>
      <font>
        <color auto="1"/>
      </font>
    </dxf>
  </rfmt>
  <rfmt sheetId="1" sqref="A68:K73" start="0" length="2147483647">
    <dxf>
      <font>
        <color auto="1"/>
      </font>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 sId="1">
    <o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2"/>
            <charset val="204"/>
          </rPr>
          <t>ДФ:</t>
        </r>
        <r>
          <rPr>
            <sz val="16"/>
            <color rgb="FFFF0000"/>
            <rFont val="Times New Roman"/>
            <family val="2"/>
            <charset val="204"/>
          </rPr>
          <t xml:space="preserve"> Иные межбюджетные трансферты на реализацию  мероприятий по содействию трудоустройству граждан зарезервированы в бюджетной росписи департамента финансов до определения исполнителей.
</t>
        </r>
        <r>
          <rPr>
            <u/>
            <sz val="16"/>
            <color rgb="FFFF0000"/>
            <rFont val="Times New Roman"/>
            <family val="2"/>
            <charset val="204"/>
          </rPr>
          <t/>
        </r>
      </is>
    </oc>
    <n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2"/>
            <charset val="204"/>
          </rPr>
          <t/>
        </r>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1">
    <o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2"/>
            <charset val="204"/>
          </rPr>
          <t/>
        </r>
      </is>
    </oc>
    <n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4 образовательных учреждения в части следующих мероприятий:
- содействие в трудоустройстве незанятых инвалидов на оборудованные (оснащенные) для них рабочие места;
-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 организация проведения оплачиваемых общественных работ для незанятых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01.11.2017'!$A$1:$L$190</formula>
    <oldFormula>'на 01.11.2017'!$A$1:$L$190</oldFormula>
  </rdn>
  <rdn rId="0" localSheetId="1" customView="1" name="Z_3EEA7E1A_5F2B_4408_A34C_1F0223B5B245_.wvu.PrintTitles" hidden="1" oldHidden="1">
    <formula>'на 01.11.2017'!$5:$8</formula>
    <oldFormula>'на 01.11.2017'!$5:$8</oldFormula>
  </rdn>
  <rdn rId="0" localSheetId="1" customView="1" name="Z_3EEA7E1A_5F2B_4408_A34C_1F0223B5B245_.wvu.FilterData" hidden="1" oldHidden="1">
    <formula>'на 01.11.2017'!$A$7:$L$391</formula>
    <oldFormula>'на 01.11.2017'!$A$7:$L$391</oldFormula>
  </rdn>
  <rcv guid="{3EEA7E1A-5F2B-4408-A34C-1F0223B5B245}"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 sId="1">
    <o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4 образовательных учреждения в части следующих мероприятий:
- содействие в трудоустройстве незанятых инвалидов на оборудованные (оснащенные) для них рабочие места;
-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 организация проведения оплачиваемых общественных работ для незанятых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учреждения в части следующих мероприятий:
- содействие в трудоустройстве незанятых инвалидов на оборудованные (оснащенные) для них рабочие места;
-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 организация проведения оплачиваемых общественных работ для незанятых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1">
    <o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учреждения в части следующих мероприятий:
- содействие в трудоустройстве незанятых инвалидов на оборудованные (оснащенные) для них рабочие места;
-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 организация проведения оплачиваемых общественных работ для незанятых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 организация проведения оплачиваемых общественных работ для незанятых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 sId="1">
    <o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 организация проведения оплачиваемых общественных работ для незанятых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t>
        </r>
        <r>
          <rPr>
            <sz val="16"/>
            <color rgb="FFFF0000"/>
            <rFont val="Times New Roman"/>
            <family val="2"/>
            <charset val="204"/>
          </rPr>
          <t xml:space="preserve">
- организация проведения оплачиваемых общественных работ для незанятых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1">
    <o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t>
        </r>
        <r>
          <rPr>
            <sz val="16"/>
            <color rgb="FFFF0000"/>
            <rFont val="Times New Roman"/>
            <family val="2"/>
            <charset val="204"/>
          </rPr>
          <t xml:space="preserve">
- организация проведения оплачиваемых общественных работ для незанятых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1">
    <o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-содействие трудоустройству незанятых одинок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 sId="1">
    <o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-содействие трудоустройству незанятых одинок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rcc>
  <rcv guid="{3EEA7E1A-5F2B-4408-A34C-1F0223B5B245}" action="delete"/>
  <rdn rId="0" localSheetId="1" customView="1" name="Z_3EEA7E1A_5F2B_4408_A34C_1F0223B5B245_.wvu.PrintArea" hidden="1" oldHidden="1">
    <formula>'на 01.11.2017'!$A$1:$L$190</formula>
    <oldFormula>'на 01.11.2017'!$A$1:$L$190</oldFormula>
  </rdn>
  <rdn rId="0" localSheetId="1" customView="1" name="Z_3EEA7E1A_5F2B_4408_A34C_1F0223B5B245_.wvu.PrintTitles" hidden="1" oldHidden="1">
    <formula>'на 01.11.2017'!$5:$8</formula>
    <oldFormula>'на 01.11.2017'!$5:$8</oldFormula>
  </rdn>
  <rdn rId="0" localSheetId="1" customView="1" name="Z_3EEA7E1A_5F2B_4408_A34C_1F0223B5B245_.wvu.FilterData" hidden="1" oldHidden="1">
    <formula>'на 01.11.2017'!$A$7:$L$391</formula>
    <oldFormula>'на 01.11.2017'!$A$7:$L$391</oldFormula>
  </rdn>
  <rcv guid="{3EEA7E1A-5F2B-4408-A34C-1F0223B5B245}"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01.11.2017'!$A$1:$L$190</formula>
    <oldFormula>'на 01.11.2017'!$A$1:$L$190</oldFormula>
  </rdn>
  <rdn rId="0" localSheetId="1" customView="1" name="Z_3EEA7E1A_5F2B_4408_A34C_1F0223B5B245_.wvu.PrintTitles" hidden="1" oldHidden="1">
    <formula>'на 01.11.2017'!$5:$8</formula>
    <oldFormula>'на 01.11.2017'!$5:$8</oldFormula>
  </rdn>
  <rdn rId="0" localSheetId="1" customView="1" name="Z_3EEA7E1A_5F2B_4408_A34C_1F0223B5B245_.wvu.FilterData" hidden="1" oldHidden="1">
    <formula>'на 01.11.2017'!$A$7:$L$391</formula>
    <oldFormula>'на 01.11.2017'!$A$7:$L$391</oldFormula>
  </rdn>
  <rcv guid="{3EEA7E1A-5F2B-4408-A34C-1F0223B5B245}"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oc r="L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01.02.2018 составило 68 671,6 рублей.
</t>
        </r>
        <r>
          <rPr>
            <u/>
            <sz val="16"/>
            <color rgb="FFFF0000"/>
            <rFont val="Times New Roman"/>
            <family val="2"/>
            <charset val="204"/>
          </rPr>
          <t>ДАиГ:</t>
        </r>
        <r>
          <rPr>
            <sz val="16"/>
            <color rgb="FFFF0000"/>
            <rFont val="Times New Roman"/>
            <family val="2"/>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АГ(ДК): 1) Соглашение между Департаментом образования и молодежной политики ХМАО-Югры и МО городским округом город Сургут по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на стадии подписания.  Планируемая численность детей, посетивших лагерь дневного пребывания - 700 чел. 
                                                                                                                                                                                2) Достижение уровня средней заработной платы  на 01.02.2018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is>
    </oc>
    <nc r="L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01.02.2018 составило 68 671,6 рублей.
</t>
        </r>
        <r>
          <rPr>
            <u/>
            <sz val="16"/>
            <color rgb="FFFF0000"/>
            <rFont val="Times New Roman"/>
            <family val="2"/>
            <charset val="204"/>
          </rPr>
          <t>ДАиГ:</t>
        </r>
        <r>
          <rPr>
            <sz val="16"/>
            <color rgb="FFFF0000"/>
            <rFont val="Times New Roman"/>
            <family val="2"/>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АГ(ДК): 1) Соглашение между Департаментом образования и молодежной политики ХМАО-Югры и МО городским округом город Сургут по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на стадии подписания.  Планируемая численность детей, посетивших лагерь дневного пребывания - 700 чел. 
                                                                                                                                                                                2) Достижение уровня средней заработной платы  на 01.02.2018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is>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o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color rgb="FFFF0000"/>
            <rFont val="Times New Roman"/>
            <family val="1"/>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t>
        </r>
        <r>
          <rPr>
            <sz val="16"/>
            <color rgb="FFFF0000"/>
            <rFont val="Times New Roman"/>
            <family val="2"/>
            <charset val="204"/>
          </rPr>
          <t xml:space="preserve">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 sId="1">
    <o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t>
        </r>
        <r>
          <rPr>
            <sz val="16"/>
            <color rgb="FFFF0000"/>
            <rFont val="Times New Roman"/>
            <family val="2"/>
            <charset val="204"/>
          </rPr>
          <t xml:space="preserve">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t>
        </r>
        <r>
          <rPr>
            <sz val="16"/>
            <color rgb="FFFF0000"/>
            <rFont val="Times New Roman"/>
            <family val="2"/>
            <charset val="204"/>
          </rPr>
          <t xml:space="preserve">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9:J51" start="0" length="2147483647">
    <dxf>
      <font>
        <color auto="1"/>
      </font>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9:J32" start="0" length="2147483647">
    <dxf>
      <font>
        <color auto="1"/>
      </font>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9:J32" start="0" length="2147483647">
    <dxf>
      <font>
        <color rgb="FFFF0000"/>
      </font>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5:J26" start="0" length="2147483647">
    <dxf>
      <font>
        <color auto="1"/>
      </font>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1">
    <oc r="L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Расходы запланированы на  3 квартал 2018 года.
</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Доля  планируемая для прохождения детьми-сиротами и детьми, оставшихся без попечения родителей  в возрасте от 6 до 17 лет (включительно),  оздоровления в организациях отдыха детей и их оздоровления, от общей численности детей, нуждающихся  в оздоровлении, - 37,4 % .</t>
        </r>
      </is>
    </oc>
    <nc r="L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Расходы запланированы на  3 квартал 2018 года.
</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Доля  планируемая для прохождения детьми-сиротами и детьми, оставшихся без попечения родителей  в возрасте от 6 до 17 лет (включительно),  оздоровления в организациях отдыха детей и их оздоровления, от общей численности детей, нуждающихся  в оздоровлении, - 37,4 % .</t>
        </r>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8:C39" start="0" length="2147483647">
    <dxf>
      <font>
        <color auto="1"/>
      </font>
    </dxf>
  </rfmt>
  <rfmt sheetId="1" sqref="C40" start="0" length="2147483647">
    <dxf>
      <font>
        <color auto="1"/>
      </font>
    </dxf>
  </rfmt>
  <rfmt sheetId="1" sqref="C37" start="0" length="2147483647">
    <dxf>
      <font>
        <color auto="1"/>
      </font>
    </dxf>
  </rfmt>
  <rfmt sheetId="1" sqref="C37">
    <dxf>
      <fill>
        <patternFill patternType="solid">
          <bgColor theme="0"/>
        </patternFill>
      </fill>
    </dxf>
  </rfmt>
  <rfmt sheetId="1" sqref="D37" start="0" length="2147483647">
    <dxf>
      <font>
        <color auto="1"/>
      </font>
    </dxf>
  </rfmt>
  <rfmt sheetId="1" sqref="D38" start="0" length="2147483647">
    <dxf>
      <font>
        <color auto="1"/>
      </font>
    </dxf>
  </rfmt>
  <rfmt sheetId="1" sqref="D39" start="0" length="2147483647">
    <dxf>
      <font>
        <color auto="1"/>
      </font>
    </dxf>
  </rfmt>
  <rfmt sheetId="1" sqref="D40" start="0" length="2147483647">
    <dxf>
      <font>
        <color auto="1"/>
      </font>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 sId="1" numFmtId="4">
    <oc r="G40">
      <v>292.36</v>
    </oc>
    <nc r="G40">
      <v>12492.06</v>
    </nc>
  </rcc>
  <rfmt sheetId="1" sqref="G37:G40" start="0" length="2147483647">
    <dxf>
      <font>
        <color auto="1"/>
      </font>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7:J40" start="0" length="2147483647">
    <dxf>
      <font>
        <color auto="1"/>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dxf="1" dxf="1">
    <oc r="L15" t="inlineStr">
      <is>
        <r>
          <rPr>
            <u/>
            <sz val="16"/>
            <color rgb="FFFF0000"/>
            <rFont val="Times New Roman"/>
            <family val="2"/>
            <charset val="204"/>
          </rPr>
          <t>УППЭК:</t>
        </r>
        <r>
          <rPr>
            <sz val="16"/>
            <color rgb="FFFF0000"/>
            <rFont val="Times New Roman"/>
            <family val="2"/>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использованы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Денежные средства будут освоены в течение года.</t>
        </r>
      </is>
    </oc>
    <nc r="L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использованы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Денежные средства будут освоены в течение года.</t>
        </r>
      </is>
    </nc>
    <odxf>
      <font>
        <sz val="16"/>
        <color rgb="FFFF0000"/>
      </font>
    </odxf>
    <ndxf>
      <font>
        <sz val="16"/>
        <color auto="1"/>
      </font>
    </ndxf>
  </rcc>
  <rcv guid="{CCF533A2-322B-40E2-88B2-065E6D1D35B4}" action="delete"/>
  <rdn rId="0" localSheetId="1" customView="1" name="Z_CCF533A2_322B_40E2_88B2_065E6D1D35B4_.wvu.PrintArea" hidden="1" oldHidden="1">
    <formula>'на 01.11.2017'!$A$1:$L$187</formula>
    <oldFormula>'на 01.11.2017'!$A$1:$L$187</oldFormula>
  </rdn>
  <rdn rId="0" localSheetId="1" customView="1" name="Z_CCF533A2_322B_40E2_88B2_065E6D1D35B4_.wvu.PrintTitles" hidden="1" oldHidden="1">
    <formula>'на 01.11.2017'!$5:$8</formula>
    <oldFormula>'на 01.11.2017'!$5:$8</oldFormula>
  </rdn>
  <rdn rId="0" localSheetId="1" customView="1" name="Z_CCF533A2_322B_40E2_88B2_065E6D1D35B4_.wvu.Cols" hidden="1" oldHidden="1">
    <formula>'на 01.11.2017'!$I:$I</formula>
    <oldFormula>'на 01.11.2017'!$I:$I</oldFormula>
  </rdn>
  <rdn rId="0" localSheetId="1" customView="1" name="Z_CCF533A2_322B_40E2_88B2_065E6D1D35B4_.wvu.FilterData" hidden="1" oldHidden="1">
    <formula>'на 01.11.2017'!$A$7:$L$391</formula>
    <oldFormula>'на 01.11.2017'!$A$7:$L$391</oldFormula>
  </rdn>
  <rcv guid="{CCF533A2-322B-40E2-88B2-065E6D1D35B4}"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6:D46" start="0" length="2147483647">
    <dxf>
      <font>
        <color auto="1"/>
      </font>
    </dxf>
  </rfmt>
  <rfmt sheetId="1" sqref="C43:D46" start="0" length="2147483647">
    <dxf>
      <font>
        <color auto="1"/>
      </font>
    </dxf>
  </rfmt>
  <rfmt sheetId="1" sqref="J43:J46" start="0" length="2147483647">
    <dxf>
      <font>
        <color auto="1"/>
      </font>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3:B48" start="0" length="2147483647">
    <dxf>
      <font>
        <color auto="1"/>
      </font>
    </dxf>
  </rfmt>
  <rfmt sheetId="1" sqref="A37:B42" start="0" length="2147483647">
    <dxf>
      <font>
        <color auto="1"/>
      </font>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oc r="L37" t="inlineStr">
      <is>
        <r>
          <rPr>
            <u/>
            <sz val="16"/>
            <color rgb="FFFF0000"/>
            <rFont val="Times New Roman"/>
            <family val="2"/>
            <charset val="204"/>
          </rPr>
          <t xml:space="preserve">АГ: </t>
        </r>
        <r>
          <rPr>
            <sz val="16"/>
            <color rgb="FFFF0000"/>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u/>
            <sz val="16"/>
            <color rgb="FFFF0000"/>
            <rFont val="Times New Roman"/>
            <family val="2"/>
            <charset val="204"/>
          </rPr>
          <t>АГ(ДК):</t>
        </r>
        <r>
          <rPr>
            <sz val="16"/>
            <color rgb="FFFF0000"/>
            <rFont val="Times New Roman"/>
            <family val="2"/>
            <charset val="204"/>
          </rPr>
          <t xml:space="preserve"> 1) Соглашение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3) Достижение уровня средней заработной платы на 01.02.2018 года составило по работникам муниципальных учреждений культуры в размере 72 069,0 рублей.                                             
</t>
        </r>
        <r>
          <rPr>
            <u/>
            <sz val="20"/>
            <rFont val="Times New Roman"/>
            <family val="1"/>
            <charset val="204"/>
          </rPr>
          <t/>
        </r>
      </is>
    </oc>
    <nc r="L37" t="inlineStr">
      <is>
        <r>
          <rPr>
            <u/>
            <sz val="16"/>
            <color rgb="FFFF0000"/>
            <rFont val="Times New Roman"/>
            <family val="2"/>
            <charset val="204"/>
          </rPr>
          <t xml:space="preserve">АГ: </t>
        </r>
        <r>
          <rPr>
            <sz val="16"/>
            <color rgb="FFFF0000"/>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u/>
            <sz val="16"/>
            <rFont val="Times New Roman"/>
            <family val="1"/>
            <charset val="204"/>
          </rPr>
          <t>АГ(ДК):</t>
        </r>
        <r>
          <rPr>
            <sz val="16"/>
            <rFont val="Times New Roman"/>
            <family val="1"/>
            <charset val="204"/>
          </rPr>
          <t xml:space="preserve"> 1) Соглашение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3) Достижение уровня средней заработной платы на 01.02.2018 года составило по работникам муниципальных учреждений культуры в размере 72 069,0 рублей.                                             
</t>
        </r>
        <r>
          <rPr>
            <u/>
            <sz val="20"/>
            <rFont val="Times New Roman"/>
            <family val="1"/>
            <charset val="204"/>
          </rPr>
          <t/>
        </r>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 sId="1">
    <oc r="L37" t="inlineStr">
      <is>
        <r>
          <rPr>
            <u/>
            <sz val="16"/>
            <color rgb="FFFF0000"/>
            <rFont val="Times New Roman"/>
            <family val="2"/>
            <charset val="204"/>
          </rPr>
          <t xml:space="preserve">АГ: </t>
        </r>
        <r>
          <rPr>
            <sz val="16"/>
            <color rgb="FFFF0000"/>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u/>
            <sz val="16"/>
            <rFont val="Times New Roman"/>
            <family val="1"/>
            <charset val="204"/>
          </rPr>
          <t>АГ(ДК):</t>
        </r>
        <r>
          <rPr>
            <sz val="16"/>
            <rFont val="Times New Roman"/>
            <family val="1"/>
            <charset val="204"/>
          </rPr>
          <t xml:space="preserve"> 1) Соглашение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3) Достижение уровня средней заработной платы на 01.02.2018 года составило по работникам муниципальных учреждений культуры в размере 72 069,0 рублей.                                             
</t>
        </r>
        <r>
          <rPr>
            <u/>
            <sz val="20"/>
            <rFont val="Times New Roman"/>
            <family val="1"/>
            <charset val="204"/>
          </rPr>
          <t/>
        </r>
      </is>
    </oc>
    <nc r="L37" t="inlineStr">
      <is>
        <r>
          <rPr>
            <u/>
            <sz val="16"/>
            <color rgb="FFFF0000"/>
            <rFont val="Times New Roman"/>
            <family val="2"/>
            <charset val="204"/>
          </rPr>
          <t xml:space="preserve">АГ: </t>
        </r>
        <r>
          <rPr>
            <sz val="16"/>
            <color rgb="FFFF0000"/>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u/>
            <sz val="16"/>
            <rFont val="Times New Roman"/>
            <family val="1"/>
            <charset val="204"/>
          </rPr>
          <t>АГ(ДК):</t>
        </r>
        <r>
          <rPr>
            <sz val="16"/>
            <rFont val="Times New Roman"/>
            <family val="1"/>
            <charset val="204"/>
          </rPr>
          <t xml:space="preserve"> 1) Соглашение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3) Достижение уровня средней заработной платы на 01.03.2018 года составило по работникам муниципальных учреждений культуры в размере 72 069,0 рублей.                                             
</t>
        </r>
        <r>
          <rPr>
            <u/>
            <sz val="20"/>
            <rFont val="Times New Roman"/>
            <family val="1"/>
            <charset val="204"/>
          </rPr>
          <t/>
        </r>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1" odxf="1" dxf="1">
    <oc r="L43" t="inlineStr">
      <is>
        <r>
          <t xml:space="preserve">АГ(ДК): </t>
        </r>
        <r>
          <rPr>
            <sz val="16"/>
            <color rgb="FFFF0000"/>
            <rFont val="Times New Roman"/>
            <family val="2"/>
            <charset val="204"/>
          </rPr>
          <t xml:space="preserve">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2018 году.                                                        </t>
        </r>
      </is>
    </oc>
    <nc r="L43" t="inlineStr">
      <is>
        <r>
          <rPr>
            <u/>
            <sz val="16"/>
            <rFont val="Times New Roman"/>
            <family val="1"/>
            <charset val="204"/>
          </rPr>
          <t xml:space="preserve">АГ(ДК): </t>
        </r>
        <r>
          <rPr>
            <sz val="16"/>
            <rFont val="Times New Roman"/>
            <family val="1"/>
            <charset val="204"/>
          </rPr>
          <t xml:space="preserve">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2018 году.             </t>
        </r>
        <r>
          <rPr>
            <sz val="16"/>
            <color rgb="FFFF0000"/>
            <rFont val="Times New Roman"/>
            <family val="2"/>
            <charset val="204"/>
          </rPr>
          <t xml:space="preserve">                                           </t>
        </r>
      </is>
    </nc>
    <odxf>
      <font>
        <sz val="16"/>
        <color rgb="FFFF0000"/>
      </font>
    </odxf>
    <ndxf>
      <font>
        <sz val="16"/>
        <color rgb="FFFF0000"/>
      </font>
    </ndxf>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 sId="1">
    <oc r="L141" t="inlineStr">
      <is>
        <r>
          <rPr>
            <sz val="16"/>
            <rFont val="Times New Roman"/>
            <family val="1"/>
            <charset val="204"/>
          </rPr>
          <t>ДГХ: Для создания условий деятельности народных дружин запланированы средства на приобретение форменной одежды, нарукавных повязок, удостоверений народных дружинников и вкладышей к удостоверениям, личное страхование народных дружинников.</t>
        </r>
        <r>
          <rPr>
            <u/>
            <sz val="16"/>
            <color rgb="FFFF0000"/>
            <rFont val="Times New Roman"/>
            <family val="2"/>
            <charset val="204"/>
          </rPr>
          <t xml:space="preserve">
АГ:</t>
        </r>
        <r>
          <rPr>
            <sz val="16"/>
            <color rgb="FFFF0000"/>
            <rFont val="Times New Roman"/>
            <family val="2"/>
            <charset val="204"/>
          </rPr>
          <t xml:space="preserve">  1. По состоянию на 01.02.2018 произведена выплата заработной платы за первую половину января месяца 2018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план-графиком.
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u/>
            <sz val="18"/>
            <color theme="1"/>
            <rFont val="Times New Roman"/>
            <family val="2"/>
            <charset val="204"/>
          </rPr>
          <t/>
        </r>
      </is>
    </oc>
    <nc r="L141" t="inlineStr">
      <is>
        <r>
          <rPr>
            <sz val="16"/>
            <rFont val="Times New Roman"/>
            <family val="1"/>
            <charset val="204"/>
          </rPr>
          <t>ДГХ: Для создания условий деятельности народных дружин запланированы средства на приобретение форменной одежды, нарукавных повязок, удостоверений народных дружинников и вкладышей к удостоверениям, личное страхование народных дружинников.</t>
        </r>
        <r>
          <rPr>
            <u/>
            <sz val="16"/>
            <color rgb="FFFF0000"/>
            <rFont val="Times New Roman"/>
            <family val="2"/>
            <charset val="204"/>
          </rPr>
          <t xml:space="preserve">
АГ:</t>
        </r>
        <r>
          <rPr>
            <sz val="16"/>
            <color rgb="FFFF0000"/>
            <rFont val="Times New Roman"/>
            <family val="2"/>
            <charset val="204"/>
          </rPr>
          <t xml:space="preserve">  1. По состоянию на 01.02.2018 произведена выплата заработной платы за первую половину января месяца 2018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план-графиком.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 sId="1">
    <oc r="L167"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Цена контракта - 678 069,2 тыс.руб.   Срок выполнения работ по 30 июня 2019 года. Ориентировочный срок ввода объекта в эксплуатацию - июль 2019 года.  </t>
        </r>
      </is>
    </oc>
    <nc r="L167"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Цена контракта - 678 069,2 тыс.руб.   Срок выполнения работ по 30 июня 2019 года. Ориентировочный срок ввода объекта в эксплуатацию - июль 2019 года.  </t>
        </r>
      </is>
    </nc>
  </rcc>
  <rcc rId="73" sId="1">
    <oc r="L122" t="inlineStr">
      <is>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С учетом средств федерального и окружного бюджета в 2018 году планируется приобрести в муниципальную собственность для предоставления по договору социального найма одно жилое помещение.
Размещение заявки на проведение аукциона по приобретению жилого помещения для участника программы состоится в феврале 2018 года. (1 комн.кв., на сумму 2 043,3 тыс.руб.).</t>
      </is>
    </oc>
    <nc r="L122" t="inlineStr">
      <is>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С учетом средств федерального и окружного бюджета в 2018 году планируется приобрести в муниципальную собственность для предоставления по договору социального найма одно жилое помещение.
Размещение заявки на проведение аукциона по приобретению жилого помещения для участника программы состоялось 27.02.2018 (1 комн.кв., на сумму 2 043,3 тыс.руб.).Подведение итогов аукциона - 19.03.2018.</t>
      </is>
    </nc>
  </rcc>
  <rfmt sheetId="1" sqref="L122:L127" start="0" length="2147483647">
    <dxf>
      <font>
        <color auto="1"/>
      </font>
    </dxf>
  </rfmt>
  <rfmt sheetId="1" sqref="L92" start="0" length="0">
    <dxf>
      <font>
        <sz val="16"/>
        <color auto="1"/>
      </font>
    </dxf>
  </rfmt>
  <rfmt sheetId="1" sqref="L80" start="0" length="2147483647">
    <dxf>
      <font>
        <color auto="1"/>
      </font>
    </dxf>
  </rfmt>
  <rcv guid="{99950613-28E7-4EC2-B918-559A2757B0A9}" action="delete"/>
  <rdn rId="0" localSheetId="1" customView="1" name="Z_99950613_28E7_4EC2_B918_559A2757B0A9_.wvu.PrintArea" hidden="1" oldHidden="1">
    <formula>'на 01.11.2017'!$A$1:$L$189</formula>
    <oldFormula>'на 01.11.2017'!$A$1:$L$189</oldFormula>
  </rdn>
  <rdn rId="0" localSheetId="1" customView="1" name="Z_99950613_28E7_4EC2_B918_559A2757B0A9_.wvu.PrintTitles" hidden="1" oldHidden="1">
    <formula>'на 01.11.2017'!$5:$8</formula>
    <oldFormula>'на 01.11.2017'!$5:$8</oldFormula>
  </rdn>
  <rdn rId="0" localSheetId="1" customView="1" name="Z_99950613_28E7_4EC2_B918_559A2757B0A9_.wvu.FilterData" hidden="1" oldHidden="1">
    <formula>'на 01.11.2017'!$A$7:$L$391</formula>
    <oldFormula>'на 01.11.2017'!$A$7:$L$391</oldFormula>
  </rdn>
  <rcv guid="{99950613-28E7-4EC2-B918-559A2757B0A9}"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21" start="0" length="0">
    <dxf>
      <font>
        <sz val="16"/>
        <color rgb="FFFF0000"/>
      </font>
    </dxf>
  </rfmt>
  <rcc rId="77" sId="1">
    <o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t>
        </r>
        <r>
          <rPr>
            <sz val="16"/>
            <color rgb="FFFF0000"/>
            <rFont val="Times New Roman"/>
            <family val="2"/>
            <charset val="204"/>
          </rPr>
          <t xml:space="preserve">68 671,6 рублей.
</t>
        </r>
        <r>
          <rPr>
            <u/>
            <sz val="16"/>
            <color rgb="FFFF0000"/>
            <rFont val="Times New Roman"/>
            <family val="2"/>
            <charset val="204"/>
          </rPr>
          <t>ДАиГ:</t>
        </r>
        <r>
          <rPr>
            <sz val="16"/>
            <color rgb="FFFF0000"/>
            <rFont val="Times New Roman"/>
            <family val="2"/>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АГ(ДК): 1) Соглашение между Департаментом образования и молодежной политики ХМАО-Югры и МО городским округом город Сургут по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на стадии подписания.  Планируемая численность детей, посетивших лагерь дневного пребывания - 700 чел. 
                                                                                                                                                                                2) Достижение уровня средней заработной платы  на 01.02.2018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is>
    </oc>
    <n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t>
        </r>
        <r>
          <rPr>
            <sz val="16"/>
            <color rgb="FFFF0000"/>
            <rFont val="Times New Roman"/>
            <family val="2"/>
            <charset val="204"/>
          </rPr>
          <t xml:space="preserve">68 671,6 рублей.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АГ(ДК): 1) Соглашение между Департаментом образования и молодежной политики ХМАО-Югры и МО городским округом город Сургут по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на стадии подписания.  Планируемая численность детей, посетивших лагерь дневного пребывания - 700 чел. 
                                                                                                                                                                                2) Достижение уровня средней заработной платы  на 01.02.2018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1">
    <oc r="L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Расходы запланированы на  3 квартал 2018 года.
</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Доля  планируемая для прохождения детьми-сиротами и детьми, оставшихся без попечения родителей  в возрасте от 6 до 17 лет (включительно),  оздоровления в организациях отдыха детей и их оздоровления, от общей численности детей, нуждающихся  в оздоровлении, - 37,4 % .</t>
        </r>
      </is>
    </oc>
    <nc r="L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Расходы запланированы на  3 квартал 2018 года.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Доля  планируемая для прохождения детьми-сиротами и детьми, оставшихся без попечения родителей  в возрасте от 6 до 17 лет (включительно),  оздоровления в организациях отдыха детей и их оздоровления, от общей численности детей, нуждающихся  в оздоровлении, - 37,4 % .</t>
        </r>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 sId="1" quotePrefix="1">
    <oc r="E5" t="inlineStr">
      <is>
        <t>на 01.02.2018</t>
      </is>
    </oc>
    <nc r="E5" t="inlineStr">
      <is>
        <t>на 01.03.2018</t>
      </is>
    </nc>
  </rcc>
  <rsnm rId="80" sheetId="1" oldName="[отчет по госпрограммам на 01.03.2018.xlsx]на 01.11.2017" newName="[отчет по госпрограммам на 01.03.2018.xlsx]на 01.03.2018"/>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34:A140" start="0" length="2147483647">
    <dxf>
      <font>
        <color auto="1"/>
      </font>
    </dxf>
  </rfmt>
  <rcc rId="12" sId="1">
    <oc r="L134"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01.02.2018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01.02.2018 обращений не поступало.
4) финансирование инвестиционных проектов в сфере жилищно-коммунального комплекса с привлечением заемных средств.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01.02.2018 обращений не поступало.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(ДГХ)
2) установка (замена) индивидуальных приборов учета  в муниципальных жилых и нежилых помещениях в количестве 6 шт. (КУИ)
3)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Планируемая площадь выполнения работ 33 870,3 кв.м. Расходы запланированы на 3, 4 кварталы 2018 года.
</t>
        </r>
        <r>
          <rPr>
            <u/>
            <sz val="16"/>
            <color rgb="FFFF0000"/>
            <rFont val="Times New Roman"/>
            <family val="2"/>
            <charset val="204"/>
          </rPr>
          <t xml:space="preserve">ДАиГ: </t>
        </r>
        <r>
          <rPr>
            <sz val="16"/>
            <color rgb="FFFF0000"/>
            <rFont val="Times New Roman"/>
            <family val="2"/>
            <charset val="204"/>
          </rPr>
          <t xml:space="preserve">В рамках данной программы предусмотрены средства на строительство объекта  «Пешеходный мост в сквере "Старожилов" в г.Сургуте». Извещение о проведении аукциона на выполнение строительно-монтажных работ, согласно плана-графика, будет размещено в феврале 2018 года. Начальная максимальная цена контракта – 17 261,07 тыс.руб.  Запланированный  срок окончания работ – декабрь 2018 года. </t>
        </r>
        <r>
          <rPr>
            <u/>
            <sz val="16"/>
            <color rgb="FFFF0000"/>
            <rFont val="Times New Roman"/>
            <family val="2"/>
            <charset val="204"/>
          </rPr>
          <t xml:space="preserve">
 УППЭК</t>
        </r>
        <r>
          <rPr>
            <sz val="16"/>
            <color rgb="FFFF0000"/>
            <rFont val="Times New Roman"/>
            <family val="2"/>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oc>
    <nc r="L134"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01.02.2018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01.02.2018 обращений не поступало.
4) финансирование инвестиционных проектов в сфере жилищно-коммунального комплекса с привлечением заемных средств.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01.02.2018 обращений не поступало.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(ДГХ)
2) установка (замена) индивидуальных приборов учета  в муниципальных жилых и нежилых помещениях в количестве 6 шт. (КУИ)
3)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Планируемая площадь выполнения работ 33 870,3 кв.м. Расходы запланированы на 3, 4 кварталы 2018 года.
</t>
        </r>
        <r>
          <rPr>
            <u/>
            <sz val="16"/>
            <color rgb="FFFF0000"/>
            <rFont val="Times New Roman"/>
            <family val="2"/>
            <charset val="204"/>
          </rPr>
          <t xml:space="preserve">ДАиГ: </t>
        </r>
        <r>
          <rPr>
            <sz val="16"/>
            <color rgb="FFFF0000"/>
            <rFont val="Times New Roman"/>
            <family val="2"/>
            <charset val="204"/>
          </rPr>
          <t xml:space="preserve">В рамках данной программы предусмотрены средства на строительство объекта  «Пешеходный мост в сквере "Старожилов" в г.Сургуте». Извещение о проведении аукциона на выполнение строительно-монтажных работ, согласно плана-графика, будет размещено в феврале 2018 года. Начальная максимальная цена контракта – 17 261,07 тыс.руб.  Запланированный  срок окончания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dxf="1" dxf="1">
    <oc r="L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925,4 тыс.руб. на период январь-март 2018 года на отлов 401 головы. За январь-февраль 2018 года отловлено 261 голова.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oc>
    <nc r="L55" t="inlineStr">
      <is>
        <r>
          <rPr>
            <u/>
            <sz val="16"/>
            <rFont val="Times New Roman"/>
            <family val="1"/>
            <charset val="204"/>
          </rPr>
          <t xml:space="preserve">КУИ: </t>
        </r>
        <r>
          <rPr>
            <sz val="16"/>
            <rFont val="Times New Roman"/>
            <family val="1"/>
            <charset val="204"/>
          </rPr>
          <t xml:space="preserve">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925,4 тыс.руб. на период январь-март 2018 года на отлов 401 головы. За январь-февраль 2018 года отловлено 261 голова.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odxf>
      <font>
        <sz val="16"/>
        <color rgb="FFFF0000"/>
      </font>
    </odxf>
    <ndxf>
      <font>
        <sz val="16"/>
        <color rgb="FFFF0000"/>
      </font>
    </ndxf>
  </rcc>
  <rcv guid="{CCF533A2-322B-40E2-88B2-065E6D1D35B4}" action="delete"/>
  <rdn rId="0" localSheetId="1" customView="1" name="Z_CCF533A2_322B_40E2_88B2_065E6D1D35B4_.wvu.PrintArea" hidden="1" oldHidden="1">
    <formula>'на 01.03.2018'!$A$1:$L$187</formula>
    <oldFormula>'на 01.03.2018'!$A$1:$L$187</oldFormula>
  </rdn>
  <rdn rId="0" localSheetId="1" customView="1" name="Z_CCF533A2_322B_40E2_88B2_065E6D1D35B4_.wvu.PrintTitles" hidden="1" oldHidden="1">
    <formula>'на 01.03.2018'!$5:$8</formula>
    <oldFormula>'на 01.03.2018'!$5:$8</oldFormula>
  </rdn>
  <rdn rId="0" localSheetId="1" customView="1" name="Z_CCF533A2_322B_40E2_88B2_065E6D1D35B4_.wvu.Cols" hidden="1" oldHidden="1">
    <formula>'на 01.03.2018'!$I:$I</formula>
    <oldFormula>'на 01.03.2018'!$I:$I</oldFormula>
  </rdn>
  <rdn rId="0" localSheetId="1" customView="1" name="Z_CCF533A2_322B_40E2_88B2_065E6D1D35B4_.wvu.FilterData" hidden="1" oldHidden="1">
    <formula>'на 01.03.2018'!$A$7:$L$391</formula>
    <oldFormula>'на 01.03.2018'!$A$7:$L$391</oldFormula>
  </rdn>
  <rcv guid="{CCF533A2-322B-40E2-88B2-065E6D1D35B4}"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 sId="1" numFmtId="4">
    <oc r="E40">
      <v>292.36</v>
    </oc>
    <nc r="E40">
      <v>12492.06</v>
    </nc>
  </rcc>
  <rfmt sheetId="1" sqref="E37:F40" start="0" length="2147483647">
    <dxf>
      <font>
        <color auto="1"/>
      </font>
    </dxf>
  </rfmt>
  <rfmt sheetId="1" sqref="H37:H40" start="0" length="2147483647">
    <dxf>
      <font>
        <color auto="1"/>
      </font>
    </dxf>
  </rfmt>
  <rcv guid="{13BE7114-35DF-4699-8779-61985C68F6C3}" action="delete"/>
  <rdn rId="0" localSheetId="1" customView="1" name="Z_13BE7114_35DF_4699_8779_61985C68F6C3_.wvu.PrintArea" hidden="1" oldHidden="1">
    <formula>'на 01.03.2018'!$A$1:$L$190</formula>
    <oldFormula>'на 01.03.2018'!$A$1:$L$190</oldFormula>
  </rdn>
  <rdn rId="0" localSheetId="1" customView="1" name="Z_13BE7114_35DF_4699_8779_61985C68F6C3_.wvu.PrintTitles" hidden="1" oldHidden="1">
    <formula>'на 01.03.2018'!$5:$8</formula>
    <oldFormula>'на 01.03.2018'!$5:$8</oldFormula>
  </rdn>
  <rdn rId="0" localSheetId="1" customView="1" name="Z_13BE7114_35DF_4699_8779_61985C68F6C3_.wvu.FilterData" hidden="1" oldHidden="1">
    <formula>'на 01.03.2018'!$A$7:$L$391</formula>
    <oldFormula>'на 01.03.2018'!$A$7:$L$391</oldFormula>
  </rdn>
  <rcv guid="{13BE7114-35DF-4699-8779-61985C68F6C3}"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 sId="1" numFmtId="4">
    <oc r="G25">
      <v>542960.99</v>
    </oc>
    <nc r="G25">
      <v>543036.47</v>
    </nc>
  </rcc>
  <rcv guid="{3EEA7E1A-5F2B-4408-A34C-1F0223B5B245}" action="delete"/>
  <rdn rId="0" localSheetId="1" customView="1" name="Z_3EEA7E1A_5F2B_4408_A34C_1F0223B5B245_.wvu.PrintArea" hidden="1" oldHidden="1">
    <formula>'на 01.03.2018'!$A$1:$L$190</formula>
    <oldFormula>'на 01.03.2018'!$A$1:$L$190</oldFormula>
  </rdn>
  <rdn rId="0" localSheetId="1" customView="1" name="Z_3EEA7E1A_5F2B_4408_A34C_1F0223B5B245_.wvu.PrintTitles" hidden="1" oldHidden="1">
    <formula>'на 01.03.2018'!$5:$8</formula>
    <oldFormula>'на 01.03.2018'!$5:$8</oldFormula>
  </rdn>
  <rdn rId="0" localSheetId="1" customView="1" name="Z_3EEA7E1A_5F2B_4408_A34C_1F0223B5B245_.wvu.FilterData" hidden="1" oldHidden="1">
    <formula>'на 01.03.2018'!$A$7:$L$391</formula>
    <oldFormula>'на 01.03.2018'!$A$7:$L$391</oldFormula>
  </rdn>
  <rcv guid="{3EEA7E1A-5F2B-4408-A34C-1F0223B5B245}"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1:J23" start="0" length="2147483647">
    <dxf>
      <font>
        <color auto="1"/>
      </font>
    </dxf>
  </rfmt>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1">
    <o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t>
        </r>
        <r>
          <rPr>
            <sz val="16"/>
            <color rgb="FFFF0000"/>
            <rFont val="Times New Roman"/>
            <family val="2"/>
            <charset val="204"/>
          </rPr>
          <t xml:space="preserve">68 671,6 рублей.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АГ(ДК): 1) Соглашение между Департаментом образования и молодежной политики ХМАО-Югры и МО городским округом город Сургут по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на стадии подписания.  Планируемая численность детей, посетивших лагерь дневного пребывания - 700 чел. 
                                                                                                                                                                                2) Достижение уровня средней заработной платы  на 01.02.2018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is>
    </oc>
    <n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t>
        </r>
        <r>
          <rPr>
            <sz val="16"/>
            <color rgb="FFFF0000"/>
            <rFont val="Times New Roman"/>
            <family val="2"/>
            <charset val="204"/>
          </rPr>
          <t xml:space="preserve">68 671,6 рублей.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АГ(ДК):</t>
        </r>
        <r>
          <rPr>
            <sz val="16"/>
            <rFont val="Times New Roman"/>
            <family val="1"/>
            <charset val="204"/>
          </rPr>
          <t xml:space="preserve"> 1) Реализация мероприятий по подпрограмме «Организация отдыха детей в каникулярное время» осуществляется в плановом режиме, денежные средства будут освоены в течение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2) Достижение уровня средней заработной платы  на 01.02.2018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numFmtId="4">
    <oc r="E25">
      <v>114805.7</v>
    </oc>
    <nc r="E25">
      <v>706363.84</v>
    </nc>
  </rcc>
  <rfmt sheetId="1" sqref="E25" start="0" length="2147483647">
    <dxf>
      <font>
        <color auto="1"/>
      </font>
    </dxf>
  </rfmt>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1:E23" start="0" length="2147483647">
    <dxf>
      <font>
        <color auto="1"/>
      </font>
    </dxf>
  </rfmt>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 sId="1" numFmtId="4">
    <oc r="E32">
      <v>84632.8</v>
    </oc>
    <nc r="E32">
      <v>103188.29</v>
    </nc>
  </rcc>
  <rcc rId="97" sId="1" numFmtId="4">
    <oc r="G32">
      <v>12354.1</v>
    </oc>
    <nc r="G32">
      <v>30420.560000000001</v>
    </nc>
  </rcc>
  <rcc rId="98" sId="1">
    <oc r="J32">
      <f>4565.5+57757.3+202129.6+14000</f>
    </oc>
    <nc r="J32">
      <f>4565.5+57757.3+206689.77+14000</f>
    </nc>
  </rcc>
  <rfmt sheetId="1" sqref="A29:J36" start="0" length="2147483647">
    <dxf>
      <font>
        <color auto="1"/>
      </font>
    </dxf>
  </rfmt>
  <rfmt sheetId="1" sqref="H33" start="0" length="2147483647">
    <dxf>
      <font>
        <color theme="0"/>
      </font>
    </dxf>
  </rfmt>
  <rfmt sheetId="1" sqref="F33" start="0" length="2147483647">
    <dxf>
      <font>
        <color theme="0"/>
      </font>
    </dxf>
  </rfmt>
  <rfmt sheetId="1" sqref="A104:D105" start="0" length="2147483647">
    <dxf>
      <font>
        <color auto="1"/>
      </font>
    </dxf>
  </rfmt>
  <rfmt sheetId="1" sqref="C106:D106" start="0" length="2147483647">
    <dxf>
      <font>
        <color auto="1"/>
      </font>
    </dxf>
  </rfmt>
  <rfmt sheetId="1" sqref="B106:D109" start="0" length="2147483647">
    <dxf>
      <font>
        <color auto="1"/>
      </font>
    </dxf>
  </rfmt>
  <rfmt sheetId="1" sqref="J104:J107" start="0" length="2147483647">
    <dxf>
      <font>
        <color auto="1"/>
      </font>
    </dxf>
  </rfmt>
  <rfmt sheetId="1" sqref="A110:J115" start="0" length="2147483647">
    <dxf>
      <font>
        <color auto="1"/>
      </font>
    </dxf>
  </rfmt>
  <rfmt sheetId="1" sqref="A116:K121" start="0" length="2147483647">
    <dxf>
      <font>
        <color auto="1"/>
      </font>
    </dxf>
  </rfmt>
  <rcc rId="99" sId="1" numFmtId="4">
    <oc r="D117">
      <v>7927.2</v>
    </oc>
    <nc r="D117">
      <f>7134.5+792.7</f>
    </nc>
  </rcc>
  <rcv guid="{D95852A1-B0FC-4AC5-B62B-5CCBE05B0D15}" action="delete"/>
  <rdn rId="0" localSheetId="1" customView="1" name="Z_D95852A1_B0FC_4AC5_B62B_5CCBE05B0D15_.wvu.FilterData" hidden="1" oldHidden="1">
    <formula>'на 01.03.2018'!$A$7:$L$391</formula>
    <oldFormula>'на 01.03.2018'!$A$7:$L$391</oldFormula>
  </rdn>
  <rcv guid="{D95852A1-B0FC-4AC5-B62B-5CCBE05B0D15}"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numFmtId="4">
    <oc r="E51">
      <v>339.2</v>
    </oc>
    <nc r="E51">
      <v>852</v>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49:E51" start="0" length="2147483647">
    <dxf>
      <font>
        <color auto="1"/>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39:J140" start="0" length="2147483647">
    <dxf>
      <font>
        <color auto="1"/>
      </font>
    </dxf>
  </rfmt>
  <rcv guid="{CCF533A2-322B-40E2-88B2-065E6D1D35B4}" action="delete"/>
  <rdn rId="0" localSheetId="1" customView="1" name="Z_CCF533A2_322B_40E2_88B2_065E6D1D35B4_.wvu.PrintArea" hidden="1" oldHidden="1">
    <formula>'на 01.11.2017'!$A$1:$L$187</formula>
    <oldFormula>'на 01.11.2017'!$A$1:$L$187</oldFormula>
  </rdn>
  <rdn rId="0" localSheetId="1" customView="1" name="Z_CCF533A2_322B_40E2_88B2_065E6D1D35B4_.wvu.PrintTitles" hidden="1" oldHidden="1">
    <formula>'на 01.11.2017'!$5:$8</formula>
    <oldFormula>'на 01.11.2017'!$5:$8</oldFormula>
  </rdn>
  <rdn rId="0" localSheetId="1" customView="1" name="Z_CCF533A2_322B_40E2_88B2_065E6D1D35B4_.wvu.Cols" hidden="1" oldHidden="1">
    <formula>'на 01.11.2017'!$I:$I</formula>
    <oldFormula>'на 01.11.2017'!$I:$I</oldFormula>
  </rdn>
  <rdn rId="0" localSheetId="1" customView="1" name="Z_CCF533A2_322B_40E2_88B2_065E6D1D35B4_.wvu.FilterData" hidden="1" oldHidden="1">
    <formula>'на 01.11.2017'!$A$7:$L$391</formula>
    <oldFormula>'на 01.11.2017'!$A$7:$L$391</oldFormula>
  </rdn>
  <rcv guid="{CCF533A2-322B-40E2-88B2-065E6D1D35B4}"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8:I133" start="0" length="2147483647">
    <dxf>
      <font>
        <color auto="1"/>
      </font>
    </dxf>
  </rfmt>
  <rfmt sheetId="1" sqref="A98:K103" start="0" length="2147483647">
    <dxf>
      <font>
        <color auto="1"/>
      </font>
    </dxf>
  </rfmt>
  <rfmt sheetId="1" sqref="A61:L67" start="0" length="2147483647">
    <dxf>
      <font>
        <color auto="1"/>
      </font>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 sId="1">
    <o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t>
        </r>
        <r>
          <rPr>
            <sz val="16"/>
            <color rgb="FFFF0000"/>
            <rFont val="Times New Roman"/>
            <family val="2"/>
            <charset val="204"/>
          </rPr>
          <t xml:space="preserve">68 671,6 рублей.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АГ(ДК):</t>
        </r>
        <r>
          <rPr>
            <sz val="16"/>
            <rFont val="Times New Roman"/>
            <family val="1"/>
            <charset val="204"/>
          </rPr>
          <t xml:space="preserve"> 1) Реализация мероприятий по подпрограмме «Организация отдыха детей в каникулярное время» осуществляется в плановом режиме, денежные средства будут освоены в течение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2) Достижение уровня средней заработной платы  на 01.02.2018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is>
    </oc>
    <n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t>
        </r>
        <r>
          <rPr>
            <sz val="16"/>
            <color rgb="FFFF0000"/>
            <rFont val="Times New Roman"/>
            <family val="2"/>
            <charset val="204"/>
          </rPr>
          <t xml:space="preserve">68 671,6 рублей.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sz val="16"/>
            <rFont val="Times New Roman"/>
            <family val="1"/>
            <charset val="204"/>
          </rPr>
          <t xml:space="preserve">АГ(ДК): 1)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2) Достижение уровня средней заработной платы  на 01.02.2018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 sId="1">
    <o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t>
        </r>
        <r>
          <rPr>
            <sz val="16"/>
            <color rgb="FFFF0000"/>
            <rFont val="Times New Roman"/>
            <family val="2"/>
            <charset val="204"/>
          </rPr>
          <t xml:space="preserve">68 671,6 рублей.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sz val="16"/>
            <rFont val="Times New Roman"/>
            <family val="1"/>
            <charset val="204"/>
          </rPr>
          <t xml:space="preserve">АГ(ДК): 1)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2) Достижение уровня средней заработной платы  на 01.02.2018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is>
    </oc>
    <n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t>
        </r>
        <r>
          <rPr>
            <sz val="16"/>
            <color rgb="FFFF0000"/>
            <rFont val="Times New Roman"/>
            <family val="2"/>
            <charset val="204"/>
          </rPr>
          <t xml:space="preserve">68 671,6 рублей.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sz val="16"/>
            <rFont val="Times New Roman"/>
            <family val="1"/>
            <charset val="204"/>
          </rPr>
          <t xml:space="preserve">АГ(ДК): 1)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2) Достижение уровня средней заработной платы  на 01.03.2018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is>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01.03.2018'!$A$1:$L$190</formula>
    <oldFormula>'на 01.03.2018'!$A$1:$L$190</oldFormula>
  </rdn>
  <rdn rId="0" localSheetId="1" customView="1" name="Z_3EEA7E1A_5F2B_4408_A34C_1F0223B5B245_.wvu.PrintTitles" hidden="1" oldHidden="1">
    <formula>'на 01.03.2018'!$5:$8</formula>
    <oldFormula>'на 01.03.2018'!$5:$8</oldFormula>
  </rdn>
  <rdn rId="0" localSheetId="1" customView="1" name="Z_3EEA7E1A_5F2B_4408_A34C_1F0223B5B245_.wvu.FilterData" hidden="1" oldHidden="1">
    <formula>'на 01.03.2018'!$A$7:$L$391</formula>
    <oldFormula>'на 01.03.2018'!$A$7:$L$391</oldFormula>
  </rdn>
  <rcv guid="{3EEA7E1A-5F2B-4408-A34C-1F0223B5B245}"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1" numFmtId="4">
    <oc r="E144">
      <v>720</v>
    </oc>
    <nc r="E144">
      <v>1480</v>
    </nc>
  </rcc>
  <rcc rId="108" sId="1" numFmtId="4">
    <oc r="G144">
      <v>400.19</v>
    </oc>
    <nc r="G144">
      <v>1161.52</v>
    </nc>
  </rcc>
  <rfmt sheetId="1" sqref="G145">
    <dxf>
      <fill>
        <patternFill patternType="solid">
          <bgColor rgb="FFFFFF00"/>
        </patternFill>
      </fill>
    </dxf>
  </rfmt>
  <rfmt sheetId="1" sqref="A141:J147" start="0" length="2147483647">
    <dxf>
      <font>
        <color auto="1"/>
      </font>
    </dxf>
  </rfmt>
  <rfmt sheetId="1" sqref="C145:D146" start="0" length="2147483647">
    <dxf>
      <font>
        <color rgb="FFFF0000"/>
      </font>
    </dxf>
  </rfmt>
  <rcc rId="109" sId="1" numFmtId="4">
    <nc r="G146">
      <v>583.12</v>
    </nc>
  </rcc>
  <rfmt sheetId="1" sqref="C145:D146" start="0" length="2147483647">
    <dxf>
      <font>
        <color auto="1"/>
      </font>
    </dxf>
  </rfmt>
  <rfmt sheetId="1" sqref="G145">
    <dxf>
      <fill>
        <patternFill patternType="none">
          <bgColor auto="1"/>
        </patternFill>
      </fill>
    </dxf>
  </rfmt>
  <rcc rId="110" sId="1" numFmtId="4">
    <nc r="G145">
      <v>19.29</v>
    </nc>
  </rcc>
  <rcv guid="{D95852A1-B0FC-4AC5-B62B-5CCBE05B0D15}" action="delete"/>
  <rdn rId="0" localSheetId="1" customView="1" name="Z_D95852A1_B0FC_4AC5_B62B_5CCBE05B0D15_.wvu.FilterData" hidden="1" oldHidden="1">
    <formula>'на 01.03.2018'!$A$7:$L$391</formula>
    <oldFormula>'на 01.03.2018'!$A$7:$L$391</oldFormula>
  </rdn>
  <rcv guid="{D95852A1-B0FC-4AC5-B62B-5CCBE05B0D15}" action="add"/>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 sId="1" numFmtId="4">
    <oc r="E162">
      <v>728.91</v>
    </oc>
    <nc r="E162">
      <v>12508.36</v>
    </nc>
  </rcc>
  <rcc rId="113" sId="1" numFmtId="4">
    <oc r="G162">
      <v>728.91</v>
    </oc>
    <nc r="G162">
      <v>12508.36</v>
    </nc>
  </rcc>
  <rfmt sheetId="1" sqref="A160:K165" start="0" length="2147483647">
    <dxf>
      <font>
        <color auto="1"/>
      </font>
    </dxf>
  </rfmt>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1" numFmtId="4">
    <nc r="G163">
      <v>3308.62</v>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6:XFD166" start="0" length="2147483647">
    <dxf>
      <font>
        <color auto="1"/>
      </font>
    </dxf>
  </rfmt>
  <rcc rId="115" sId="1" numFmtId="4">
    <oc r="E185">
      <v>400</v>
    </oc>
    <nc r="E185">
      <v>800</v>
    </nc>
  </rcc>
  <rcc rId="116" sId="1" numFmtId="4">
    <nc r="E184">
      <v>3375.81</v>
    </nc>
  </rcc>
  <rcc rId="117" sId="1" numFmtId="4">
    <nc r="G184">
      <v>3375.81</v>
    </nc>
  </rcc>
  <rcc rId="118" sId="1" numFmtId="4">
    <oc r="G185">
      <v>40</v>
    </oc>
    <nc r="G185">
      <v>104.4</v>
    </nc>
  </rcc>
  <rfmt sheetId="1" sqref="A183:K189" start="0" length="2147483647">
    <dxf>
      <font>
        <color auto="1"/>
      </font>
    </dxf>
  </rfmt>
  <rfmt sheetId="1" sqref="L188:L189" start="0" length="2147483647">
    <dxf>
      <font>
        <color auto="1"/>
      </font>
    </dxf>
  </rfmt>
  <rfmt sheetId="1" sqref="A180:L182" start="0" length="2147483647">
    <dxf>
      <font>
        <color auto="1"/>
      </font>
    </dxf>
  </rfmt>
  <rfmt sheetId="1" sqref="A173:L173" start="0" length="2147483647">
    <dxf>
      <font>
        <color auto="1"/>
      </font>
    </dxf>
  </rfmt>
  <rfmt sheetId="1" sqref="A174:XFD179" start="0" length="2147483647">
    <dxf>
      <font>
        <color auto="1"/>
      </font>
    </dxf>
  </rfmt>
  <rfmt sheetId="1" sqref="A148:XFD153" start="0" length="2147483647">
    <dxf>
      <font>
        <color auto="1"/>
      </font>
    </dxf>
  </rfmt>
  <rfmt sheetId="1" sqref="A36:XFD36" start="0" length="2147483647">
    <dxf>
      <font>
        <color auto="1"/>
      </font>
    </dxf>
  </rfmt>
  <rfmt sheetId="1" sqref="C10" start="0" length="2147483647">
    <dxf>
      <font>
        <color auto="1"/>
      </font>
    </dxf>
  </rfmt>
  <rfmt sheetId="1" sqref="C11" start="0" length="2147483647">
    <dxf>
      <font>
        <color auto="1"/>
      </font>
    </dxf>
  </rfmt>
  <rfmt sheetId="1" sqref="C10:C13" start="0" length="2147483647">
    <dxf>
      <font>
        <color auto="1"/>
      </font>
    </dxf>
  </rfmt>
  <rfmt sheetId="1" sqref="D10:D11" start="0" length="2147483647">
    <dxf>
      <font>
        <color auto="1"/>
      </font>
    </dxf>
  </rfmt>
  <rfmt sheetId="1" sqref="E11" start="0" length="2147483647">
    <dxf>
      <font>
        <color auto="1"/>
      </font>
    </dxf>
  </rfmt>
  <rfmt sheetId="1" sqref="E10" start="0" length="2147483647">
    <dxf>
      <font>
        <color auto="1"/>
      </font>
    </dxf>
  </rfmt>
  <rfmt sheetId="1" sqref="G12:G13" start="0" length="2147483647">
    <dxf>
      <font>
        <color auto="1"/>
      </font>
    </dxf>
  </rfmt>
  <rfmt sheetId="1" sqref="G10" start="0" length="2147483647">
    <dxf>
      <font>
        <color auto="1"/>
      </font>
    </dxf>
  </rfmt>
  <rcc rId="119" sId="1">
    <oc r="J32">
      <f>4565.5+57757.3+206689.77+14000</f>
    </oc>
    <nc r="J32">
      <f>4565.5+57757.3+202129.6+14000</f>
    </nc>
  </rcc>
  <rcv guid="{D95852A1-B0FC-4AC5-B62B-5CCBE05B0D15}" action="delete"/>
  <rdn rId="0" localSheetId="1" customView="1" name="Z_D95852A1_B0FC_4AC5_B62B_5CCBE05B0D15_.wvu.FilterData" hidden="1" oldHidden="1">
    <formula>'на 01.03.2018'!$A$7:$L$391</formula>
    <oldFormula>'на 01.03.2018'!$A$7:$L$391</oldFormula>
  </rdn>
  <rcv guid="{D95852A1-B0FC-4AC5-B62B-5CCBE05B0D15}" action="add"/>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29:L35" start="0" length="2147483647">
    <dxf>
      <font>
        <color auto="1"/>
      </font>
    </dxf>
  </rfmt>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 sId="1" odxf="1" dxf="1">
    <oc r="L37" t="inlineStr">
      <is>
        <r>
          <rPr>
            <u/>
            <sz val="16"/>
            <color rgb="FFFF0000"/>
            <rFont val="Times New Roman"/>
            <family val="2"/>
            <charset val="204"/>
          </rPr>
          <t xml:space="preserve">АГ: </t>
        </r>
        <r>
          <rPr>
            <sz val="16"/>
            <color rgb="FFFF0000"/>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u/>
            <sz val="16"/>
            <rFont val="Times New Roman"/>
            <family val="1"/>
            <charset val="204"/>
          </rPr>
          <t>АГ(ДК):</t>
        </r>
        <r>
          <rPr>
            <sz val="16"/>
            <rFont val="Times New Roman"/>
            <family val="1"/>
            <charset val="204"/>
          </rPr>
          <t xml:space="preserve"> 1) Соглашение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3) Достижение уровня средней заработной платы на 01.03.2018 года составило по работникам муниципальных учреждений культуры в размере 72 069,0 рублей.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1) Соглашение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3) Достижение уровня средней заработной платы на 01.03.2018 года составило по работникам муниципальных учреждений культуры в размере 72 069,0 рублей.                                             
</t>
        </r>
        <r>
          <rPr>
            <u/>
            <sz val="20"/>
            <rFont val="Times New Roman"/>
            <family val="1"/>
            <charset val="204"/>
          </rPr>
          <t/>
        </r>
      </is>
    </nc>
    <odxf>
      <font>
        <sz val="16"/>
        <color rgb="FFFF0000"/>
      </font>
    </odxf>
    <ndxf>
      <font>
        <sz val="16"/>
        <color rgb="FFFF0000"/>
      </font>
    </ndxf>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134" start="0" length="0">
    <dxf>
      <font>
        <sz val="16"/>
        <color rgb="FFFF0000"/>
      </font>
    </dxf>
  </rfmt>
  <rcc rId="17" sId="1">
    <oc r="L134"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01.02.2018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01.02.2018 обращений не поступало.
4) финансирование инвестиционных проектов в сфере жилищно-коммунального комплекса с привлечением заемных средств.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01.02.2018 обращений не поступало.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(ДГХ)
2) установка (замена) индивидуальных приборов учета  в муниципальных жилых и нежилых помещениях в количестве 6 шт. (КУИ)
3)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Планируемая площадь выполнения работ 33 870,3 кв.м. Расходы запланированы на 3, 4 кварталы 2018 года.
</t>
        </r>
        <r>
          <rPr>
            <u/>
            <sz val="16"/>
            <color rgb="FFFF0000"/>
            <rFont val="Times New Roman"/>
            <family val="2"/>
            <charset val="204"/>
          </rPr>
          <t xml:space="preserve">ДАиГ: </t>
        </r>
        <r>
          <rPr>
            <sz val="16"/>
            <color rgb="FFFF0000"/>
            <rFont val="Times New Roman"/>
            <family val="2"/>
            <charset val="204"/>
          </rPr>
          <t xml:space="preserve">В рамках данной программы предусмотрены средства на строительство объекта  «Пешеходный мост в сквере "Старожилов" в г.Сургуте». Извещение о проведении аукциона на выполнение строительно-монтажных работ, согласно плана-графика, будет размещено в феврале 2018 года. Начальная максимальная цена контракта – 17 261,07 тыс.руб.  Запланированный  срок окончания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oc>
    <nc r="L134"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t>
        </r>
        <r>
          <rPr>
            <sz val="16"/>
            <color rgb="FFFF0000"/>
            <rFont val="Times New Roman"/>
            <family val="2"/>
            <charset val="204"/>
          </rPr>
          <t xml:space="preserve">
</t>
        </r>
        <r>
          <rPr>
            <sz val="16"/>
            <rFont val="Times New Roman"/>
            <family val="1"/>
            <charset val="204"/>
          </rPr>
          <t>4) финансирование инвестиционных проектов в сфере жилищно-коммунального комплекса с привлечением заемных средств.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01.03.2018 обращений не поступало.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данной программы предусмотрены средства на строительство объекта  «Пешеходный мост в сквере "Старожилов" в г.Сургуте». Извещение о проведении аукциона на выполнение строительно-монтажных работ, согласно плана-графика, будет размещено в феврале 2018 года. Начальная максимальная цена контракта – 17 261,07 тыс.руб.  Запланированный  срок окончания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nc>
  </rcc>
  <rcv guid="{CCF533A2-322B-40E2-88B2-065E6D1D35B4}" action="delete"/>
  <rdn rId="0" localSheetId="1" customView="1" name="Z_CCF533A2_322B_40E2_88B2_065E6D1D35B4_.wvu.PrintArea" hidden="1" oldHidden="1">
    <formula>'на 01.11.2017'!$A$1:$L$187</formula>
    <oldFormula>'на 01.11.2017'!$A$1:$L$187</oldFormula>
  </rdn>
  <rdn rId="0" localSheetId="1" customView="1" name="Z_CCF533A2_322B_40E2_88B2_065E6D1D35B4_.wvu.PrintTitles" hidden="1" oldHidden="1">
    <formula>'на 01.11.2017'!$5:$8</formula>
    <oldFormula>'на 01.11.2017'!$5:$8</oldFormula>
  </rdn>
  <rdn rId="0" localSheetId="1" customView="1" name="Z_CCF533A2_322B_40E2_88B2_065E6D1D35B4_.wvu.Cols" hidden="1" oldHidden="1">
    <formula>'на 01.11.2017'!$I:$I</formula>
    <oldFormula>'на 01.11.2017'!$I:$I</oldFormula>
  </rdn>
  <rdn rId="0" localSheetId="1" customView="1" name="Z_CCF533A2_322B_40E2_88B2_065E6D1D35B4_.wvu.FilterData" hidden="1" oldHidden="1">
    <formula>'на 01.11.2017'!$A$7:$L$391</formula>
    <oldFormula>'на 01.11.2017'!$A$7:$L$391</oldFormula>
  </rdn>
  <rcv guid="{CCF533A2-322B-40E2-88B2-065E6D1D35B4}"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 sId="1" odxf="1" dxf="1">
    <oc r="L49" t="inlineStr">
      <is>
        <r>
          <rPr>
            <u/>
            <sz val="16"/>
            <color rgb="FFFF0000"/>
            <rFont val="Times New Roman"/>
            <family val="2"/>
            <charset val="204"/>
          </rPr>
          <t>АГ:</t>
        </r>
        <r>
          <rPr>
            <sz val="16"/>
            <color rgb="FFFF0000"/>
            <rFont val="Times New Roman"/>
            <family val="2"/>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t>
        </r>
        <r>
          <rPr>
            <sz val="16"/>
            <color rgb="FFFF0000"/>
            <rFont val="Times New Roman"/>
            <family val="2"/>
            <charset val="204"/>
          </rPr>
          <t xml:space="preserve">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oc>
    <nc r="L49" t="inlineStr">
      <is>
        <r>
          <rPr>
            <u/>
            <sz val="16"/>
            <rFont val="Times New Roman"/>
            <family val="1"/>
            <charset val="204"/>
          </rPr>
          <t>АГ:</t>
        </r>
        <r>
          <rPr>
            <sz val="16"/>
            <rFont val="Times New Roman"/>
            <family val="1"/>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следующих мероприятий:</t>
        </r>
        <r>
          <rPr>
            <sz val="16"/>
            <color rgb="FFFF0000"/>
            <rFont val="Times New Roman"/>
            <family val="2"/>
            <charset val="204"/>
          </rPr>
          <t xml:space="preserve">
</t>
        </r>
        <r>
          <rPr>
            <sz val="16"/>
            <rFont val="Times New Roman"/>
            <family val="1"/>
            <charset val="204"/>
          </rPr>
          <t>- содействие в трудоустройстве незанятых инвалидов на оборудованные (оснащенные) для них рабочие места;</t>
        </r>
        <r>
          <rPr>
            <sz val="16"/>
            <color rgb="FFFF0000"/>
            <rFont val="Times New Roman"/>
            <family val="2"/>
            <charset val="204"/>
          </rPr>
          <t xml:space="preserve">
</t>
        </r>
        <r>
          <rPr>
            <sz val="16"/>
            <rFont val="Times New Roman"/>
            <family val="1"/>
            <charset val="204"/>
          </rPr>
          <t>-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-организация временного трудоустройства безработных граждан, испытывающих трудности в поиске работы;
-содействие трудоустройству незанятых одинок родителей, родителей, воспитывающих детей-инвалидов, многодетных родителей, через создание дополнительных (в том числе надомных) постоянных рабочих мест;</t>
        </r>
        <r>
          <rPr>
            <sz val="16"/>
            <color rgb="FFFF0000"/>
            <rFont val="Times New Roman"/>
            <family val="2"/>
            <charset val="204"/>
          </rPr>
          <t xml:space="preserve">
</t>
        </r>
        <r>
          <rPr>
            <sz val="16"/>
            <rFont val="Times New Roman"/>
            <family val="1"/>
            <charset val="204"/>
          </rPr>
          <t xml:space="preserve">- организация проведения оплачиваемых общественных работ для незанятых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nc>
    <odxf>
      <font>
        <sz val="16"/>
        <color rgb="FFFF0000"/>
      </font>
    </odxf>
    <ndxf>
      <font>
        <sz val="16"/>
        <color rgb="FFFF0000"/>
      </font>
    </ndxf>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5852A1-B0FC-4AC5-B62B-5CCBE05B0D15}" action="delete"/>
  <rdn rId="0" localSheetId="1" customView="1" name="Z_D95852A1_B0FC_4AC5_B62B_5CCBE05B0D15_.wvu.FilterData" hidden="1" oldHidden="1">
    <formula>'на 01.03.2018'!$A$7:$L$391</formula>
    <oldFormula>'на 01.03.2018'!$A$7:$L$391</oldFormula>
  </rdn>
  <rcv guid="{D95852A1-B0FC-4AC5-B62B-5CCBE05B0D15}" action="add"/>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 sId="1">
    <oc r="L104" t="inlineStr">
      <is>
        <t xml:space="preserve">На 01.01.2018 участниками мероприятия числится 53 молодые семьи. В 2018 году социальную выплату на приобретение (строительство) жилья планируется предоставить 5 молодым семьям.                                                                                                       
    </t>
      </is>
    </oc>
    <nc r="L104" t="inlineStr">
      <is>
        <t xml:space="preserve">На 01.01.2018 участниками мероприятия числится 53 молодые семьи. В 2018 году социальную выплату на приобретение (строительство) жилья планируется предоставить 4 молодым семьям.                                                                                                       
    </t>
      </is>
    </nc>
  </rcc>
  <rfmt sheetId="1" sqref="L104:L109" start="0" length="2147483647">
    <dxf>
      <font>
        <color auto="1"/>
      </font>
    </dxf>
  </rfmt>
  <rfmt sheetId="1" sqref="L110" start="0" length="2147483647">
    <dxf>
      <font>
        <color auto="1"/>
      </font>
    </dxf>
  </rfmt>
  <rcc rId="125" sId="1">
    <oc r="L116" t="inlineStr">
      <is>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20 льготополучателям. </t>
      </is>
    </oc>
    <nc r="L116" t="inlineStr">
      <is>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9 ветеранам боевых действий и 1 инвалиду. </t>
      </is>
    </nc>
  </rcc>
  <rfmt sheetId="1" sqref="L116:L121" start="0" length="2147483647">
    <dxf>
      <font>
        <color auto="1"/>
      </font>
    </dxf>
  </rfmt>
  <rfmt sheetId="1" sqref="L128:L133" start="0" length="2147483647">
    <dxf>
      <font>
        <color auto="1"/>
      </font>
    </dxf>
  </rfmt>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 sId="1">
    <oc r="L141" t="inlineStr">
      <is>
        <r>
          <rPr>
            <sz val="16"/>
            <rFont val="Times New Roman"/>
            <family val="1"/>
            <charset val="204"/>
          </rPr>
          <t>ДГХ: Для создания условий деятельности народных дружин запланированы средства на приобретение форменной одежды, нарукавных повязок, удостоверений народных дружинников и вкладышей к удостоверениям, личное страхование народных дружинников.</t>
        </r>
        <r>
          <rPr>
            <u/>
            <sz val="16"/>
            <color rgb="FFFF0000"/>
            <rFont val="Times New Roman"/>
            <family val="2"/>
            <charset val="204"/>
          </rPr>
          <t xml:space="preserve">
АГ:</t>
        </r>
        <r>
          <rPr>
            <sz val="16"/>
            <color rgb="FFFF0000"/>
            <rFont val="Times New Roman"/>
            <family val="2"/>
            <charset val="204"/>
          </rPr>
          <t xml:space="preserve">  1. По состоянию на 01.02.2018 произведена выплата заработной платы за первую половину января месяца 2018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план-графиком.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L141" t="inlineStr">
      <is>
        <r>
          <rPr>
            <sz val="16"/>
            <rFont val="Times New Roman"/>
            <family val="1"/>
            <charset val="204"/>
          </rPr>
          <t>ДГХ: Для создания условий деятельности народных дружин запланированы средства на приобретение форменной одежды, нарукавных повязок, удостоверений народных дружинников и вкладышей к удостоверениям, личное страхование народных дружинников.</t>
        </r>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По состоянию на 01.03.2018 произведена выплата заработной платы за январь и первую половину февраля месяца 2018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план-графиком.
</t>
        </r>
        <r>
          <rPr>
            <sz val="16"/>
            <color rgb="FFFF0000"/>
            <rFont val="Times New Roman"/>
            <family val="2"/>
            <charset val="204"/>
          </rPr>
          <t xml:space="preserve">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 sId="1">
    <oc r="L154" t="inlineStr">
      <is>
        <r>
          <rPr>
            <u/>
            <sz val="16"/>
            <color rgb="FFFF0000"/>
            <rFont val="Times New Roman"/>
            <family val="2"/>
            <charset val="204"/>
          </rPr>
          <t>АГ:</t>
        </r>
        <r>
          <rPr>
            <sz val="16"/>
            <color rgb="FFFF0000"/>
            <rFont val="Times New Roman"/>
            <family val="2"/>
            <charset val="204"/>
          </rPr>
          <t xml:space="preserve"> Бюджетные ассигнования запланированы на выплату заработной платы сотруднику в рамках реализации переданного государственного полномочия по обеспечению регулирования деятельности по обращению с отходами производства и потребления и на техническое обеспечение. 
Закупки на приобретение материальных запасов планируется провести в соответствии с планом - графиком.
</t>
        </r>
      </is>
    </oc>
    <nc r="L154" t="inlineStr">
      <is>
        <r>
          <rPr>
            <u/>
            <sz val="16"/>
            <color rgb="FFFF0000"/>
            <rFont val="Times New Roman"/>
            <family val="2"/>
            <charset val="204"/>
          </rPr>
          <t>АГ:</t>
        </r>
        <r>
          <rPr>
            <sz val="16"/>
            <color rgb="FFFF0000"/>
            <rFont val="Times New Roman"/>
            <family val="2"/>
            <charset val="204"/>
          </rPr>
          <t xml:space="preserve"> В рамках реализации переданного государственного полномочия Ханты-Мансийского автономного округа - Югры в сфере обращения с твердыми коммунальными отходами произведена выплата заработной платы за январь и первую половину февраля  2018 года.
Закупки на приобретение материальных запасов планируется провести в соответствии с план - графиком.
</t>
        </r>
      </is>
    </nc>
  </rcc>
  <rfmt sheetId="1" sqref="L154:L159" start="0" length="2147483647">
    <dxf>
      <font>
        <color auto="1"/>
      </font>
    </dxf>
  </rfmt>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 sId="1">
    <oc r="L183"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по государственной регистрации актов гражданского состояния, осуществляемые   в рамках переданных государственных полномочий    осуществляются в плановом режиме.                    
</t>
        </r>
        <r>
          <rPr>
            <u/>
            <sz val="16"/>
            <color rgb="FFFF0000"/>
            <rFont val="Times New Roman"/>
            <family val="2"/>
            <charset val="204"/>
          </rPr>
          <t/>
        </r>
      </is>
    </oc>
    <nc r="L183" t="inlineStr">
      <is>
        <r>
          <rPr>
            <u/>
            <sz val="16"/>
            <color rgb="FFFF0000"/>
            <rFont val="Times New Roman"/>
            <family val="2"/>
            <charset val="204"/>
          </rPr>
          <t>АГ:</t>
        </r>
        <r>
          <rPr>
            <sz val="16"/>
            <color rgb="FFFF0000"/>
            <rFont val="Times New Roman"/>
            <family val="2"/>
            <charset val="204"/>
          </rPr>
          <t xml:space="preserve"> По состоянию на 01.03.2018 произведена выплата заработной платы за январь и первую половину февраля месяца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государственной регистрации актов гражданского состояния.
</t>
        </r>
      </is>
    </nc>
  </rcc>
  <rfmt sheetId="1" sqref="L181" start="0" length="2147483647">
    <dxf>
      <font/>
    </dxf>
  </rfmt>
  <rfmt sheetId="1" sqref="L183:L187" start="0" length="2147483647">
    <dxf>
      <font>
        <color auto="1"/>
      </font>
    </dxf>
  </rfmt>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5852A1-B0FC-4AC5-B62B-5CCBE05B0D15}" action="delete"/>
  <rdn rId="0" localSheetId="1" customView="1" name="Z_D95852A1_B0FC_4AC5_B62B_5CCBE05B0D15_.wvu.FilterData" hidden="1" oldHidden="1">
    <formula>'на 01.03.2018'!$A$7:$L$391</formula>
    <oldFormula>'на 01.03.2018'!$A$7:$L$391</oldFormula>
  </rdn>
  <rcv guid="{D95852A1-B0FC-4AC5-B62B-5CCBE05B0D15}" action="add"/>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9:C14" start="0" length="2147483647">
    <dxf>
      <font>
        <color auto="1"/>
      </font>
    </dxf>
  </rfmt>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 sId="1">
    <nc r="E163">
      <f>G163</f>
    </nc>
  </rc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 sId="1">
    <nc r="E145">
      <f>G145</f>
    </nc>
  </rcc>
  <rcc rId="132" sId="1">
    <nc r="E146">
      <f>G146</f>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odxf="1" dxf="1">
    <oc r="L167" t="inlineStr">
      <is>
        <r>
          <rPr>
            <u/>
            <sz val="16"/>
            <color rgb="FFFF0000"/>
            <rFont val="Times New Roman"/>
            <family val="2"/>
            <charset val="204"/>
          </rPr>
          <t>ДГХ</t>
        </r>
        <r>
          <rPr>
            <sz val="16"/>
            <color rgb="FFFF0000"/>
            <rFont val="Times New Roman"/>
            <family val="2"/>
            <charset val="204"/>
          </rPr>
          <t xml:space="preserve">:  В 2018 году запланирован ремонт дорог общей площадью 157,93  тыс.кв.м.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Цена контракта - 678 069,2 тыс.руб.   Срок выполнения работ по 30 июня 2019 года. Ориентировочный срок ввода объекта в эксплуатацию - июль 2019 года.  </t>
        </r>
      </is>
    </oc>
    <nc r="L167"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Цена контракта - 678 069,2 тыс.руб.   Срок выполнения работ по 30 июня 2019 года. Ориентировочный срок ввода объекта в эксплуатацию - июль 2019 года.  </t>
        </r>
      </is>
    </nc>
    <odxf>
      <font>
        <sz val="16"/>
        <color rgb="FFFF0000"/>
      </font>
    </odxf>
    <ndxf>
      <font>
        <sz val="16"/>
        <color rgb="FFFF0000"/>
      </font>
    </ndxf>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 sId="1" numFmtId="4">
    <oc r="D138">
      <v>14624.89</v>
    </oc>
    <nc r="D138">
      <v>15022.99</v>
    </nc>
  </rcc>
  <rcc rId="134" sId="1" numFmtId="4">
    <oc r="J138">
      <v>14624.89</v>
    </oc>
    <nc r="J138">
      <v>15022.99</v>
    </nc>
  </rcc>
  <rcv guid="{CCF533A2-322B-40E2-88B2-065E6D1D35B4}" action="delete"/>
  <rdn rId="0" localSheetId="1" customView="1" name="Z_CCF533A2_322B_40E2_88B2_065E6D1D35B4_.wvu.PrintArea" hidden="1" oldHidden="1">
    <formula>'на 01.03.2018'!$A$1:$L$187</formula>
    <oldFormula>'на 01.03.2018'!$A$1:$L$187</oldFormula>
  </rdn>
  <rdn rId="0" localSheetId="1" customView="1" name="Z_CCF533A2_322B_40E2_88B2_065E6D1D35B4_.wvu.PrintTitles" hidden="1" oldHidden="1">
    <formula>'на 01.03.2018'!$5:$8</formula>
    <oldFormula>'на 01.03.2018'!$5:$8</oldFormula>
  </rdn>
  <rdn rId="0" localSheetId="1" customView="1" name="Z_CCF533A2_322B_40E2_88B2_065E6D1D35B4_.wvu.Cols" hidden="1" oldHidden="1">
    <formula>'на 01.03.2018'!$I:$I</formula>
    <oldFormula>'на 01.03.2018'!$I:$I</oldFormula>
  </rdn>
  <rdn rId="0" localSheetId="1" customView="1" name="Z_CCF533A2_322B_40E2_88B2_065E6D1D35B4_.wvu.FilterData" hidden="1" oldHidden="1">
    <formula>'на 01.03.2018'!$A$7:$L$391</formula>
    <oldFormula>'на 01.03.2018'!$A$7:$L$391</oldFormula>
  </rdn>
  <rcv guid="{CCF533A2-322B-40E2-88B2-065E6D1D35B4}" action="add"/>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2:E13" start="0" length="2147483647">
    <dxf>
      <font>
        <color auto="1"/>
      </font>
    </dxf>
  </rfmt>
  <rfmt sheetId="1" sqref="D14" start="0" length="2147483647">
    <dxf>
      <font>
        <color auto="1"/>
      </font>
    </dxf>
  </rfmt>
  <rfmt sheetId="1" sqref="E9:F13" start="0" length="2147483647">
    <dxf>
      <font>
        <color auto="1"/>
      </font>
    </dxf>
  </rfmt>
  <rfmt sheetId="1" sqref="H12:H13" start="0" length="2147483647">
    <dxf>
      <font>
        <color auto="1"/>
      </font>
    </dxf>
  </rfmt>
  <rfmt sheetId="1" sqref="H10" start="0" length="2147483647">
    <dxf>
      <font>
        <color auto="1"/>
      </font>
    </dxf>
  </rfmt>
  <rfmt sheetId="1" sqref="I1:I1048576" start="0" length="2147483647">
    <dxf>
      <font>
        <color auto="1"/>
      </font>
    </dxf>
  </rfmt>
  <rfmt sheetId="1" sqref="J9:J14" start="0" length="2147483647">
    <dxf>
      <font>
        <color auto="1"/>
      </font>
    </dxf>
  </rfmt>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2:D13" start="0" length="2147483647">
    <dxf>
      <font>
        <color auto="1"/>
      </font>
    </dxf>
  </rfmt>
  <rfmt sheetId="1" sqref="D9" start="0" length="2147483647">
    <dxf>
      <font>
        <color auto="1"/>
      </font>
    </dxf>
  </rfmt>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 sId="1">
    <oc r="L134"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 </t>
        </r>
        <r>
          <rPr>
            <sz val="16"/>
            <color rgb="FFFF0000"/>
            <rFont val="Times New Roman"/>
            <family val="2"/>
            <charset val="204"/>
          </rPr>
          <t xml:space="preserve">
</t>
        </r>
        <r>
          <rPr>
            <sz val="16"/>
            <rFont val="Times New Roman"/>
            <family val="1"/>
            <charset val="204"/>
          </rPr>
          <t>4)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Субсидия носит заявительный характер. На 01.03.2018 обращений не поступало.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01.03.2018 обращений не поступало.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Подведение итогов аукциона состоится 26.03.2018.  Окончание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oc>
    <nc r="L134"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 </t>
        </r>
        <r>
          <rPr>
            <sz val="16"/>
            <color rgb="FFFF0000"/>
            <rFont val="Times New Roman"/>
            <family val="2"/>
            <charset val="204"/>
          </rPr>
          <t xml:space="preserve">
</t>
        </r>
        <r>
          <rPr>
            <sz val="16"/>
            <rFont val="Times New Roman"/>
            <family val="1"/>
            <charset val="204"/>
          </rPr>
          <t>4)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Субсидия носит заявительный характер. На 01.03.2018 обращений не поступало.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01.03.2018 обращений не поступало.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Подведение итогов аукциона состоится 26.03.2018.  Окончание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nc>
  </rcc>
  <rcv guid="{CCF533A2-322B-40E2-88B2-065E6D1D35B4}" action="delete"/>
  <rdn rId="0" localSheetId="1" customView="1" name="Z_CCF533A2_322B_40E2_88B2_065E6D1D35B4_.wvu.PrintArea" hidden="1" oldHidden="1">
    <formula>'на 01.03.2018'!$A$1:$L$187</formula>
    <oldFormula>'на 01.03.2018'!$A$1:$L$187</oldFormula>
  </rdn>
  <rdn rId="0" localSheetId="1" customView="1" name="Z_CCF533A2_322B_40E2_88B2_065E6D1D35B4_.wvu.PrintTitles" hidden="1" oldHidden="1">
    <formula>'на 01.03.2018'!$5:$8</formula>
    <oldFormula>'на 01.03.2018'!$5:$8</oldFormula>
  </rdn>
  <rdn rId="0" localSheetId="1" customView="1" name="Z_CCF533A2_322B_40E2_88B2_065E6D1D35B4_.wvu.Cols" hidden="1" oldHidden="1">
    <formula>'на 01.03.2018'!$I:$I</formula>
    <oldFormula>'на 01.03.2018'!$I:$I</oldFormula>
  </rdn>
  <rdn rId="0" localSheetId="1" customView="1" name="Z_CCF533A2_322B_40E2_88B2_065E6D1D35B4_.wvu.FilterData" hidden="1" oldHidden="1">
    <formula>'на 01.03.2018'!$A$7:$L$391</formula>
    <oldFormula>'на 01.03.2018'!$A$7:$L$391</oldFormula>
  </rdn>
  <rcv guid="{CCF533A2-322B-40E2-88B2-065E6D1D35B4}" action="add"/>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 sId="1" numFmtId="4">
    <oc r="G185">
      <v>104.4</v>
    </oc>
    <nc r="G185">
      <v>104.41</v>
    </nc>
  </rcc>
  <rfmt sheetId="1" sqref="G11:H11" start="0" length="2147483647">
    <dxf>
      <font>
        <color auto="1"/>
      </font>
    </dxf>
  </rfmt>
  <rfmt sheetId="1" sqref="G9:H9" start="0" length="2147483647">
    <dxf>
      <font>
        <color auto="1"/>
      </font>
    </dxf>
  </rfmt>
  <rfmt sheetId="1" sqref="B9:B14" start="0" length="2147483647">
    <dxf>
      <font>
        <color auto="1"/>
      </font>
    </dxf>
  </rfmt>
  <rcc rId="145" sId="1">
    <oc r="L160" t="inlineStr">
      <is>
        <r>
          <rPr>
            <u/>
            <sz val="16"/>
            <color rgb="FFFF0000"/>
            <rFont val="Times New Roman"/>
            <family val="2"/>
            <charset val="204"/>
          </rPr>
          <t xml:space="preserve">АГ: </t>
        </r>
        <r>
          <rPr>
            <sz val="16"/>
            <color rgb="FFFF0000"/>
            <rFont val="Times New Roman"/>
            <family val="2"/>
            <charset val="204"/>
          </rPr>
          <t xml:space="preserve">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планируется производить расходы на выплату заработной платы и начислений на выплаты по оплате труда работникам МКУ "МФЦ г. Сургута".
       За счет средств местного бюджета предусмотрены расходы на оплату услуг связи, автотранспортных услуг, клининговых услуги, услуг по заправке картриджей и приобретение материальных запасов необходимых для организации предоставления государственных и муниципальных услуг.
</t>
        </r>
      </is>
    </oc>
    <nc r="L160" t="inlineStr">
      <is>
        <r>
          <rPr>
            <u/>
            <sz val="16"/>
            <color rgb="FFFF0000"/>
            <rFont val="Times New Roman"/>
            <family val="2"/>
            <charset val="204"/>
          </rPr>
          <t xml:space="preserve">АГ: </t>
        </r>
        <r>
          <rPr>
            <sz val="16"/>
            <color rgb="FFFF0000"/>
            <rFont val="Times New Roman"/>
            <family val="2"/>
            <charset val="204"/>
          </rPr>
          <t xml:space="preserve">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произведена выплата заработной платы за январь и первую половину февраля работникам МКУ "МФЦ г. Сургута".
        За счет средств местного бюджета произведена оплата услуг по поставке основных средств и материальных запасов, поставке товара в соответствии с условиями заключенных договоров, муниципальных контрактов.
</t>
        </r>
      </is>
    </nc>
  </rcc>
  <rfmt sheetId="1" sqref="L160:L165" start="0" length="2147483647">
    <dxf>
      <font>
        <color auto="1"/>
      </font>
    </dxf>
  </rfmt>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 sId="1" odxf="1" dxf="1">
    <oc r="L55" t="inlineStr">
      <is>
        <r>
          <rPr>
            <u/>
            <sz val="16"/>
            <rFont val="Times New Roman"/>
            <family val="1"/>
            <charset val="204"/>
          </rPr>
          <t xml:space="preserve">КУИ: </t>
        </r>
        <r>
          <rPr>
            <sz val="16"/>
            <rFont val="Times New Roman"/>
            <family val="1"/>
            <charset val="204"/>
          </rPr>
          <t xml:space="preserve">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925,4 тыс.руб. на период январь-март 2018 года на отлов 401 головы. За январь-февраль 2018 года отловлено 261 голова.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oc>
    <nc r="L55" t="inlineStr">
      <is>
        <r>
          <rPr>
            <u/>
            <sz val="16"/>
            <rFont val="Times New Roman"/>
            <family val="1"/>
            <charset val="204"/>
          </rPr>
          <t xml:space="preserve">КУИ: </t>
        </r>
        <r>
          <rPr>
            <sz val="16"/>
            <rFont val="Times New Roman"/>
            <family val="1"/>
            <charset val="204"/>
          </rPr>
          <t xml:space="preserve">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январь-февраль 2018 года отловлено 261 голова.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odxf>
      <font>
        <sz val="16"/>
        <color rgb="FFFF0000"/>
      </font>
    </odxf>
    <ndxf>
      <font>
        <sz val="16"/>
        <color rgb="FFFF0000"/>
      </font>
    </ndxf>
  </rcc>
  <rcv guid="{CCF533A2-322B-40E2-88B2-065E6D1D35B4}" action="delete"/>
  <rdn rId="0" localSheetId="1" customView="1" name="Z_CCF533A2_322B_40E2_88B2_065E6D1D35B4_.wvu.PrintArea" hidden="1" oldHidden="1">
    <formula>'на 01.03.2018'!$A$1:$L$187</formula>
    <oldFormula>'на 01.03.2018'!$A$1:$L$187</oldFormula>
  </rdn>
  <rdn rId="0" localSheetId="1" customView="1" name="Z_CCF533A2_322B_40E2_88B2_065E6D1D35B4_.wvu.PrintTitles" hidden="1" oldHidden="1">
    <formula>'на 01.03.2018'!$5:$8</formula>
    <oldFormula>'на 01.03.2018'!$5:$8</oldFormula>
  </rdn>
  <rdn rId="0" localSheetId="1" customView="1" name="Z_CCF533A2_322B_40E2_88B2_065E6D1D35B4_.wvu.Cols" hidden="1" oldHidden="1">
    <formula>'на 01.03.2018'!$I:$I</formula>
    <oldFormula>'на 01.03.2018'!$I:$I</oldFormula>
  </rdn>
  <rdn rId="0" localSheetId="1" customView="1" name="Z_CCF533A2_322B_40E2_88B2_065E6D1D35B4_.wvu.FilterData" hidden="1" oldHidden="1">
    <formula>'на 01.03.2018'!$A$7:$L$391</formula>
    <oldFormula>'на 01.03.2018'!$A$7:$L$391</oldFormula>
  </rdn>
  <rcv guid="{CCF533A2-322B-40E2-88B2-065E6D1D35B4}" action="add"/>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9950613-28E7-4EC2-B918-559A2757B0A9}" action="delete"/>
  <rdn rId="0" localSheetId="1" customView="1" name="Z_99950613_28E7_4EC2_B918_559A2757B0A9_.wvu.PrintArea" hidden="1" oldHidden="1">
    <formula>'на 01.03.2018'!$A$1:$L$189</formula>
    <oldFormula>'на 01.03.2018'!$A$1:$L$189</oldFormula>
  </rdn>
  <rdn rId="0" localSheetId="1" customView="1" name="Z_99950613_28E7_4EC2_B918_559A2757B0A9_.wvu.PrintTitles" hidden="1" oldHidden="1">
    <formula>'на 01.03.2018'!$5:$8</formula>
    <oldFormula>'на 01.03.2018'!$5:$8</oldFormula>
  </rdn>
  <rdn rId="0" localSheetId="1" customView="1" name="Z_99950613_28E7_4EC2_B918_559A2757B0A9_.wvu.FilterData" hidden="1" oldHidden="1">
    <formula>'на 01.03.2018'!$A$7:$L$391</formula>
    <oldFormula>'на 01.03.2018'!$A$7:$L$391</oldFormula>
  </rdn>
  <rcv guid="{99950613-28E7-4EC2-B918-559A2757B0A9}" action="add"/>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37" start="0" length="0">
    <dxf>
      <font>
        <sz val="16"/>
        <color rgb="FFFF0000"/>
      </font>
    </dxf>
  </rfmt>
  <rcc rId="154" sId="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1) Соглашение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3) Достижение уровня средней заработной платы на 01.03.2018 года составило по работникам муниципальных учреждений культуры в размере 72 069,0 рублей.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1) Соглашение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 xml:space="preserve">3) Достижение уровня средней заработной платы на 01.03.2018 года составило по работникам муниципальных учреждений культуры в размере 69 719,6 рублей.               </t>
        </r>
        <r>
          <rPr>
            <sz val="16"/>
            <color rgb="FFFF0000"/>
            <rFont val="Times New Roman"/>
            <family val="2"/>
            <charset val="204"/>
          </rPr>
          <t xml:space="preserve">                              
</t>
        </r>
        <r>
          <rPr>
            <u/>
            <sz val="20"/>
            <rFont val="Times New Roman"/>
            <family val="1"/>
            <charset val="204"/>
          </rPr>
          <t/>
        </r>
      </is>
    </nc>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 sId="1">
    <o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t>
        </r>
        <r>
          <rPr>
            <sz val="16"/>
            <color rgb="FFFF0000"/>
            <rFont val="Times New Roman"/>
            <family val="2"/>
            <charset val="204"/>
          </rPr>
          <t xml:space="preserve">68 671,6 рублей.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sz val="16"/>
            <rFont val="Times New Roman"/>
            <family val="1"/>
            <charset val="204"/>
          </rPr>
          <t xml:space="preserve">АГ(ДК): 1)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2) Достижение уровня средней заработной платы  на 01.03.2018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is>
    </oc>
    <nc r="L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t>
        </r>
        <r>
          <rPr>
            <sz val="16"/>
            <color rgb="FFFF0000"/>
            <rFont val="Times New Roman"/>
            <family val="2"/>
            <charset val="204"/>
          </rPr>
          <t xml:space="preserve">68 671,6 рублей.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связи с отсутствием подписанных соглашений с отраслевыми департаментами ХМАО-Югры, основания  для направления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по состоянию на 01.03.2018 года отсутствуют.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t>
        </r>
        <r>
          <rPr>
            <sz val="16"/>
            <color rgb="FFFF0000"/>
            <rFont val="Times New Roman"/>
            <family val="2"/>
            <charset val="204"/>
          </rPr>
          <t xml:space="preserve">
</t>
        </r>
        <r>
          <rPr>
            <sz val="16"/>
            <rFont val="Times New Roman"/>
            <family val="1"/>
            <charset val="204"/>
          </rPr>
          <t xml:space="preserve">АГ(ДК): 1)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2) Достижение уровня средней заработной платы  на 01.03.2018 года составило по педагогическим работникам муниципальных организаций дополнительного образования детей в размере 75 178,3 рублей. Освоение планируется в течение 2018 года. </t>
        </r>
        <r>
          <rPr>
            <sz val="16"/>
            <color rgb="FFFF0000"/>
            <rFont val="Times New Roman"/>
            <family val="2"/>
            <charset val="204"/>
          </rPr>
          <t xml:space="preserve">
</t>
        </r>
      </is>
    </nc>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1" odxf="1" dxf="1">
    <oc r="L43" t="inlineStr">
      <is>
        <r>
          <rPr>
            <u/>
            <sz val="16"/>
            <rFont val="Times New Roman"/>
            <family val="1"/>
            <charset val="204"/>
          </rPr>
          <t xml:space="preserve">АГ(ДК): </t>
        </r>
        <r>
          <rPr>
            <sz val="16"/>
            <rFont val="Times New Roman"/>
            <family val="1"/>
            <charset val="204"/>
          </rPr>
          <t xml:space="preserve">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2018 году.             </t>
        </r>
        <r>
          <rPr>
            <sz val="16"/>
            <color rgb="FFFF0000"/>
            <rFont val="Times New Roman"/>
            <family val="2"/>
            <charset val="204"/>
          </rPr>
          <t xml:space="preserve">                                           </t>
        </r>
      </is>
    </oc>
    <nc r="L43" t="inlineStr">
      <is>
        <r>
          <rPr>
            <u/>
            <sz val="16"/>
            <rFont val="Times New Roman"/>
            <family val="1"/>
            <charset val="204"/>
          </rPr>
          <t xml:space="preserve">АГ(ДК): </t>
        </r>
        <r>
          <rPr>
            <sz val="16"/>
            <rFont val="Times New Roman"/>
            <family val="1"/>
            <charset val="204"/>
          </rPr>
          <t xml:space="preserve"> Соглашение о предоставлении субсидии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2018 году.             </t>
        </r>
        <r>
          <rPr>
            <sz val="16"/>
            <color rgb="FFFF0000"/>
            <rFont val="Times New Roman"/>
            <family val="2"/>
            <charset val="204"/>
          </rPr>
          <t xml:space="preserve">                                           </t>
        </r>
      </is>
    </nc>
    <odxf>
      <font>
        <sz val="16"/>
        <color rgb="FFFF0000"/>
      </font>
    </odxf>
    <ndxf>
      <font>
        <sz val="16"/>
        <color rgb="FFFF0000"/>
      </font>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O406"/>
  <sheetViews>
    <sheetView showZeros="0" tabSelected="1" showOutlineSymbols="0" view="pageBreakPreview" zoomScale="40" zoomScaleNormal="50" zoomScaleSheetLayoutView="50" zoomScalePageLayoutView="75" workbookViewId="0">
      <pane xSplit="2" ySplit="8" topLeftCell="J9" activePane="bottomRight" state="frozen"/>
      <selection pane="topRight" activeCell="C1" sqref="C1"/>
      <selection pane="bottomLeft" activeCell="A9" sqref="A9"/>
      <selection pane="bottomRight" activeCell="M1" sqref="M1:O1048576"/>
    </sheetView>
  </sheetViews>
  <sheetFormatPr defaultRowHeight="26.25" outlineLevelRow="1" outlineLevelCol="2" x14ac:dyDescent="0.4"/>
  <cols>
    <col min="1" max="1" width="13" style="7" customWidth="1"/>
    <col min="2" max="2" width="89" style="12" customWidth="1"/>
    <col min="3" max="3" width="31.625" style="8" customWidth="1"/>
    <col min="4" max="4" width="30.875" style="8" customWidth="1"/>
    <col min="5" max="5" width="26.125" style="9" customWidth="1" outlineLevel="2"/>
    <col min="6" max="6" width="18.625" style="10" customWidth="1" outlineLevel="2"/>
    <col min="7" max="7" width="33.75" style="25" customWidth="1" outlineLevel="2"/>
    <col min="8" max="8" width="19.625" style="10" customWidth="1" outlineLevel="2"/>
    <col min="9" max="9" width="26.125" style="171" hidden="1" customWidth="1" outlineLevel="2"/>
    <col min="10" max="10" width="26.625" style="10" customWidth="1" outlineLevel="2"/>
    <col min="11" max="11" width="27.875" style="10" customWidth="1" outlineLevel="2"/>
    <col min="12" max="12" width="131.5" style="27" customWidth="1"/>
    <col min="13" max="14" width="21.5" style="16" customWidth="1"/>
    <col min="15" max="15" width="22.75" style="6" customWidth="1"/>
    <col min="16" max="68" width="9" style="6" customWidth="1"/>
    <col min="69" max="16384" width="9" style="6"/>
  </cols>
  <sheetData>
    <row r="1" spans="1:15" ht="30.75" x14ac:dyDescent="0.45">
      <c r="A1" s="1"/>
      <c r="B1" s="15"/>
      <c r="C1" s="3"/>
      <c r="D1" s="3"/>
      <c r="E1" s="4"/>
      <c r="F1" s="5"/>
      <c r="G1" s="23"/>
      <c r="H1" s="5"/>
      <c r="I1" s="170"/>
      <c r="J1" s="5"/>
      <c r="K1" s="5"/>
      <c r="L1" s="26"/>
    </row>
    <row r="2" spans="1:15" ht="30.75" x14ac:dyDescent="0.45">
      <c r="A2" s="1"/>
      <c r="B2" s="15"/>
      <c r="C2" s="3"/>
      <c r="D2" s="3"/>
      <c r="E2" s="4"/>
      <c r="F2" s="5"/>
      <c r="G2" s="23"/>
      <c r="H2" s="5"/>
      <c r="I2" s="170"/>
      <c r="J2" s="5"/>
      <c r="K2" s="5"/>
      <c r="L2" s="26"/>
    </row>
    <row r="3" spans="1:15" ht="73.5" customHeight="1" x14ac:dyDescent="0.4">
      <c r="A3" s="199" t="s">
        <v>95</v>
      </c>
      <c r="B3" s="199"/>
      <c r="C3" s="199"/>
      <c r="D3" s="199"/>
      <c r="E3" s="199"/>
      <c r="F3" s="199"/>
      <c r="G3" s="199"/>
      <c r="H3" s="199"/>
      <c r="I3" s="199"/>
      <c r="J3" s="199"/>
      <c r="K3" s="199"/>
      <c r="L3" s="199"/>
    </row>
    <row r="4" spans="1:15" s="2" customFormat="1" ht="41.25" customHeight="1" x14ac:dyDescent="0.4">
      <c r="A4" s="83"/>
      <c r="B4" s="84"/>
      <c r="C4" s="96"/>
      <c r="D4" s="96"/>
      <c r="E4" s="96"/>
      <c r="F4" s="96"/>
      <c r="G4" s="97"/>
      <c r="H4" s="85"/>
      <c r="I4" s="85"/>
      <c r="J4" s="86"/>
      <c r="K4" s="85"/>
      <c r="L4" s="28" t="s">
        <v>32</v>
      </c>
      <c r="M4" s="17"/>
      <c r="N4" s="17"/>
    </row>
    <row r="5" spans="1:15" s="11" customFormat="1" ht="57.75" customHeight="1" x14ac:dyDescent="0.25">
      <c r="A5" s="202" t="s">
        <v>3</v>
      </c>
      <c r="B5" s="205" t="s">
        <v>8</v>
      </c>
      <c r="C5" s="203" t="s">
        <v>64</v>
      </c>
      <c r="D5" s="203"/>
      <c r="E5" s="186" t="s">
        <v>102</v>
      </c>
      <c r="F5" s="186"/>
      <c r="G5" s="186"/>
      <c r="H5" s="186"/>
      <c r="I5" s="188" t="s">
        <v>61</v>
      </c>
      <c r="J5" s="206" t="s">
        <v>67</v>
      </c>
      <c r="K5" s="206" t="s">
        <v>36</v>
      </c>
      <c r="L5" s="207" t="s">
        <v>51</v>
      </c>
      <c r="M5" s="16"/>
      <c r="N5" s="16"/>
    </row>
    <row r="6" spans="1:15" s="11" customFormat="1" ht="47.25" customHeight="1" x14ac:dyDescent="0.25">
      <c r="A6" s="202"/>
      <c r="B6" s="205"/>
      <c r="C6" s="204" t="s">
        <v>65</v>
      </c>
      <c r="D6" s="203" t="s">
        <v>66</v>
      </c>
      <c r="E6" s="200" t="s">
        <v>7</v>
      </c>
      <c r="F6" s="200"/>
      <c r="G6" s="200" t="s">
        <v>6</v>
      </c>
      <c r="H6" s="200"/>
      <c r="I6" s="188"/>
      <c r="J6" s="206"/>
      <c r="K6" s="206"/>
      <c r="L6" s="207"/>
      <c r="M6" s="16"/>
      <c r="N6" s="16"/>
    </row>
    <row r="7" spans="1:15" s="11" customFormat="1" ht="28.5" customHeight="1" x14ac:dyDescent="0.25">
      <c r="A7" s="202"/>
      <c r="B7" s="205"/>
      <c r="C7" s="204"/>
      <c r="D7" s="203"/>
      <c r="E7" s="13" t="s">
        <v>0</v>
      </c>
      <c r="F7" s="14" t="s">
        <v>12</v>
      </c>
      <c r="G7" s="24" t="s">
        <v>9</v>
      </c>
      <c r="H7" s="14" t="s">
        <v>2</v>
      </c>
      <c r="I7" s="188"/>
      <c r="J7" s="206"/>
      <c r="K7" s="206"/>
      <c r="L7" s="207"/>
      <c r="M7" s="16"/>
      <c r="N7" s="16"/>
    </row>
    <row r="8" spans="1:15" s="39" customFormat="1" x14ac:dyDescent="0.25">
      <c r="A8" s="32">
        <v>1</v>
      </c>
      <c r="B8" s="33">
        <v>2</v>
      </c>
      <c r="C8" s="34">
        <v>3</v>
      </c>
      <c r="D8" s="34">
        <v>4</v>
      </c>
      <c r="E8" s="35">
        <v>5</v>
      </c>
      <c r="F8" s="34">
        <v>6</v>
      </c>
      <c r="G8" s="36">
        <v>7</v>
      </c>
      <c r="H8" s="37">
        <v>8</v>
      </c>
      <c r="I8" s="37">
        <v>8</v>
      </c>
      <c r="J8" s="37">
        <v>9</v>
      </c>
      <c r="K8" s="34">
        <v>10</v>
      </c>
      <c r="L8" s="37">
        <v>11</v>
      </c>
      <c r="M8" s="38"/>
      <c r="N8" s="38"/>
    </row>
    <row r="9" spans="1:15" s="87" customFormat="1" ht="87" customHeight="1" x14ac:dyDescent="0.25">
      <c r="A9" s="201"/>
      <c r="B9" s="144" t="s">
        <v>31</v>
      </c>
      <c r="C9" s="145">
        <f>SUM(C10:C14)</f>
        <v>11855135.359999999</v>
      </c>
      <c r="D9" s="145">
        <f>SUM(D10:D14)</f>
        <v>11844328</v>
      </c>
      <c r="E9" s="145">
        <f>SUM(E10:E14)</f>
        <v>853538.22</v>
      </c>
      <c r="F9" s="146">
        <f>E9/D9</f>
        <v>7.2099999999999997E-2</v>
      </c>
      <c r="G9" s="145">
        <f t="shared" ref="G9" si="0">SUM(G10:G14)</f>
        <v>614883.42000000004</v>
      </c>
      <c r="H9" s="146">
        <f>G9/D9</f>
        <v>5.1900000000000002E-2</v>
      </c>
      <c r="I9" s="143">
        <f>SUM(I10:I14)</f>
        <v>1653595.2</v>
      </c>
      <c r="J9" s="143">
        <f>SUM(J10:J14)</f>
        <v>11844328</v>
      </c>
      <c r="K9" s="105">
        <f>SUM(K10:K14)</f>
        <v>0</v>
      </c>
      <c r="L9" s="187"/>
      <c r="M9" s="18"/>
      <c r="N9" s="18"/>
      <c r="O9" s="19"/>
    </row>
    <row r="10" spans="1:15" s="11" customFormat="1" x14ac:dyDescent="0.25">
      <c r="A10" s="201"/>
      <c r="B10" s="165" t="s">
        <v>4</v>
      </c>
      <c r="C10" s="145">
        <f t="shared" ref="C10:K10" si="1">C16+C24+C31+C38+C44+C50+C56+C63+C136+C143+C161+C168+C175+C155+C184</f>
        <v>66074.399999999994</v>
      </c>
      <c r="D10" s="98">
        <f t="shared" si="1"/>
        <v>59939.94</v>
      </c>
      <c r="E10" s="145">
        <f t="shared" si="1"/>
        <v>3375.81</v>
      </c>
      <c r="F10" s="146">
        <f t="shared" ref="F10:F14" si="2">E10/D10</f>
        <v>5.6300000000000003E-2</v>
      </c>
      <c r="G10" s="98">
        <f t="shared" si="1"/>
        <v>3375.81</v>
      </c>
      <c r="H10" s="146">
        <f t="shared" ref="H10:H15" si="3">G10/D10</f>
        <v>5.6300000000000003E-2</v>
      </c>
      <c r="I10" s="143">
        <f t="shared" si="1"/>
        <v>0</v>
      </c>
      <c r="J10" s="143">
        <f t="shared" si="1"/>
        <v>59939.94</v>
      </c>
      <c r="K10" s="105">
        <f t="shared" si="1"/>
        <v>0</v>
      </c>
      <c r="L10" s="187"/>
      <c r="M10" s="18"/>
      <c r="N10" s="18"/>
      <c r="O10" s="19"/>
    </row>
    <row r="11" spans="1:15" s="11" customFormat="1" x14ac:dyDescent="0.25">
      <c r="A11" s="201"/>
      <c r="B11" s="165" t="s">
        <v>16</v>
      </c>
      <c r="C11" s="145">
        <f>C17+C25+C32+C39+C45+C51+C57+C64+C137+C144+C162+C169+C176+C156+C185</f>
        <v>11291431.699999999</v>
      </c>
      <c r="D11" s="98">
        <f>D17+D25+D32+D39+D45+D51+D57+D64+D137+D144+D162+D169+D176+D156+D185</f>
        <v>11286360.6</v>
      </c>
      <c r="E11" s="145">
        <f>E17+E25+E32+E39+E45+E51+E57+E64+E137+E144+E162+E169+E176+E156+E185</f>
        <v>826548.95</v>
      </c>
      <c r="F11" s="146">
        <f t="shared" si="2"/>
        <v>7.3200000000000001E-2</v>
      </c>
      <c r="G11" s="145">
        <f>G17+G25+G32+G39+G45+G51+G57+G64+G137+G144+G162+G169+G176+G156+G185</f>
        <v>587894.15</v>
      </c>
      <c r="H11" s="146">
        <f t="shared" si="3"/>
        <v>5.21E-2</v>
      </c>
      <c r="I11" s="143">
        <f>I17+I25+I32+I39+I45+I51+I57+I64+I137+I144+I162+I169+I176+I156+I185</f>
        <v>1645026.6</v>
      </c>
      <c r="J11" s="143">
        <f>J17+J25+J32+J39+J45+J51+J57+J64+J137+J144+J162+J169+J176+J156+J185</f>
        <v>11286360.6</v>
      </c>
      <c r="K11" s="29">
        <f>K17+K25+K32+K39+K45+K51+K57+K64+K137+K144+K162+K169+K176+K156+K185</f>
        <v>0</v>
      </c>
      <c r="L11" s="187"/>
      <c r="M11" s="18"/>
      <c r="N11" s="18"/>
      <c r="O11" s="19"/>
    </row>
    <row r="12" spans="1:15" s="11" customFormat="1" x14ac:dyDescent="0.25">
      <c r="A12" s="201"/>
      <c r="B12" s="165" t="s">
        <v>11</v>
      </c>
      <c r="C12" s="145">
        <f>C18+C26+C33+C40+C46+C52+C58+C65+C138+C145+C163+C170+C177+C157</f>
        <v>350774.2</v>
      </c>
      <c r="D12" s="145">
        <f>D18+D26+D33+D40+D46+D52+D58+D65+D138+D145+D163+D170+D177+D157</f>
        <v>351172.4</v>
      </c>
      <c r="E12" s="145">
        <f>E18+E26+E33+E40+E46+E52+E58+E65+E138+E145+E163+E170+E177+E157</f>
        <v>23030.34</v>
      </c>
      <c r="F12" s="146">
        <f t="shared" si="2"/>
        <v>6.5600000000000006E-2</v>
      </c>
      <c r="G12" s="98">
        <f>G18+G26+G33+G40+G46+G52+G58+G65+G138+G145+G163+G170+G177+G157</f>
        <v>23030.34</v>
      </c>
      <c r="H12" s="146">
        <f t="shared" si="3"/>
        <v>6.5600000000000006E-2</v>
      </c>
      <c r="I12" s="145">
        <f>I18+I26+I33+I40+I46+I52+I58+I65+I138+I145+I163+I170+I177+I157</f>
        <v>8568.6</v>
      </c>
      <c r="J12" s="145">
        <f>J18+J26+J33+J40+J46+J52+J58+J65+J138+J145+J163+J170+J177+J157</f>
        <v>351172.4</v>
      </c>
      <c r="K12" s="105">
        <f>K18+K26+K33+K40+K46+K52+K58+K65+K138+K145+K163+K170+K177+K157</f>
        <v>0</v>
      </c>
      <c r="L12" s="187"/>
      <c r="M12" s="18"/>
      <c r="N12" s="18"/>
      <c r="O12" s="19"/>
    </row>
    <row r="13" spans="1:15" s="11" customFormat="1" x14ac:dyDescent="0.25">
      <c r="A13" s="201"/>
      <c r="B13" s="165" t="s">
        <v>13</v>
      </c>
      <c r="C13" s="145">
        <f t="shared" ref="C13:E14" si="4">C19+C27+C34+C41+C47+C53+C59+C66+C139+C146+C164+C171+C178</f>
        <v>12933.1</v>
      </c>
      <c r="D13" s="145">
        <f t="shared" si="4"/>
        <v>12933.1</v>
      </c>
      <c r="E13" s="145">
        <f t="shared" si="4"/>
        <v>583.12</v>
      </c>
      <c r="F13" s="146">
        <f t="shared" si="2"/>
        <v>4.5100000000000001E-2</v>
      </c>
      <c r="G13" s="98">
        <f>G19+G27+G34+G41+G47+G53+G59+G66+G139+G146+G164+G171+G178+G158</f>
        <v>583.12</v>
      </c>
      <c r="H13" s="146">
        <f t="shared" si="3"/>
        <v>4.5100000000000001E-2</v>
      </c>
      <c r="I13" s="143">
        <f>I19+I27+I34+I41+I47+I53+I59+I66+I139+I146+I164+I171+I178</f>
        <v>0</v>
      </c>
      <c r="J13" s="143">
        <f>J19+J27+J34+J41+J47+J53+J59+J66+J139+J146+J164+J171+J178</f>
        <v>12933.1</v>
      </c>
      <c r="K13" s="105">
        <f>K19+K27+K34+K41+K47+K53+K59+K66+K139+K146+K164+K171+K178+K158</f>
        <v>0</v>
      </c>
      <c r="L13" s="187"/>
      <c r="M13" s="18"/>
      <c r="N13" s="18"/>
      <c r="O13" s="19"/>
    </row>
    <row r="14" spans="1:15" s="11" customFormat="1" x14ac:dyDescent="0.25">
      <c r="A14" s="201"/>
      <c r="B14" s="165" t="s">
        <v>5</v>
      </c>
      <c r="C14" s="145">
        <f t="shared" si="4"/>
        <v>133921.96</v>
      </c>
      <c r="D14" s="145">
        <f t="shared" si="4"/>
        <v>133921.96</v>
      </c>
      <c r="E14" s="105">
        <f t="shared" si="4"/>
        <v>0</v>
      </c>
      <c r="F14" s="91">
        <f t="shared" si="2"/>
        <v>0</v>
      </c>
      <c r="G14" s="105">
        <f>G20+G28+G35+G42+G48+G54+G60+G67+G140+G147+G165+G172+G179</f>
        <v>0</v>
      </c>
      <c r="H14" s="91">
        <f t="shared" si="3"/>
        <v>0</v>
      </c>
      <c r="I14" s="143">
        <f>I20+I28+I35+I42+I48+I54+I60+I67+I140+I147+I165+I172+I179</f>
        <v>0</v>
      </c>
      <c r="J14" s="143">
        <f>J20+J28+J35+J42+J48+J54+J60+J67+J140+J147+J165+J172+J179</f>
        <v>133921.96</v>
      </c>
      <c r="K14" s="105">
        <f>K20+K28+K35+K42+K48+K54+K60+K67+K140+K147+K165+K172+K179+K159</f>
        <v>0</v>
      </c>
      <c r="L14" s="187"/>
      <c r="M14" s="18"/>
      <c r="N14" s="18"/>
      <c r="O14" s="19"/>
    </row>
    <row r="15" spans="1:15" s="51" customFormat="1" ht="102" customHeight="1" x14ac:dyDescent="0.25">
      <c r="A15" s="197" t="s">
        <v>33</v>
      </c>
      <c r="B15" s="104" t="s">
        <v>63</v>
      </c>
      <c r="C15" s="98">
        <f>C16+C17+C18+C19+C20</f>
        <v>3197.6</v>
      </c>
      <c r="D15" s="98">
        <f t="shared" ref="D15:G15" si="5">D16+D17+D18+D19+D20</f>
        <v>3197.6</v>
      </c>
      <c r="E15" s="98">
        <f t="shared" si="5"/>
        <v>0</v>
      </c>
      <c r="F15" s="103">
        <f>E15/D15</f>
        <v>0</v>
      </c>
      <c r="G15" s="98">
        <f t="shared" si="5"/>
        <v>0</v>
      </c>
      <c r="H15" s="103">
        <f t="shared" si="3"/>
        <v>0</v>
      </c>
      <c r="I15" s="143"/>
      <c r="J15" s="99">
        <f t="shared" ref="J15" si="6">J16+J17+J18+J19+J20</f>
        <v>3197.6</v>
      </c>
      <c r="K15" s="29">
        <f t="shared" ref="K15" si="7">K16+K17+K18+K19+K20</f>
        <v>0</v>
      </c>
      <c r="L15" s="189" t="s">
        <v>112</v>
      </c>
      <c r="M15" s="49"/>
      <c r="N15" s="49"/>
      <c r="O15" s="50"/>
    </row>
    <row r="16" spans="1:15" s="51" customFormat="1" x14ac:dyDescent="0.25">
      <c r="A16" s="208"/>
      <c r="B16" s="101" t="s">
        <v>4</v>
      </c>
      <c r="C16" s="42"/>
      <c r="D16" s="42"/>
      <c r="E16" s="42"/>
      <c r="F16" s="47"/>
      <c r="G16" s="42"/>
      <c r="H16" s="47"/>
      <c r="I16" s="42"/>
      <c r="J16" s="42"/>
      <c r="K16" s="22"/>
      <c r="L16" s="190"/>
      <c r="M16" s="49"/>
      <c r="N16" s="49"/>
      <c r="O16" s="50"/>
    </row>
    <row r="17" spans="1:15" s="51" customFormat="1" x14ac:dyDescent="0.25">
      <c r="A17" s="208"/>
      <c r="B17" s="101" t="s">
        <v>16</v>
      </c>
      <c r="C17" s="42">
        <v>3197.6</v>
      </c>
      <c r="D17" s="42">
        <v>3197.6</v>
      </c>
      <c r="E17" s="42">
        <v>0</v>
      </c>
      <c r="F17" s="47">
        <f>E17/D17</f>
        <v>0</v>
      </c>
      <c r="G17" s="42">
        <v>0</v>
      </c>
      <c r="H17" s="47">
        <f>G17/D17</f>
        <v>0</v>
      </c>
      <c r="I17" s="42"/>
      <c r="J17" s="43">
        <v>3197.6</v>
      </c>
      <c r="K17" s="22">
        <f>D17-J17</f>
        <v>0</v>
      </c>
      <c r="L17" s="190"/>
      <c r="M17" s="49"/>
      <c r="N17" s="49"/>
      <c r="O17" s="50"/>
    </row>
    <row r="18" spans="1:15" s="51" customFormat="1" x14ac:dyDescent="0.25">
      <c r="A18" s="208"/>
      <c r="B18" s="101" t="s">
        <v>11</v>
      </c>
      <c r="C18" s="42"/>
      <c r="D18" s="42"/>
      <c r="E18" s="42"/>
      <c r="F18" s="47"/>
      <c r="G18" s="42"/>
      <c r="H18" s="47"/>
      <c r="I18" s="42"/>
      <c r="J18" s="42"/>
      <c r="K18" s="22"/>
      <c r="L18" s="190"/>
      <c r="M18" s="49"/>
      <c r="N18" s="49"/>
      <c r="O18" s="50"/>
    </row>
    <row r="19" spans="1:15" s="51" customFormat="1" x14ac:dyDescent="0.25">
      <c r="A19" s="208"/>
      <c r="B19" s="101" t="s">
        <v>13</v>
      </c>
      <c r="C19" s="42">
        <v>0</v>
      </c>
      <c r="D19" s="42">
        <v>0</v>
      </c>
      <c r="E19" s="42">
        <v>0</v>
      </c>
      <c r="F19" s="47"/>
      <c r="G19" s="42">
        <v>0</v>
      </c>
      <c r="H19" s="47"/>
      <c r="I19" s="42"/>
      <c r="J19" s="42">
        <v>0</v>
      </c>
      <c r="K19" s="22">
        <f>D19-J19</f>
        <v>0</v>
      </c>
      <c r="L19" s="190"/>
      <c r="M19" s="49"/>
      <c r="N19" s="49"/>
      <c r="O19" s="50"/>
    </row>
    <row r="20" spans="1:15" s="52" customFormat="1" x14ac:dyDescent="0.25">
      <c r="A20" s="198"/>
      <c r="B20" s="101" t="s">
        <v>5</v>
      </c>
      <c r="C20" s="42"/>
      <c r="D20" s="42"/>
      <c r="E20" s="42"/>
      <c r="F20" s="47"/>
      <c r="G20" s="42"/>
      <c r="H20" s="47"/>
      <c r="I20" s="42"/>
      <c r="J20" s="42"/>
      <c r="K20" s="22"/>
      <c r="L20" s="190"/>
      <c r="M20" s="49"/>
      <c r="N20" s="49"/>
      <c r="O20" s="50"/>
    </row>
    <row r="21" spans="1:15" s="53" customFormat="1" ht="26.25" customHeight="1" x14ac:dyDescent="0.4">
      <c r="A21" s="197" t="s">
        <v>14</v>
      </c>
      <c r="B21" s="196" t="s">
        <v>98</v>
      </c>
      <c r="C21" s="174">
        <f>C24+C25+C26+C27</f>
        <v>9907461.4199999999</v>
      </c>
      <c r="D21" s="174">
        <f>D24+D25+D26+D27</f>
        <v>9907436.4199999999</v>
      </c>
      <c r="E21" s="174">
        <f>E24+E25+E26+E27</f>
        <v>713574.21</v>
      </c>
      <c r="F21" s="172">
        <f>(E21/D21)</f>
        <v>7.1999999999999995E-2</v>
      </c>
      <c r="G21" s="174">
        <f>G24+G25+G26+G27</f>
        <v>550246.84</v>
      </c>
      <c r="H21" s="172">
        <f>G21/D21</f>
        <v>5.5500000000000001E-2</v>
      </c>
      <c r="I21" s="174">
        <f>I25</f>
        <v>1634115</v>
      </c>
      <c r="J21" s="174">
        <f>SUM(J24:J28)</f>
        <v>9907436.4199999999</v>
      </c>
      <c r="K21" s="195">
        <f>SUM(K24:K28)</f>
        <v>0</v>
      </c>
      <c r="L21" s="192" t="s">
        <v>122</v>
      </c>
      <c r="M21" s="49"/>
      <c r="N21" s="49"/>
      <c r="O21" s="50"/>
    </row>
    <row r="22" spans="1:15" s="53" customFormat="1" ht="409.5" customHeight="1" x14ac:dyDescent="0.4">
      <c r="A22" s="208"/>
      <c r="B22" s="196"/>
      <c r="C22" s="174"/>
      <c r="D22" s="174"/>
      <c r="E22" s="174"/>
      <c r="F22" s="172"/>
      <c r="G22" s="174"/>
      <c r="H22" s="172"/>
      <c r="I22" s="174"/>
      <c r="J22" s="174"/>
      <c r="K22" s="195"/>
      <c r="L22" s="190"/>
      <c r="M22" s="49"/>
      <c r="N22" s="49"/>
      <c r="O22" s="50"/>
    </row>
    <row r="23" spans="1:15" s="53" customFormat="1" ht="362.25" customHeight="1" x14ac:dyDescent="0.4">
      <c r="A23" s="133"/>
      <c r="B23" s="196"/>
      <c r="C23" s="174"/>
      <c r="D23" s="174"/>
      <c r="E23" s="174"/>
      <c r="F23" s="172"/>
      <c r="G23" s="174"/>
      <c r="H23" s="172"/>
      <c r="I23" s="174"/>
      <c r="J23" s="174"/>
      <c r="K23" s="195"/>
      <c r="L23" s="190"/>
      <c r="M23" s="49"/>
      <c r="N23" s="49"/>
      <c r="O23" s="50"/>
    </row>
    <row r="24" spans="1:15" s="53" customFormat="1" ht="39" customHeight="1" x14ac:dyDescent="0.4">
      <c r="A24" s="40"/>
      <c r="B24" s="101" t="s">
        <v>4</v>
      </c>
      <c r="C24" s="29"/>
      <c r="D24" s="22"/>
      <c r="E24" s="22"/>
      <c r="F24" s="93"/>
      <c r="G24" s="29"/>
      <c r="H24" s="93"/>
      <c r="I24" s="42"/>
      <c r="J24" s="22"/>
      <c r="K24" s="29"/>
      <c r="L24" s="190"/>
      <c r="M24" s="49"/>
      <c r="N24" s="49"/>
      <c r="O24" s="50"/>
    </row>
    <row r="25" spans="1:15" s="53" customFormat="1" ht="35.25" customHeight="1" x14ac:dyDescent="0.4">
      <c r="A25" s="40"/>
      <c r="B25" s="101" t="s">
        <v>16</v>
      </c>
      <c r="C25" s="42">
        <v>9825389.4000000004</v>
      </c>
      <c r="D25" s="42">
        <v>9825364.4000000004</v>
      </c>
      <c r="E25" s="42">
        <v>706363.84</v>
      </c>
      <c r="F25" s="47">
        <f>E25/D25</f>
        <v>7.1900000000000006E-2</v>
      </c>
      <c r="G25" s="42">
        <v>543036.47</v>
      </c>
      <c r="H25" s="47">
        <f>G25/D25</f>
        <v>5.5300000000000002E-2</v>
      </c>
      <c r="I25" s="42">
        <f>259920+573174.2+640446.5+4590+22682.6+22236.3+199+20894.2+21949.4+5660+27171.5+26911.3+5520+2760</f>
        <v>1634115</v>
      </c>
      <c r="J25" s="42">
        <f>9776625.01+34691.39+14048</f>
        <v>9825364.4000000004</v>
      </c>
      <c r="K25" s="22">
        <f>D25-J25</f>
        <v>0</v>
      </c>
      <c r="L25" s="190"/>
      <c r="M25" s="49"/>
      <c r="N25" s="49"/>
      <c r="O25" s="50"/>
    </row>
    <row r="26" spans="1:15" s="56" customFormat="1" ht="44.25" customHeight="1" x14ac:dyDescent="0.4">
      <c r="A26" s="40" t="s">
        <v>52</v>
      </c>
      <c r="B26" s="101" t="s">
        <v>11</v>
      </c>
      <c r="C26" s="42">
        <v>82072.02</v>
      </c>
      <c r="D26" s="42">
        <v>82072.02</v>
      </c>
      <c r="E26" s="42">
        <f>G26</f>
        <v>7210.37</v>
      </c>
      <c r="F26" s="47">
        <f>E26/D26</f>
        <v>8.7900000000000006E-2</v>
      </c>
      <c r="G26" s="42">
        <v>7210.37</v>
      </c>
      <c r="H26" s="47">
        <f t="shared" ref="H26" si="8">G26/D26</f>
        <v>8.7900000000000006E-2</v>
      </c>
      <c r="I26" s="42"/>
      <c r="J26" s="42">
        <f>45819.72+34691.39+1560.91</f>
        <v>82072.02</v>
      </c>
      <c r="K26" s="22">
        <f>D26-J26</f>
        <v>0</v>
      </c>
      <c r="L26" s="190"/>
      <c r="M26" s="49"/>
      <c r="N26" s="54"/>
      <c r="O26" s="55"/>
    </row>
    <row r="27" spans="1:15" s="53" customFormat="1" ht="42.75" customHeight="1" x14ac:dyDescent="0.4">
      <c r="A27" s="40"/>
      <c r="B27" s="101" t="s">
        <v>13</v>
      </c>
      <c r="C27" s="22"/>
      <c r="D27" s="22"/>
      <c r="E27" s="22"/>
      <c r="F27" s="93"/>
      <c r="G27" s="22"/>
      <c r="H27" s="47"/>
      <c r="I27" s="42"/>
      <c r="J27" s="22"/>
      <c r="K27" s="22"/>
      <c r="L27" s="190"/>
      <c r="M27" s="49"/>
      <c r="N27" s="49"/>
      <c r="O27" s="50"/>
    </row>
    <row r="28" spans="1:15" s="53" customFormat="1" ht="42.75" customHeight="1" x14ac:dyDescent="0.4">
      <c r="A28" s="40"/>
      <c r="B28" s="101" t="s">
        <v>5</v>
      </c>
      <c r="C28" s="22"/>
      <c r="D28" s="22"/>
      <c r="E28" s="22"/>
      <c r="F28" s="93"/>
      <c r="G28" s="22"/>
      <c r="H28" s="93"/>
      <c r="I28" s="42"/>
      <c r="J28" s="22"/>
      <c r="K28" s="41"/>
      <c r="L28" s="190"/>
      <c r="M28" s="49"/>
      <c r="N28" s="49"/>
      <c r="O28" s="50"/>
    </row>
    <row r="29" spans="1:15" s="53" customFormat="1" x14ac:dyDescent="0.4">
      <c r="A29" s="197" t="s">
        <v>15</v>
      </c>
      <c r="B29" s="196" t="s">
        <v>103</v>
      </c>
      <c r="C29" s="173">
        <f>C31+C32+C33+C34+C35</f>
        <v>278452.40000000002</v>
      </c>
      <c r="D29" s="173">
        <f t="shared" ref="D29:K29" si="9">D31+D32+D33+D34+D35</f>
        <v>278452.40000000002</v>
      </c>
      <c r="E29" s="173">
        <f>E31+E32+E33+E34+E35</f>
        <v>103188.29</v>
      </c>
      <c r="F29" s="194">
        <f>E29/D29</f>
        <v>0.37059999999999998</v>
      </c>
      <c r="G29" s="174">
        <f>G31+G32+G33+G34+G35</f>
        <v>30420.560000000001</v>
      </c>
      <c r="H29" s="194">
        <f>G29/D29</f>
        <v>0.10920000000000001</v>
      </c>
      <c r="I29" s="173">
        <f>I32</f>
        <v>0</v>
      </c>
      <c r="J29" s="173">
        <f>J31+J32+J33+J34+J35</f>
        <v>278452.40000000002</v>
      </c>
      <c r="K29" s="193">
        <f t="shared" si="9"/>
        <v>0</v>
      </c>
      <c r="L29" s="176" t="s">
        <v>113</v>
      </c>
      <c r="M29" s="49"/>
      <c r="N29" s="49"/>
      <c r="O29" s="50"/>
    </row>
    <row r="30" spans="1:15" s="53" customFormat="1" ht="331.5" customHeight="1" x14ac:dyDescent="0.4">
      <c r="A30" s="198"/>
      <c r="B30" s="196"/>
      <c r="C30" s="173"/>
      <c r="D30" s="173"/>
      <c r="E30" s="173"/>
      <c r="F30" s="194"/>
      <c r="G30" s="174"/>
      <c r="H30" s="194"/>
      <c r="I30" s="173"/>
      <c r="J30" s="173"/>
      <c r="K30" s="193"/>
      <c r="L30" s="176"/>
      <c r="M30" s="49"/>
      <c r="N30" s="49"/>
      <c r="O30" s="50"/>
    </row>
    <row r="31" spans="1:15" s="53" customFormat="1" x14ac:dyDescent="0.4">
      <c r="A31" s="139"/>
      <c r="B31" s="101" t="s">
        <v>4</v>
      </c>
      <c r="C31" s="43"/>
      <c r="D31" s="43"/>
      <c r="E31" s="43"/>
      <c r="F31" s="46"/>
      <c r="G31" s="42"/>
      <c r="H31" s="46"/>
      <c r="I31" s="43"/>
      <c r="J31" s="43"/>
      <c r="K31" s="21"/>
      <c r="L31" s="176"/>
      <c r="M31" s="49"/>
      <c r="N31" s="49"/>
      <c r="O31" s="50"/>
    </row>
    <row r="32" spans="1:15" s="53" customFormat="1" x14ac:dyDescent="0.4">
      <c r="A32" s="139"/>
      <c r="B32" s="101" t="s">
        <v>54</v>
      </c>
      <c r="C32" s="43">
        <v>278452.40000000002</v>
      </c>
      <c r="D32" s="43">
        <v>278452.40000000002</v>
      </c>
      <c r="E32" s="43">
        <v>103188.29</v>
      </c>
      <c r="F32" s="46">
        <f t="shared" ref="F32:F33" si="10">E32/D32</f>
        <v>0.37059999999999998</v>
      </c>
      <c r="G32" s="42">
        <v>30420.560000000001</v>
      </c>
      <c r="H32" s="46">
        <f t="shared" ref="H32" si="11">G32/D32</f>
        <v>0.10920000000000001</v>
      </c>
      <c r="I32" s="43"/>
      <c r="J32" s="43">
        <f>4565.5+57757.3+202129.6+14000</f>
        <v>278452.40000000002</v>
      </c>
      <c r="K32" s="21">
        <f>D32-J32</f>
        <v>0</v>
      </c>
      <c r="L32" s="176"/>
      <c r="M32" s="49"/>
      <c r="N32" s="49"/>
      <c r="O32" s="50"/>
    </row>
    <row r="33" spans="1:15" s="53" customFormat="1" x14ac:dyDescent="0.4">
      <c r="A33" s="139"/>
      <c r="B33" s="101" t="s">
        <v>11</v>
      </c>
      <c r="C33" s="43"/>
      <c r="D33" s="43"/>
      <c r="E33" s="43">
        <f>G33</f>
        <v>0</v>
      </c>
      <c r="F33" s="149" t="e">
        <f t="shared" si="10"/>
        <v>#DIV/0!</v>
      </c>
      <c r="G33" s="42"/>
      <c r="H33" s="149" t="e">
        <f>G33/D33</f>
        <v>#DIV/0!</v>
      </c>
      <c r="I33" s="43"/>
      <c r="J33" s="43"/>
      <c r="K33" s="21">
        <f>D33-J33</f>
        <v>0</v>
      </c>
      <c r="L33" s="176"/>
      <c r="M33" s="49"/>
      <c r="N33" s="49"/>
      <c r="O33" s="50"/>
    </row>
    <row r="34" spans="1:15" s="53" customFormat="1" x14ac:dyDescent="0.4">
      <c r="A34" s="139"/>
      <c r="B34" s="101" t="s">
        <v>13</v>
      </c>
      <c r="C34" s="43"/>
      <c r="D34" s="43"/>
      <c r="E34" s="43">
        <f>G34</f>
        <v>0</v>
      </c>
      <c r="F34" s="46"/>
      <c r="G34" s="42"/>
      <c r="H34" s="46"/>
      <c r="I34" s="43"/>
      <c r="J34" s="43"/>
      <c r="K34" s="21">
        <f>D34-J34</f>
        <v>0</v>
      </c>
      <c r="L34" s="176"/>
      <c r="M34" s="49"/>
      <c r="N34" s="49"/>
      <c r="O34" s="50"/>
    </row>
    <row r="35" spans="1:15" s="53" customFormat="1" x14ac:dyDescent="0.4">
      <c r="A35" s="139"/>
      <c r="B35" s="101" t="s">
        <v>5</v>
      </c>
      <c r="C35" s="43"/>
      <c r="D35" s="43"/>
      <c r="E35" s="43"/>
      <c r="F35" s="46"/>
      <c r="G35" s="42"/>
      <c r="H35" s="46"/>
      <c r="I35" s="43"/>
      <c r="J35" s="43"/>
      <c r="K35" s="30"/>
      <c r="L35" s="176"/>
      <c r="M35" s="49"/>
      <c r="N35" s="49"/>
      <c r="O35" s="50"/>
    </row>
    <row r="36" spans="1:15" s="169" customFormat="1" ht="40.5" x14ac:dyDescent="0.25">
      <c r="A36" s="139" t="s">
        <v>34</v>
      </c>
      <c r="B36" s="137" t="s">
        <v>59</v>
      </c>
      <c r="C36" s="98"/>
      <c r="D36" s="98"/>
      <c r="E36" s="147"/>
      <c r="F36" s="103"/>
      <c r="G36" s="138"/>
      <c r="H36" s="103"/>
      <c r="I36" s="145"/>
      <c r="J36" s="148"/>
      <c r="K36" s="148"/>
      <c r="L36" s="163" t="s">
        <v>37</v>
      </c>
      <c r="M36" s="77"/>
      <c r="N36" s="77"/>
      <c r="O36" s="78"/>
    </row>
    <row r="37" spans="1:15" s="53" customFormat="1" ht="346.5" customHeight="1" x14ac:dyDescent="0.4">
      <c r="A37" s="132" t="s">
        <v>1</v>
      </c>
      <c r="B37" s="129" t="s">
        <v>101</v>
      </c>
      <c r="C37" s="130">
        <f>C39+C40+C38</f>
        <v>320057.59999999998</v>
      </c>
      <c r="D37" s="98">
        <f>D39+D40+D38</f>
        <v>321318.84000000003</v>
      </c>
      <c r="E37" s="98">
        <f>E39+E40+E38</f>
        <v>12492.06</v>
      </c>
      <c r="F37" s="103">
        <f t="shared" ref="F37" si="12">E37/D37</f>
        <v>3.8899999999999997E-2</v>
      </c>
      <c r="G37" s="130">
        <f>G39+G40+G38</f>
        <v>12492.06</v>
      </c>
      <c r="H37" s="103">
        <f t="shared" ref="H37" si="13">G37/D37</f>
        <v>3.8899999999999997E-2</v>
      </c>
      <c r="I37" s="145"/>
      <c r="J37" s="98">
        <f>J39+J40+J38</f>
        <v>321318.84000000003</v>
      </c>
      <c r="K37" s="105">
        <f>K39+K40</f>
        <v>0</v>
      </c>
      <c r="L37" s="191" t="s">
        <v>121</v>
      </c>
      <c r="M37" s="49"/>
      <c r="N37" s="49"/>
      <c r="O37" s="50"/>
    </row>
    <row r="38" spans="1:15" s="53" customFormat="1" x14ac:dyDescent="0.4">
      <c r="A38" s="136"/>
      <c r="B38" s="101" t="s">
        <v>4</v>
      </c>
      <c r="C38" s="43">
        <v>107.8</v>
      </c>
      <c r="D38" s="43">
        <v>486.14</v>
      </c>
      <c r="E38" s="43">
        <v>0</v>
      </c>
      <c r="F38" s="46">
        <f>E38/D38</f>
        <v>0</v>
      </c>
      <c r="G38" s="42">
        <v>0</v>
      </c>
      <c r="H38" s="46">
        <f>G38/D38</f>
        <v>0</v>
      </c>
      <c r="I38" s="43"/>
      <c r="J38" s="43">
        <f>D38</f>
        <v>486.14</v>
      </c>
      <c r="K38" s="21"/>
      <c r="L38" s="191"/>
      <c r="M38" s="49"/>
      <c r="N38" s="58"/>
      <c r="O38" s="59"/>
    </row>
    <row r="39" spans="1:15" s="53" customFormat="1" x14ac:dyDescent="0.4">
      <c r="A39" s="131"/>
      <c r="B39" s="101" t="s">
        <v>54</v>
      </c>
      <c r="C39" s="43">
        <v>160784.70000000001</v>
      </c>
      <c r="D39" s="43">
        <v>161667.5</v>
      </c>
      <c r="E39" s="43">
        <v>0</v>
      </c>
      <c r="F39" s="46">
        <f t="shared" ref="F39" si="14">E39/D39</f>
        <v>0</v>
      </c>
      <c r="G39" s="42">
        <v>0</v>
      </c>
      <c r="H39" s="46">
        <f t="shared" ref="H39" si="15">G39/D39</f>
        <v>0</v>
      </c>
      <c r="I39" s="43"/>
      <c r="J39" s="43">
        <v>161667.5</v>
      </c>
      <c r="K39" s="21">
        <f>D39-J39</f>
        <v>0</v>
      </c>
      <c r="L39" s="191"/>
      <c r="M39" s="49"/>
      <c r="N39" s="49"/>
      <c r="O39" s="50"/>
    </row>
    <row r="40" spans="1:15" s="53" customFormat="1" x14ac:dyDescent="0.4">
      <c r="A40" s="131"/>
      <c r="B40" s="101" t="s">
        <v>11</v>
      </c>
      <c r="C40" s="43">
        <v>159165.1</v>
      </c>
      <c r="D40" s="43">
        <v>159165.20000000001</v>
      </c>
      <c r="E40" s="43">
        <v>12492.06</v>
      </c>
      <c r="F40" s="46">
        <f>E40/D40</f>
        <v>7.85E-2</v>
      </c>
      <c r="G40" s="42">
        <v>12492.06</v>
      </c>
      <c r="H40" s="46">
        <f>G40/D40</f>
        <v>7.85E-2</v>
      </c>
      <c r="I40" s="43"/>
      <c r="J40" s="43">
        <v>159165.20000000001</v>
      </c>
      <c r="K40" s="21">
        <f>D40-J40</f>
        <v>0</v>
      </c>
      <c r="L40" s="191"/>
      <c r="M40" s="49"/>
      <c r="N40" s="49"/>
      <c r="O40" s="50"/>
    </row>
    <row r="41" spans="1:15" s="53" customFormat="1" x14ac:dyDescent="0.4">
      <c r="A41" s="131"/>
      <c r="B41" s="101" t="s">
        <v>13</v>
      </c>
      <c r="C41" s="21"/>
      <c r="D41" s="21"/>
      <c r="E41" s="21"/>
      <c r="F41" s="92"/>
      <c r="G41" s="22"/>
      <c r="H41" s="92"/>
      <c r="I41" s="43"/>
      <c r="J41" s="21"/>
      <c r="K41" s="21"/>
      <c r="L41" s="191"/>
      <c r="M41" s="49"/>
      <c r="N41" s="49"/>
      <c r="O41" s="50"/>
    </row>
    <row r="42" spans="1:15" s="53" customFormat="1" x14ac:dyDescent="0.4">
      <c r="A42" s="131"/>
      <c r="B42" s="101" t="s">
        <v>5</v>
      </c>
      <c r="C42" s="21"/>
      <c r="D42" s="21"/>
      <c r="E42" s="21"/>
      <c r="F42" s="92"/>
      <c r="G42" s="22"/>
      <c r="H42" s="92"/>
      <c r="I42" s="43"/>
      <c r="J42" s="21"/>
      <c r="K42" s="21"/>
      <c r="L42" s="191"/>
      <c r="M42" s="49"/>
      <c r="N42" s="49"/>
      <c r="O42" s="50"/>
    </row>
    <row r="43" spans="1:15" s="57" customFormat="1" ht="174.75" customHeight="1" x14ac:dyDescent="0.25">
      <c r="A43" s="131" t="s">
        <v>10</v>
      </c>
      <c r="B43" s="129" t="s">
        <v>100</v>
      </c>
      <c r="C43" s="98">
        <f>C44+C45+C46+C47</f>
        <v>8731.19</v>
      </c>
      <c r="D43" s="98">
        <f>D44+D45+D46+D47</f>
        <v>8731.19</v>
      </c>
      <c r="E43" s="105">
        <f>E44+E45+E46+E47+E48</f>
        <v>0</v>
      </c>
      <c r="F43" s="91">
        <f>E43/D43</f>
        <v>0</v>
      </c>
      <c r="G43" s="29">
        <f>SUM(G44:G48)</f>
        <v>0</v>
      </c>
      <c r="H43" s="91">
        <f>G43/D43</f>
        <v>0</v>
      </c>
      <c r="I43" s="145">
        <f>SUM(I45:I46)</f>
        <v>0</v>
      </c>
      <c r="J43" s="98">
        <f>J44+J45+J46+J47</f>
        <v>8731.19</v>
      </c>
      <c r="K43" s="105">
        <f>D43-J43</f>
        <v>0</v>
      </c>
      <c r="L43" s="211" t="s">
        <v>111</v>
      </c>
      <c r="M43" s="49"/>
      <c r="N43" s="49"/>
      <c r="O43" s="50"/>
    </row>
    <row r="44" spans="1:15" s="52" customFormat="1" x14ac:dyDescent="0.25">
      <c r="A44" s="135"/>
      <c r="B44" s="101" t="s">
        <v>4</v>
      </c>
      <c r="C44" s="43"/>
      <c r="D44" s="43"/>
      <c r="E44" s="21"/>
      <c r="F44" s="92"/>
      <c r="G44" s="22"/>
      <c r="H44" s="91"/>
      <c r="I44" s="145"/>
      <c r="J44" s="43"/>
      <c r="K44" s="60">
        <f>D44-J44</f>
        <v>0</v>
      </c>
      <c r="L44" s="210"/>
      <c r="M44" s="49"/>
      <c r="N44" s="49"/>
      <c r="O44" s="50"/>
    </row>
    <row r="45" spans="1:15" s="52" customFormat="1" x14ac:dyDescent="0.25">
      <c r="A45" s="135"/>
      <c r="B45" s="101" t="s">
        <v>54</v>
      </c>
      <c r="C45" s="43">
        <v>7858</v>
      </c>
      <c r="D45" s="43">
        <v>7858</v>
      </c>
      <c r="E45" s="21">
        <v>0</v>
      </c>
      <c r="F45" s="92">
        <f>E45/D45</f>
        <v>0</v>
      </c>
      <c r="G45" s="22">
        <v>0</v>
      </c>
      <c r="H45" s="92">
        <f t="shared" ref="H45:H46" si="16">G45/D45</f>
        <v>0</v>
      </c>
      <c r="I45" s="43">
        <v>0</v>
      </c>
      <c r="J45" s="43">
        <v>7858</v>
      </c>
      <c r="K45" s="21">
        <f>D45-J45</f>
        <v>0</v>
      </c>
      <c r="L45" s="210"/>
      <c r="M45" s="49"/>
      <c r="N45" s="49"/>
      <c r="O45" s="50"/>
    </row>
    <row r="46" spans="1:15" s="52" customFormat="1" x14ac:dyDescent="0.25">
      <c r="A46" s="135"/>
      <c r="B46" s="101" t="s">
        <v>11</v>
      </c>
      <c r="C46" s="43">
        <v>873.19</v>
      </c>
      <c r="D46" s="43">
        <v>873.19</v>
      </c>
      <c r="E46" s="21">
        <v>0</v>
      </c>
      <c r="F46" s="92">
        <f>E46/D46</f>
        <v>0</v>
      </c>
      <c r="G46" s="22">
        <v>0</v>
      </c>
      <c r="H46" s="92">
        <f t="shared" si="16"/>
        <v>0</v>
      </c>
      <c r="I46" s="43">
        <v>0</v>
      </c>
      <c r="J46" s="43">
        <v>873.19</v>
      </c>
      <c r="K46" s="21">
        <f>D46-J46</f>
        <v>0</v>
      </c>
      <c r="L46" s="210"/>
      <c r="M46" s="49"/>
      <c r="N46" s="49"/>
      <c r="O46" s="50"/>
    </row>
    <row r="47" spans="1:15" s="52" customFormat="1" x14ac:dyDescent="0.25">
      <c r="A47" s="135"/>
      <c r="B47" s="101" t="s">
        <v>13</v>
      </c>
      <c r="C47" s="21">
        <v>0</v>
      </c>
      <c r="D47" s="21">
        <v>0</v>
      </c>
      <c r="E47" s="21"/>
      <c r="F47" s="92">
        <v>0</v>
      </c>
      <c r="G47" s="61"/>
      <c r="H47" s="92"/>
      <c r="I47" s="43"/>
      <c r="J47" s="21">
        <v>0</v>
      </c>
      <c r="K47" s="21">
        <f>D47-J47</f>
        <v>0</v>
      </c>
      <c r="L47" s="210"/>
      <c r="M47" s="49"/>
      <c r="N47" s="49"/>
      <c r="O47" s="50"/>
    </row>
    <row r="48" spans="1:15" s="52" customFormat="1" x14ac:dyDescent="0.25">
      <c r="A48" s="135"/>
      <c r="B48" s="101" t="s">
        <v>5</v>
      </c>
      <c r="C48" s="21"/>
      <c r="D48" s="21"/>
      <c r="E48" s="21"/>
      <c r="F48" s="92"/>
      <c r="G48" s="22"/>
      <c r="H48" s="92"/>
      <c r="I48" s="43"/>
      <c r="J48" s="21"/>
      <c r="K48" s="20"/>
      <c r="L48" s="210"/>
      <c r="M48" s="49"/>
      <c r="N48" s="49"/>
      <c r="O48" s="50"/>
    </row>
    <row r="49" spans="1:15" s="52" customFormat="1" ht="183" customHeight="1" x14ac:dyDescent="0.25">
      <c r="A49" s="131" t="s">
        <v>35</v>
      </c>
      <c r="B49" s="129" t="s">
        <v>99</v>
      </c>
      <c r="C49" s="130">
        <f>C50+C51+C52+C53</f>
        <v>9175.9</v>
      </c>
      <c r="D49" s="130">
        <f t="shared" ref="D49:E49" si="17">D50+D51+D52+D53</f>
        <v>9175.9</v>
      </c>
      <c r="E49" s="138">
        <f t="shared" si="17"/>
        <v>852</v>
      </c>
      <c r="F49" s="102">
        <f t="shared" ref="F49:F51" si="18">E49/D49</f>
        <v>9.2899999999999996E-2</v>
      </c>
      <c r="G49" s="130">
        <f>G50+G51+G52+G53</f>
        <v>662.83</v>
      </c>
      <c r="H49" s="102">
        <f t="shared" ref="H49:H51" si="19">G49/D49</f>
        <v>7.22E-2</v>
      </c>
      <c r="I49" s="143"/>
      <c r="J49" s="130">
        <f>J50+J51+J52+J53</f>
        <v>9175.9</v>
      </c>
      <c r="K49" s="105">
        <f>D49-J49</f>
        <v>0</v>
      </c>
      <c r="L49" s="209" t="s">
        <v>114</v>
      </c>
      <c r="M49" s="49"/>
      <c r="N49" s="49"/>
      <c r="O49" s="50"/>
    </row>
    <row r="50" spans="1:15" s="52" customFormat="1" ht="27.75" customHeight="1" x14ac:dyDescent="0.25">
      <c r="A50" s="131"/>
      <c r="B50" s="101" t="s">
        <v>4</v>
      </c>
      <c r="C50" s="29"/>
      <c r="D50" s="130"/>
      <c r="E50" s="138"/>
      <c r="F50" s="102"/>
      <c r="G50" s="130"/>
      <c r="H50" s="102"/>
      <c r="I50" s="143"/>
      <c r="J50" s="130"/>
      <c r="K50" s="105">
        <f>D50-J50</f>
        <v>0</v>
      </c>
      <c r="L50" s="210"/>
      <c r="M50" s="49"/>
      <c r="N50" s="49"/>
      <c r="O50" s="50"/>
    </row>
    <row r="51" spans="1:15" s="52" customFormat="1" ht="27.75" customHeight="1" x14ac:dyDescent="0.25">
      <c r="A51" s="131"/>
      <c r="B51" s="101" t="s">
        <v>16</v>
      </c>
      <c r="C51" s="42">
        <v>9175.9</v>
      </c>
      <c r="D51" s="42">
        <v>9175.9</v>
      </c>
      <c r="E51" s="42">
        <v>852</v>
      </c>
      <c r="F51" s="47">
        <f t="shared" si="18"/>
        <v>9.2899999999999996E-2</v>
      </c>
      <c r="G51" s="42">
        <v>662.83</v>
      </c>
      <c r="H51" s="47">
        <f t="shared" si="19"/>
        <v>7.22E-2</v>
      </c>
      <c r="I51" s="42"/>
      <c r="J51" s="42">
        <f>8428+747.9</f>
        <v>9175.9</v>
      </c>
      <c r="K51" s="21">
        <f>D51-J51</f>
        <v>0</v>
      </c>
      <c r="L51" s="210"/>
      <c r="M51" s="49"/>
      <c r="N51" s="49"/>
      <c r="O51" s="50"/>
    </row>
    <row r="52" spans="1:15" s="52" customFormat="1" ht="27.75" customHeight="1" x14ac:dyDescent="0.25">
      <c r="A52" s="131"/>
      <c r="B52" s="101" t="s">
        <v>11</v>
      </c>
      <c r="C52" s="29"/>
      <c r="D52" s="29"/>
      <c r="E52" s="29"/>
      <c r="F52" s="94"/>
      <c r="G52" s="29"/>
      <c r="H52" s="102"/>
      <c r="I52" s="143"/>
      <c r="J52" s="29"/>
      <c r="K52" s="105"/>
      <c r="L52" s="210"/>
      <c r="M52" s="49"/>
      <c r="N52" s="49"/>
      <c r="O52" s="50"/>
    </row>
    <row r="53" spans="1:15" s="52" customFormat="1" ht="27.75" customHeight="1" x14ac:dyDescent="0.25">
      <c r="A53" s="131"/>
      <c r="B53" s="101" t="s">
        <v>13</v>
      </c>
      <c r="C53" s="29"/>
      <c r="D53" s="29"/>
      <c r="E53" s="29"/>
      <c r="F53" s="94"/>
      <c r="G53" s="29"/>
      <c r="H53" s="94"/>
      <c r="I53" s="143"/>
      <c r="J53" s="29"/>
      <c r="K53" s="105"/>
      <c r="L53" s="210"/>
      <c r="M53" s="49"/>
      <c r="N53" s="49"/>
      <c r="O53" s="50"/>
    </row>
    <row r="54" spans="1:15" s="52" customFormat="1" ht="27.75" customHeight="1" x14ac:dyDescent="0.25">
      <c r="A54" s="131"/>
      <c r="B54" s="101" t="s">
        <v>5</v>
      </c>
      <c r="C54" s="22"/>
      <c r="D54" s="22"/>
      <c r="E54" s="22"/>
      <c r="F54" s="93"/>
      <c r="G54" s="22"/>
      <c r="H54" s="93"/>
      <c r="I54" s="42"/>
      <c r="J54" s="22"/>
      <c r="K54" s="105">
        <f>D54-J54</f>
        <v>0</v>
      </c>
      <c r="L54" s="210"/>
      <c r="M54" s="49"/>
      <c r="N54" s="49"/>
      <c r="O54" s="50"/>
    </row>
    <row r="55" spans="1:15" s="62" customFormat="1" ht="230.25" customHeight="1" x14ac:dyDescent="0.25">
      <c r="A55" s="106" t="s">
        <v>17</v>
      </c>
      <c r="B55" s="44" t="s">
        <v>68</v>
      </c>
      <c r="C55" s="99">
        <f>C56+C57+C58+C59+C60</f>
        <v>1797</v>
      </c>
      <c r="D55" s="99">
        <f>D56+D57+D58+D59+D60</f>
        <v>1797</v>
      </c>
      <c r="E55" s="99">
        <f t="shared" ref="E55" si="20">E56+E57+E58+E59+E60</f>
        <v>1356.46</v>
      </c>
      <c r="F55" s="102">
        <f>E55/D55</f>
        <v>0.75480000000000003</v>
      </c>
      <c r="G55" s="99">
        <f>G56+G57+G58+G59+G60</f>
        <v>0</v>
      </c>
      <c r="H55" s="102">
        <f>G55/D55</f>
        <v>0</v>
      </c>
      <c r="I55" s="143"/>
      <c r="J55" s="99">
        <f>J56+J57+J58+J59+J60</f>
        <v>1797</v>
      </c>
      <c r="K55" s="29">
        <f>K56+K57+K58+K59+K60</f>
        <v>0</v>
      </c>
      <c r="L55" s="191" t="s">
        <v>120</v>
      </c>
      <c r="M55" s="49"/>
      <c r="N55" s="49"/>
      <c r="O55" s="50"/>
    </row>
    <row r="56" spans="1:15" s="52" customFormat="1" x14ac:dyDescent="0.25">
      <c r="A56" s="106"/>
      <c r="B56" s="45" t="s">
        <v>4</v>
      </c>
      <c r="C56" s="42">
        <v>0</v>
      </c>
      <c r="D56" s="42">
        <v>0</v>
      </c>
      <c r="E56" s="42">
        <v>0</v>
      </c>
      <c r="F56" s="47"/>
      <c r="G56" s="42">
        <v>0</v>
      </c>
      <c r="H56" s="47"/>
      <c r="I56" s="42"/>
      <c r="J56" s="42">
        <v>0</v>
      </c>
      <c r="K56" s="22">
        <f>D56-J56</f>
        <v>0</v>
      </c>
      <c r="L56" s="191"/>
      <c r="M56" s="49"/>
      <c r="N56" s="49"/>
      <c r="O56" s="50"/>
    </row>
    <row r="57" spans="1:15" s="52" customFormat="1" x14ac:dyDescent="0.25">
      <c r="A57" s="106"/>
      <c r="B57" s="45" t="s">
        <v>54</v>
      </c>
      <c r="C57" s="42">
        <v>1797</v>
      </c>
      <c r="D57" s="42">
        <v>1797</v>
      </c>
      <c r="E57" s="42">
        <f>352.542+1003.92</f>
        <v>1356.46</v>
      </c>
      <c r="F57" s="47">
        <f t="shared" ref="F57" si="21">E57/D57</f>
        <v>0.75480000000000003</v>
      </c>
      <c r="G57" s="42">
        <v>0</v>
      </c>
      <c r="H57" s="47">
        <f t="shared" ref="H57" si="22">G57/D57</f>
        <v>0</v>
      </c>
      <c r="I57" s="42"/>
      <c r="J57" s="42">
        <v>1797</v>
      </c>
      <c r="K57" s="22">
        <f>D57-J57</f>
        <v>0</v>
      </c>
      <c r="L57" s="191"/>
      <c r="M57" s="49"/>
      <c r="N57" s="49"/>
      <c r="O57" s="50"/>
    </row>
    <row r="58" spans="1:15" s="52" customFormat="1" x14ac:dyDescent="0.25">
      <c r="A58" s="106"/>
      <c r="B58" s="45" t="s">
        <v>11</v>
      </c>
      <c r="C58" s="42">
        <v>0</v>
      </c>
      <c r="D58" s="42">
        <v>0</v>
      </c>
      <c r="E58" s="42">
        <f>G58</f>
        <v>0</v>
      </c>
      <c r="F58" s="47"/>
      <c r="G58" s="42">
        <v>0</v>
      </c>
      <c r="H58" s="47"/>
      <c r="I58" s="42"/>
      <c r="J58" s="42">
        <v>0</v>
      </c>
      <c r="K58" s="22">
        <f>D58-J58</f>
        <v>0</v>
      </c>
      <c r="L58" s="191"/>
      <c r="M58" s="49"/>
      <c r="N58" s="49"/>
      <c r="O58" s="50"/>
    </row>
    <row r="59" spans="1:15" s="52" customFormat="1" x14ac:dyDescent="0.25">
      <c r="A59" s="106"/>
      <c r="B59" s="45" t="s">
        <v>13</v>
      </c>
      <c r="C59" s="42"/>
      <c r="D59" s="42"/>
      <c r="E59" s="42"/>
      <c r="F59" s="47"/>
      <c r="G59" s="42"/>
      <c r="H59" s="47"/>
      <c r="I59" s="42"/>
      <c r="J59" s="42"/>
      <c r="K59" s="22"/>
      <c r="L59" s="191"/>
      <c r="M59" s="49"/>
      <c r="N59" s="49"/>
      <c r="O59" s="50"/>
    </row>
    <row r="60" spans="1:15" s="52" customFormat="1" ht="27" customHeight="1" x14ac:dyDescent="0.25">
      <c r="A60" s="106"/>
      <c r="B60" s="101" t="s">
        <v>5</v>
      </c>
      <c r="C60" s="42"/>
      <c r="D60" s="42"/>
      <c r="E60" s="42"/>
      <c r="F60" s="47"/>
      <c r="G60" s="42"/>
      <c r="H60" s="47"/>
      <c r="I60" s="42"/>
      <c r="J60" s="42"/>
      <c r="K60" s="22"/>
      <c r="L60" s="191"/>
      <c r="M60" s="49"/>
      <c r="N60" s="49"/>
      <c r="O60" s="50"/>
    </row>
    <row r="61" spans="1:15" s="88" customFormat="1" ht="72.75" customHeight="1" x14ac:dyDescent="0.25">
      <c r="A61" s="139" t="s">
        <v>18</v>
      </c>
      <c r="B61" s="137" t="s">
        <v>76</v>
      </c>
      <c r="C61" s="138"/>
      <c r="D61" s="138"/>
      <c r="E61" s="161"/>
      <c r="F61" s="141"/>
      <c r="G61" s="138"/>
      <c r="H61" s="141"/>
      <c r="I61" s="143"/>
      <c r="J61" s="162"/>
      <c r="K61" s="148"/>
      <c r="L61" s="163" t="s">
        <v>37</v>
      </c>
      <c r="M61" s="18"/>
      <c r="N61" s="18"/>
      <c r="O61" s="19"/>
    </row>
    <row r="62" spans="1:15" s="82" customFormat="1" ht="72" customHeight="1" x14ac:dyDescent="0.25">
      <c r="A62" s="140" t="s">
        <v>19</v>
      </c>
      <c r="B62" s="137" t="s">
        <v>104</v>
      </c>
      <c r="C62" s="138">
        <f>SUM(C63:C66)</f>
        <v>365272.68</v>
      </c>
      <c r="D62" s="138">
        <f>SUM(D63:D66)</f>
        <v>357548.88</v>
      </c>
      <c r="E62" s="138">
        <f>SUM(E63:E66)</f>
        <v>0</v>
      </c>
      <c r="F62" s="103">
        <f>E62/D62</f>
        <v>0</v>
      </c>
      <c r="G62" s="138">
        <f t="shared" ref="G62" si="23">SUM(G63:G67)</f>
        <v>0</v>
      </c>
      <c r="H62" s="141">
        <f>G62/D62</f>
        <v>0</v>
      </c>
      <c r="I62" s="143">
        <f>I68+I98</f>
        <v>19480.2</v>
      </c>
      <c r="J62" s="138">
        <f>SUM(J63:J66)</f>
        <v>357548.88</v>
      </c>
      <c r="K62" s="98">
        <f>SUM(K63:K67)</f>
        <v>0</v>
      </c>
      <c r="L62" s="212"/>
      <c r="M62" s="77"/>
      <c r="N62" s="77"/>
      <c r="O62" s="78"/>
    </row>
    <row r="63" spans="1:15" s="80" customFormat="1" x14ac:dyDescent="0.25">
      <c r="A63" s="139"/>
      <c r="B63" s="101" t="s">
        <v>4</v>
      </c>
      <c r="C63" s="42">
        <f t="shared" ref="C63:E67" si="24">C69+C99</f>
        <v>17922.2</v>
      </c>
      <c r="D63" s="42">
        <f t="shared" si="24"/>
        <v>10198.4</v>
      </c>
      <c r="E63" s="43">
        <f t="shared" si="24"/>
        <v>0</v>
      </c>
      <c r="F63" s="47">
        <f t="shared" ref="F63:F65" si="25">E63/D63</f>
        <v>0</v>
      </c>
      <c r="G63" s="43">
        <f>G69+G99</f>
        <v>0</v>
      </c>
      <c r="H63" s="47">
        <f t="shared" ref="H63:H65" si="26">G63/D63</f>
        <v>0</v>
      </c>
      <c r="I63" s="42"/>
      <c r="J63" s="42">
        <f>J69+J99</f>
        <v>10198.4</v>
      </c>
      <c r="K63" s="43">
        <f>K69+K99</f>
        <v>0</v>
      </c>
      <c r="L63" s="212"/>
      <c r="M63" s="77"/>
      <c r="N63" s="77"/>
      <c r="O63" s="78"/>
    </row>
    <row r="64" spans="1:15" s="80" customFormat="1" x14ac:dyDescent="0.25">
      <c r="A64" s="139"/>
      <c r="B64" s="101" t="s">
        <v>38</v>
      </c>
      <c r="C64" s="42">
        <f t="shared" si="24"/>
        <v>290062.09999999998</v>
      </c>
      <c r="D64" s="42">
        <f t="shared" si="24"/>
        <v>290062.09999999998</v>
      </c>
      <c r="E64" s="43">
        <f t="shared" si="24"/>
        <v>0</v>
      </c>
      <c r="F64" s="47">
        <f t="shared" si="25"/>
        <v>0</v>
      </c>
      <c r="G64" s="43">
        <f>G70+G100</f>
        <v>0</v>
      </c>
      <c r="H64" s="47">
        <f t="shared" si="26"/>
        <v>0</v>
      </c>
      <c r="I64" s="42">
        <f>I70</f>
        <v>10911.6</v>
      </c>
      <c r="J64" s="42">
        <f>J70+J100</f>
        <v>290062.09999999998</v>
      </c>
      <c r="K64" s="43">
        <f>D64-J64</f>
        <v>0</v>
      </c>
      <c r="L64" s="212"/>
      <c r="M64" s="77"/>
      <c r="N64" s="77"/>
      <c r="O64" s="78"/>
    </row>
    <row r="65" spans="1:15" s="80" customFormat="1" x14ac:dyDescent="0.25">
      <c r="A65" s="139"/>
      <c r="B65" s="101" t="s">
        <v>11</v>
      </c>
      <c r="C65" s="42">
        <f t="shared" si="24"/>
        <v>57288.38</v>
      </c>
      <c r="D65" s="42">
        <f t="shared" si="24"/>
        <v>57288.38</v>
      </c>
      <c r="E65" s="42">
        <f t="shared" si="24"/>
        <v>0</v>
      </c>
      <c r="F65" s="47">
        <f t="shared" si="25"/>
        <v>0</v>
      </c>
      <c r="G65" s="42">
        <f>G71+G101</f>
        <v>0</v>
      </c>
      <c r="H65" s="47">
        <f t="shared" si="26"/>
        <v>0</v>
      </c>
      <c r="I65" s="42">
        <f>I71</f>
        <v>8568.6</v>
      </c>
      <c r="J65" s="42">
        <f>J71+J101</f>
        <v>57288.38</v>
      </c>
      <c r="K65" s="43">
        <f>K71+K101</f>
        <v>0</v>
      </c>
      <c r="L65" s="212"/>
      <c r="M65" s="77"/>
      <c r="N65" s="77"/>
      <c r="O65" s="78"/>
    </row>
    <row r="66" spans="1:15" s="80" customFormat="1" x14ac:dyDescent="0.25">
      <c r="A66" s="139"/>
      <c r="B66" s="101" t="s">
        <v>13</v>
      </c>
      <c r="C66" s="42">
        <f t="shared" si="24"/>
        <v>0</v>
      </c>
      <c r="D66" s="42">
        <f t="shared" si="24"/>
        <v>0</v>
      </c>
      <c r="E66" s="42">
        <f t="shared" si="24"/>
        <v>0</v>
      </c>
      <c r="F66" s="47">
        <v>0</v>
      </c>
      <c r="G66" s="43"/>
      <c r="H66" s="47">
        <v>0</v>
      </c>
      <c r="I66" s="42"/>
      <c r="J66" s="42">
        <f>J72+J102</f>
        <v>0</v>
      </c>
      <c r="K66" s="43">
        <f>K72+K102</f>
        <v>0</v>
      </c>
      <c r="L66" s="212"/>
      <c r="M66" s="77"/>
      <c r="N66" s="77"/>
      <c r="O66" s="78"/>
    </row>
    <row r="67" spans="1:15" s="80" customFormat="1" collapsed="1" x14ac:dyDescent="0.25">
      <c r="A67" s="139"/>
      <c r="B67" s="101" t="s">
        <v>5</v>
      </c>
      <c r="C67" s="42">
        <f t="shared" si="24"/>
        <v>0</v>
      </c>
      <c r="D67" s="42">
        <f t="shared" si="24"/>
        <v>0</v>
      </c>
      <c r="E67" s="42">
        <f t="shared" si="24"/>
        <v>0</v>
      </c>
      <c r="F67" s="47"/>
      <c r="G67" s="42"/>
      <c r="H67" s="47"/>
      <c r="I67" s="42"/>
      <c r="J67" s="42">
        <f>J73+J103</f>
        <v>0</v>
      </c>
      <c r="K67" s="164"/>
      <c r="L67" s="212"/>
      <c r="M67" s="77"/>
      <c r="N67" s="77"/>
      <c r="O67" s="78"/>
    </row>
    <row r="68" spans="1:15" s="76" customFormat="1" ht="45.75" customHeight="1" x14ac:dyDescent="0.25">
      <c r="A68" s="119" t="s">
        <v>43</v>
      </c>
      <c r="B68" s="120" t="s">
        <v>88</v>
      </c>
      <c r="C68" s="121">
        <f>SUM(C69:C73)</f>
        <v>342093.63</v>
      </c>
      <c r="D68" s="121">
        <f>SUM(D69:D73)</f>
        <v>342093.63</v>
      </c>
      <c r="E68" s="121">
        <f>SUM(E69:E73)</f>
        <v>0</v>
      </c>
      <c r="F68" s="122">
        <f>E68/D68</f>
        <v>0</v>
      </c>
      <c r="G68" s="121">
        <f>SUM(G69:G73)</f>
        <v>0</v>
      </c>
      <c r="H68" s="122">
        <f>G68/D68</f>
        <v>0</v>
      </c>
      <c r="I68" s="121">
        <f>SUM(I69:I73)</f>
        <v>19480.2</v>
      </c>
      <c r="J68" s="121">
        <f>SUM(J69:J73)</f>
        <v>342093.63</v>
      </c>
      <c r="K68" s="121">
        <f>SUM(K70:K73)</f>
        <v>0</v>
      </c>
      <c r="L68" s="178"/>
      <c r="M68" s="71"/>
      <c r="N68" s="75"/>
      <c r="O68" s="72"/>
    </row>
    <row r="69" spans="1:15" s="74" customFormat="1" x14ac:dyDescent="0.25">
      <c r="A69" s="127"/>
      <c r="B69" s="45" t="s">
        <v>4</v>
      </c>
      <c r="C69" s="42">
        <f t="shared" ref="C69:K69" si="27">C87+C75</f>
        <v>0</v>
      </c>
      <c r="D69" s="42">
        <f t="shared" si="27"/>
        <v>0</v>
      </c>
      <c r="E69" s="42">
        <f t="shared" si="27"/>
        <v>0</v>
      </c>
      <c r="F69" s="47">
        <f t="shared" si="27"/>
        <v>0</v>
      </c>
      <c r="G69" s="42">
        <f t="shared" si="27"/>
        <v>0</v>
      </c>
      <c r="H69" s="47">
        <f t="shared" si="27"/>
        <v>0</v>
      </c>
      <c r="I69" s="42">
        <f t="shared" si="27"/>
        <v>0</v>
      </c>
      <c r="J69" s="42">
        <f t="shared" si="27"/>
        <v>0</v>
      </c>
      <c r="K69" s="42">
        <f t="shared" si="27"/>
        <v>0</v>
      </c>
      <c r="L69" s="178"/>
      <c r="M69" s="71"/>
      <c r="N69" s="71"/>
      <c r="O69" s="72"/>
    </row>
    <row r="70" spans="1:15" s="74" customFormat="1" x14ac:dyDescent="0.25">
      <c r="A70" s="127"/>
      <c r="B70" s="45" t="s">
        <v>53</v>
      </c>
      <c r="C70" s="42">
        <f t="shared" ref="C70:K70" si="28">C88+C76</f>
        <v>285078.5</v>
      </c>
      <c r="D70" s="42">
        <f t="shared" si="28"/>
        <v>285078.5</v>
      </c>
      <c r="E70" s="42">
        <f t="shared" si="28"/>
        <v>0</v>
      </c>
      <c r="F70" s="47">
        <f t="shared" si="28"/>
        <v>0</v>
      </c>
      <c r="G70" s="42">
        <f t="shared" si="28"/>
        <v>0</v>
      </c>
      <c r="H70" s="47">
        <f t="shared" si="28"/>
        <v>0</v>
      </c>
      <c r="I70" s="42">
        <f t="shared" si="28"/>
        <v>10911.6</v>
      </c>
      <c r="J70" s="42">
        <f t="shared" si="28"/>
        <v>285078.5</v>
      </c>
      <c r="K70" s="42">
        <f t="shared" si="28"/>
        <v>0</v>
      </c>
      <c r="L70" s="178"/>
      <c r="M70" s="71"/>
      <c r="N70" s="71"/>
      <c r="O70" s="72"/>
    </row>
    <row r="71" spans="1:15" s="74" customFormat="1" x14ac:dyDescent="0.25">
      <c r="A71" s="127"/>
      <c r="B71" s="45" t="s">
        <v>11</v>
      </c>
      <c r="C71" s="42">
        <f t="shared" ref="C71:J71" si="29">C89+C77</f>
        <v>57015.13</v>
      </c>
      <c r="D71" s="42">
        <f t="shared" si="29"/>
        <v>57015.13</v>
      </c>
      <c r="E71" s="42">
        <f t="shared" si="29"/>
        <v>0</v>
      </c>
      <c r="F71" s="47">
        <f t="shared" si="29"/>
        <v>0</v>
      </c>
      <c r="G71" s="42">
        <f t="shared" si="29"/>
        <v>0</v>
      </c>
      <c r="H71" s="47">
        <f t="shared" si="29"/>
        <v>0</v>
      </c>
      <c r="I71" s="42">
        <f t="shared" si="29"/>
        <v>8568.6</v>
      </c>
      <c r="J71" s="42">
        <f t="shared" si="29"/>
        <v>57015.13</v>
      </c>
      <c r="K71" s="42">
        <f>D71-J71</f>
        <v>0</v>
      </c>
      <c r="L71" s="178"/>
      <c r="M71" s="71"/>
      <c r="N71" s="71"/>
      <c r="O71" s="72"/>
    </row>
    <row r="72" spans="1:15" s="74" customFormat="1" x14ac:dyDescent="0.25">
      <c r="A72" s="127"/>
      <c r="B72" s="45" t="s">
        <v>13</v>
      </c>
      <c r="C72" s="42"/>
      <c r="D72" s="42"/>
      <c r="E72" s="42"/>
      <c r="F72" s="47">
        <v>0</v>
      </c>
      <c r="G72" s="42"/>
      <c r="H72" s="47">
        <v>0</v>
      </c>
      <c r="I72" s="42"/>
      <c r="J72" s="42"/>
      <c r="K72" s="42">
        <v>0</v>
      </c>
      <c r="L72" s="178"/>
      <c r="M72" s="71"/>
      <c r="N72" s="71"/>
      <c r="O72" s="72"/>
    </row>
    <row r="73" spans="1:15" s="74" customFormat="1" x14ac:dyDescent="0.25">
      <c r="A73" s="127"/>
      <c r="B73" s="45" t="s">
        <v>5</v>
      </c>
      <c r="C73" s="42">
        <f t="shared" ref="C73:K73" si="30">C79+C91</f>
        <v>0</v>
      </c>
      <c r="D73" s="42">
        <f t="shared" si="30"/>
        <v>0</v>
      </c>
      <c r="E73" s="42">
        <f t="shared" si="30"/>
        <v>0</v>
      </c>
      <c r="F73" s="47">
        <f t="shared" si="30"/>
        <v>0</v>
      </c>
      <c r="G73" s="42">
        <f t="shared" si="30"/>
        <v>0</v>
      </c>
      <c r="H73" s="47">
        <f t="shared" si="30"/>
        <v>0</v>
      </c>
      <c r="I73" s="42">
        <f t="shared" si="30"/>
        <v>0</v>
      </c>
      <c r="J73" s="42">
        <f t="shared" si="30"/>
        <v>0</v>
      </c>
      <c r="K73" s="42">
        <f t="shared" si="30"/>
        <v>0</v>
      </c>
      <c r="L73" s="178"/>
      <c r="M73" s="71"/>
      <c r="N73" s="71"/>
      <c r="O73" s="72"/>
    </row>
    <row r="74" spans="1:15" s="76" customFormat="1" ht="87" customHeight="1" x14ac:dyDescent="0.25">
      <c r="A74" s="125" t="s">
        <v>44</v>
      </c>
      <c r="B74" s="126" t="s">
        <v>93</v>
      </c>
      <c r="C74" s="121">
        <f>SUM(C75:C79)</f>
        <v>203630.67</v>
      </c>
      <c r="D74" s="121">
        <f>SUM(D75:D79)</f>
        <v>203630.67</v>
      </c>
      <c r="E74" s="121">
        <f>SUM(E75:E79)</f>
        <v>0</v>
      </c>
      <c r="F74" s="122">
        <f>E74/D74</f>
        <v>0</v>
      </c>
      <c r="G74" s="121">
        <f>SUM(G75:G79)</f>
        <v>0</v>
      </c>
      <c r="H74" s="122">
        <f>G74/D74</f>
        <v>0</v>
      </c>
      <c r="I74" s="121"/>
      <c r="J74" s="121">
        <f>SUM(J75:J79)</f>
        <v>203630.67</v>
      </c>
      <c r="K74" s="121">
        <f>K75+K76+K77+K78+K79</f>
        <v>0</v>
      </c>
      <c r="L74" s="108"/>
      <c r="M74" s="75"/>
      <c r="N74" s="75"/>
      <c r="O74" s="75"/>
    </row>
    <row r="75" spans="1:15" s="74" customFormat="1" x14ac:dyDescent="0.25">
      <c r="A75" s="113"/>
      <c r="B75" s="45" t="s">
        <v>4</v>
      </c>
      <c r="C75" s="42"/>
      <c r="D75" s="112"/>
      <c r="E75" s="42"/>
      <c r="F75" s="47"/>
      <c r="G75" s="42"/>
      <c r="H75" s="47"/>
      <c r="I75" s="42"/>
      <c r="J75" s="42"/>
      <c r="K75" s="42">
        <f>D75-J75</f>
        <v>0</v>
      </c>
      <c r="L75" s="109"/>
      <c r="M75" s="71"/>
      <c r="N75" s="71"/>
      <c r="O75" s="72"/>
    </row>
    <row r="76" spans="1:15" s="74" customFormat="1" x14ac:dyDescent="0.25">
      <c r="A76" s="113"/>
      <c r="B76" s="45" t="s">
        <v>53</v>
      </c>
      <c r="C76" s="42">
        <v>181231.3</v>
      </c>
      <c r="D76" s="42">
        <v>181231.3</v>
      </c>
      <c r="E76" s="42">
        <v>0</v>
      </c>
      <c r="F76" s="47">
        <f>E76/D76</f>
        <v>0</v>
      </c>
      <c r="G76" s="42">
        <v>0</v>
      </c>
      <c r="H76" s="47">
        <f>G76/D76</f>
        <v>0</v>
      </c>
      <c r="I76" s="42"/>
      <c r="J76" s="42">
        <v>181231.3</v>
      </c>
      <c r="K76" s="42">
        <f>D76-J76</f>
        <v>0</v>
      </c>
      <c r="L76" s="109"/>
      <c r="M76" s="71"/>
      <c r="N76" s="71"/>
      <c r="O76" s="72"/>
    </row>
    <row r="77" spans="1:15" s="74" customFormat="1" x14ac:dyDescent="0.25">
      <c r="A77" s="113"/>
      <c r="B77" s="45" t="s">
        <v>39</v>
      </c>
      <c r="C77" s="42">
        <v>22399.37</v>
      </c>
      <c r="D77" s="42">
        <v>22399.37</v>
      </c>
      <c r="E77" s="42">
        <v>0</v>
      </c>
      <c r="F77" s="47">
        <f>E77/D77</f>
        <v>0</v>
      </c>
      <c r="G77" s="42">
        <v>0</v>
      </c>
      <c r="H77" s="47">
        <f>G77/D77</f>
        <v>0</v>
      </c>
      <c r="I77" s="42"/>
      <c r="J77" s="42">
        <v>22399.37</v>
      </c>
      <c r="K77" s="42">
        <f>D77-J77</f>
        <v>0</v>
      </c>
      <c r="L77" s="109"/>
      <c r="M77" s="71"/>
      <c r="N77" s="71"/>
      <c r="O77" s="72"/>
    </row>
    <row r="78" spans="1:15" s="74" customFormat="1" x14ac:dyDescent="0.25">
      <c r="A78" s="113"/>
      <c r="B78" s="45" t="s">
        <v>13</v>
      </c>
      <c r="C78" s="42"/>
      <c r="D78" s="42"/>
      <c r="E78" s="42"/>
      <c r="F78" s="47"/>
      <c r="G78" s="42"/>
      <c r="H78" s="47"/>
      <c r="I78" s="42"/>
      <c r="J78" s="42"/>
      <c r="K78" s="42"/>
      <c r="L78" s="109"/>
      <c r="M78" s="71"/>
      <c r="N78" s="71"/>
      <c r="O78" s="72"/>
    </row>
    <row r="79" spans="1:15" s="74" customFormat="1" x14ac:dyDescent="0.25">
      <c r="A79" s="113"/>
      <c r="B79" s="45" t="s">
        <v>5</v>
      </c>
      <c r="C79" s="42"/>
      <c r="D79" s="112"/>
      <c r="E79" s="42"/>
      <c r="F79" s="47"/>
      <c r="G79" s="42"/>
      <c r="H79" s="47"/>
      <c r="I79" s="42"/>
      <c r="J79" s="42"/>
      <c r="K79" s="42"/>
      <c r="L79" s="109"/>
      <c r="M79" s="71"/>
      <c r="N79" s="71"/>
      <c r="O79" s="72"/>
    </row>
    <row r="80" spans="1:15" s="76" customFormat="1" ht="76.5" customHeight="1" x14ac:dyDescent="0.25">
      <c r="A80" s="123" t="s">
        <v>94</v>
      </c>
      <c r="B80" s="124" t="s">
        <v>89</v>
      </c>
      <c r="C80" s="115">
        <f>SUM(C81:C85)</f>
        <v>203630.67</v>
      </c>
      <c r="D80" s="115">
        <f>SUM(D81:D85)</f>
        <v>203630.67</v>
      </c>
      <c r="E80" s="115">
        <f>SUM(E81:E85)</f>
        <v>0</v>
      </c>
      <c r="F80" s="116">
        <f>E80/D80</f>
        <v>0</v>
      </c>
      <c r="G80" s="115">
        <f>SUM(G81:G85)</f>
        <v>0</v>
      </c>
      <c r="H80" s="116">
        <f>G80/D80</f>
        <v>0</v>
      </c>
      <c r="I80" s="115"/>
      <c r="J80" s="115">
        <f>SUM(J81:J85)</f>
        <v>203630.67</v>
      </c>
      <c r="K80" s="121">
        <f>K81+K82+K83+K84+K85</f>
        <v>0</v>
      </c>
      <c r="L80" s="134" t="s">
        <v>75</v>
      </c>
      <c r="M80" s="75"/>
      <c r="N80" s="75"/>
      <c r="O80" s="75"/>
    </row>
    <row r="81" spans="1:15" s="74" customFormat="1" x14ac:dyDescent="0.25">
      <c r="A81" s="118"/>
      <c r="B81" s="45" t="s">
        <v>4</v>
      </c>
      <c r="C81" s="42"/>
      <c r="D81" s="112"/>
      <c r="E81" s="42"/>
      <c r="F81" s="47"/>
      <c r="G81" s="42"/>
      <c r="H81" s="47"/>
      <c r="I81" s="42"/>
      <c r="J81" s="42"/>
      <c r="K81" s="42">
        <f>D81-J81</f>
        <v>0</v>
      </c>
      <c r="L81" s="109"/>
      <c r="M81" s="71"/>
      <c r="N81" s="71"/>
      <c r="O81" s="72"/>
    </row>
    <row r="82" spans="1:15" s="74" customFormat="1" x14ac:dyDescent="0.25">
      <c r="A82" s="118"/>
      <c r="B82" s="45" t="s">
        <v>53</v>
      </c>
      <c r="C82" s="42">
        <v>181231.3</v>
      </c>
      <c r="D82" s="42">
        <v>181231.3</v>
      </c>
      <c r="E82" s="42">
        <v>0</v>
      </c>
      <c r="F82" s="47">
        <f>E82/D82</f>
        <v>0</v>
      </c>
      <c r="G82" s="42">
        <v>0</v>
      </c>
      <c r="H82" s="47">
        <f>G82/D82</f>
        <v>0</v>
      </c>
      <c r="I82" s="42"/>
      <c r="J82" s="42">
        <v>181231.3</v>
      </c>
      <c r="K82" s="42">
        <f>D82-J82</f>
        <v>0</v>
      </c>
      <c r="L82" s="109"/>
      <c r="M82" s="71"/>
      <c r="N82" s="71"/>
      <c r="O82" s="72"/>
    </row>
    <row r="83" spans="1:15" s="74" customFormat="1" x14ac:dyDescent="0.25">
      <c r="A83" s="118"/>
      <c r="B83" s="45" t="s">
        <v>39</v>
      </c>
      <c r="C83" s="42">
        <v>22399.37</v>
      </c>
      <c r="D83" s="42">
        <v>22399.37</v>
      </c>
      <c r="E83" s="42">
        <v>0</v>
      </c>
      <c r="F83" s="47">
        <f>E83/D83</f>
        <v>0</v>
      </c>
      <c r="G83" s="42">
        <v>0</v>
      </c>
      <c r="H83" s="47">
        <f>G83/D83</f>
        <v>0</v>
      </c>
      <c r="I83" s="42"/>
      <c r="J83" s="42">
        <v>22399.37</v>
      </c>
      <c r="K83" s="42">
        <f>D83-J83</f>
        <v>0</v>
      </c>
      <c r="L83" s="109"/>
      <c r="M83" s="71"/>
      <c r="N83" s="71"/>
      <c r="O83" s="72"/>
    </row>
    <row r="84" spans="1:15" s="74" customFormat="1" x14ac:dyDescent="0.25">
      <c r="A84" s="118"/>
      <c r="B84" s="45" t="s">
        <v>13</v>
      </c>
      <c r="C84" s="42"/>
      <c r="D84" s="42"/>
      <c r="E84" s="42"/>
      <c r="F84" s="47"/>
      <c r="G84" s="42"/>
      <c r="H84" s="47"/>
      <c r="I84" s="42"/>
      <c r="J84" s="42"/>
      <c r="K84" s="42"/>
      <c r="L84" s="109"/>
      <c r="M84" s="71"/>
      <c r="N84" s="71"/>
      <c r="O84" s="72"/>
    </row>
    <row r="85" spans="1:15" s="74" customFormat="1" x14ac:dyDescent="0.25">
      <c r="A85" s="118"/>
      <c r="B85" s="45" t="s">
        <v>5</v>
      </c>
      <c r="C85" s="42"/>
      <c r="D85" s="112"/>
      <c r="E85" s="42"/>
      <c r="F85" s="47"/>
      <c r="G85" s="42"/>
      <c r="H85" s="47"/>
      <c r="I85" s="42"/>
      <c r="J85" s="42"/>
      <c r="K85" s="42"/>
      <c r="L85" s="109"/>
      <c r="M85" s="71"/>
      <c r="N85" s="71"/>
      <c r="O85" s="72"/>
    </row>
    <row r="86" spans="1:15" s="76" customFormat="1" ht="64.5" customHeight="1" x14ac:dyDescent="0.25">
      <c r="A86" s="119" t="s">
        <v>62</v>
      </c>
      <c r="B86" s="120" t="s">
        <v>90</v>
      </c>
      <c r="C86" s="121">
        <f>SUM(C87:C91)</f>
        <v>138462.96</v>
      </c>
      <c r="D86" s="121">
        <f>SUM(D87:D91)</f>
        <v>138462.96</v>
      </c>
      <c r="E86" s="121">
        <f>SUM(E87:E91)</f>
        <v>0</v>
      </c>
      <c r="F86" s="122">
        <f>E86/D86</f>
        <v>0</v>
      </c>
      <c r="G86" s="121">
        <f>SUM(G87:G91)</f>
        <v>0</v>
      </c>
      <c r="H86" s="122">
        <f>G86/D86</f>
        <v>0</v>
      </c>
      <c r="I86" s="121">
        <f>SUM(I87:I91)</f>
        <v>19480.2</v>
      </c>
      <c r="J86" s="121">
        <f>SUM(J87:J91)</f>
        <v>138462.96</v>
      </c>
      <c r="K86" s="41">
        <f>K87+K88+K89+K90+K91</f>
        <v>0</v>
      </c>
      <c r="L86" s="177"/>
      <c r="M86" s="71"/>
      <c r="N86" s="75"/>
      <c r="O86" s="72"/>
    </row>
    <row r="87" spans="1:15" s="74" customFormat="1" ht="30.75" customHeight="1" x14ac:dyDescent="0.25">
      <c r="A87" s="118"/>
      <c r="B87" s="45" t="s">
        <v>4</v>
      </c>
      <c r="C87" s="42">
        <f>C93</f>
        <v>0</v>
      </c>
      <c r="D87" s="42">
        <f>D93</f>
        <v>0</v>
      </c>
      <c r="E87" s="42">
        <f>E93</f>
        <v>0</v>
      </c>
      <c r="F87" s="47"/>
      <c r="G87" s="42"/>
      <c r="H87" s="47"/>
      <c r="I87" s="42"/>
      <c r="J87" s="42"/>
      <c r="K87" s="22">
        <f>D87-J87</f>
        <v>0</v>
      </c>
      <c r="L87" s="177"/>
      <c r="M87" s="71"/>
      <c r="N87" s="71"/>
      <c r="O87" s="72"/>
    </row>
    <row r="88" spans="1:15" s="74" customFormat="1" ht="30.75" customHeight="1" x14ac:dyDescent="0.25">
      <c r="A88" s="118"/>
      <c r="B88" s="45" t="s">
        <v>53</v>
      </c>
      <c r="C88" s="42">
        <f t="shared" ref="C88:D91" si="31">C94</f>
        <v>103847.2</v>
      </c>
      <c r="D88" s="42">
        <f t="shared" si="31"/>
        <v>103847.2</v>
      </c>
      <c r="E88" s="42">
        <f xml:space="preserve"> E94</f>
        <v>0</v>
      </c>
      <c r="F88" s="47">
        <f>E88/D88</f>
        <v>0</v>
      </c>
      <c r="G88" s="42">
        <f>E88</f>
        <v>0</v>
      </c>
      <c r="H88" s="47">
        <f>G88/D88</f>
        <v>0</v>
      </c>
      <c r="I88" s="42">
        <f>I94</f>
        <v>10911.6</v>
      </c>
      <c r="J88" s="42">
        <f t="shared" ref="J88:J90" si="32">J94</f>
        <v>103847.2</v>
      </c>
      <c r="K88" s="22">
        <f>D88-J88</f>
        <v>0</v>
      </c>
      <c r="L88" s="177"/>
      <c r="M88" s="71"/>
      <c r="N88" s="71"/>
      <c r="O88" s="72"/>
    </row>
    <row r="89" spans="1:15" s="74" customFormat="1" ht="30.75" customHeight="1" x14ac:dyDescent="0.25">
      <c r="A89" s="118"/>
      <c r="B89" s="45" t="s">
        <v>39</v>
      </c>
      <c r="C89" s="42">
        <f t="shared" si="31"/>
        <v>34615.760000000002</v>
      </c>
      <c r="D89" s="42">
        <f t="shared" si="31"/>
        <v>34615.760000000002</v>
      </c>
      <c r="E89" s="42">
        <f>E95</f>
        <v>0</v>
      </c>
      <c r="F89" s="47">
        <f>E89/D89</f>
        <v>0</v>
      </c>
      <c r="G89" s="42">
        <f>G95</f>
        <v>0</v>
      </c>
      <c r="H89" s="47">
        <f>G89/D89</f>
        <v>0</v>
      </c>
      <c r="I89" s="42">
        <f>I95</f>
        <v>8568.6</v>
      </c>
      <c r="J89" s="42">
        <f t="shared" si="32"/>
        <v>34615.760000000002</v>
      </c>
      <c r="K89" s="22">
        <f>D89-J89</f>
        <v>0</v>
      </c>
      <c r="L89" s="177"/>
      <c r="M89" s="71"/>
      <c r="N89" s="71"/>
      <c r="O89" s="72"/>
    </row>
    <row r="90" spans="1:15" s="74" customFormat="1" ht="30.75" customHeight="1" x14ac:dyDescent="0.25">
      <c r="A90" s="118"/>
      <c r="B90" s="45" t="s">
        <v>13</v>
      </c>
      <c r="C90" s="42">
        <f t="shared" si="31"/>
        <v>0</v>
      </c>
      <c r="D90" s="42">
        <f t="shared" si="31"/>
        <v>0</v>
      </c>
      <c r="E90" s="42">
        <f>E96</f>
        <v>0</v>
      </c>
      <c r="F90" s="47"/>
      <c r="G90" s="42">
        <f>G96</f>
        <v>0</v>
      </c>
      <c r="H90" s="47"/>
      <c r="I90" s="42"/>
      <c r="J90" s="42">
        <f t="shared" si="32"/>
        <v>0</v>
      </c>
      <c r="K90" s="22">
        <f>D90-J90</f>
        <v>0</v>
      </c>
      <c r="L90" s="177"/>
      <c r="M90" s="71"/>
      <c r="N90" s="71"/>
      <c r="O90" s="72"/>
    </row>
    <row r="91" spans="1:15" s="74" customFormat="1" ht="30.75" customHeight="1" x14ac:dyDescent="0.25">
      <c r="A91" s="118"/>
      <c r="B91" s="45" t="s">
        <v>5</v>
      </c>
      <c r="C91" s="42">
        <f t="shared" si="31"/>
        <v>0</v>
      </c>
      <c r="D91" s="42">
        <f t="shared" si="31"/>
        <v>0</v>
      </c>
      <c r="E91" s="42">
        <f>E97</f>
        <v>0</v>
      </c>
      <c r="F91" s="47"/>
      <c r="G91" s="42"/>
      <c r="H91" s="47"/>
      <c r="I91" s="42"/>
      <c r="J91" s="42"/>
      <c r="K91" s="22"/>
      <c r="L91" s="177"/>
      <c r="M91" s="71"/>
      <c r="N91" s="71"/>
      <c r="O91" s="72"/>
    </row>
    <row r="92" spans="1:15" s="73" customFormat="1" x14ac:dyDescent="0.25">
      <c r="A92" s="118" t="s">
        <v>72</v>
      </c>
      <c r="B92" s="114" t="s">
        <v>57</v>
      </c>
      <c r="C92" s="115">
        <f>SUM(C93:C97)</f>
        <v>138462.96</v>
      </c>
      <c r="D92" s="115">
        <f>SUM(D93:D97)</f>
        <v>138462.96</v>
      </c>
      <c r="E92" s="115">
        <f>SUM(E93:E97)</f>
        <v>0</v>
      </c>
      <c r="F92" s="116">
        <f>E92/D92</f>
        <v>0</v>
      </c>
      <c r="G92" s="115">
        <f>SUM(G93:G97)</f>
        <v>0</v>
      </c>
      <c r="H92" s="116">
        <f>G92/D92</f>
        <v>0</v>
      </c>
      <c r="I92" s="115">
        <f>SUM(I93:I97)</f>
        <v>19480.2</v>
      </c>
      <c r="J92" s="115">
        <f>SUM(J93:J97)</f>
        <v>138462.96</v>
      </c>
      <c r="K92" s="115">
        <f>K93+K94+K95+K96+K97</f>
        <v>0</v>
      </c>
      <c r="L92" s="182" t="s">
        <v>71</v>
      </c>
      <c r="M92" s="71"/>
      <c r="N92" s="75"/>
      <c r="O92" s="72"/>
    </row>
    <row r="93" spans="1:15" s="74" customFormat="1" x14ac:dyDescent="0.25">
      <c r="A93" s="118"/>
      <c r="B93" s="45" t="s">
        <v>4</v>
      </c>
      <c r="C93" s="42"/>
      <c r="D93" s="112"/>
      <c r="E93" s="42"/>
      <c r="F93" s="47"/>
      <c r="G93" s="42"/>
      <c r="H93" s="47"/>
      <c r="I93" s="42"/>
      <c r="J93" s="42"/>
      <c r="K93" s="42">
        <f>D93-J93</f>
        <v>0</v>
      </c>
      <c r="L93" s="183"/>
      <c r="M93" s="71"/>
      <c r="N93" s="71"/>
      <c r="O93" s="72"/>
    </row>
    <row r="94" spans="1:15" s="74" customFormat="1" x14ac:dyDescent="0.25">
      <c r="A94" s="118"/>
      <c r="B94" s="45" t="s">
        <v>53</v>
      </c>
      <c r="C94" s="42">
        <v>103847.2</v>
      </c>
      <c r="D94" s="42">
        <v>103847.2</v>
      </c>
      <c r="E94" s="42">
        <v>0</v>
      </c>
      <c r="F94" s="47">
        <f>E94/D94</f>
        <v>0</v>
      </c>
      <c r="G94" s="42">
        <v>0</v>
      </c>
      <c r="H94" s="47">
        <f>G94/D94</f>
        <v>0</v>
      </c>
      <c r="I94" s="42">
        <v>10911.6</v>
      </c>
      <c r="J94" s="42">
        <v>103847.2</v>
      </c>
      <c r="K94" s="42">
        <f>D94-J94</f>
        <v>0</v>
      </c>
      <c r="L94" s="183"/>
      <c r="M94" s="71"/>
      <c r="N94" s="71"/>
      <c r="O94" s="72"/>
    </row>
    <row r="95" spans="1:15" s="74" customFormat="1" x14ac:dyDescent="0.25">
      <c r="A95" s="118"/>
      <c r="B95" s="45" t="s">
        <v>39</v>
      </c>
      <c r="C95" s="42">
        <v>34615.760000000002</v>
      </c>
      <c r="D95" s="42">
        <v>34615.760000000002</v>
      </c>
      <c r="E95" s="42">
        <v>0</v>
      </c>
      <c r="F95" s="47">
        <f>E95/D95</f>
        <v>0</v>
      </c>
      <c r="G95" s="42">
        <v>0</v>
      </c>
      <c r="H95" s="47">
        <f>G95/D95</f>
        <v>0</v>
      </c>
      <c r="I95" s="42">
        <v>8568.6</v>
      </c>
      <c r="J95" s="42">
        <v>34615.760000000002</v>
      </c>
      <c r="K95" s="42">
        <f>D95-J95</f>
        <v>0</v>
      </c>
      <c r="L95" s="183"/>
      <c r="M95" s="71"/>
      <c r="N95" s="71"/>
      <c r="O95" s="72"/>
    </row>
    <row r="96" spans="1:15" s="74" customFormat="1" x14ac:dyDescent="0.25">
      <c r="A96" s="118"/>
      <c r="B96" s="45" t="s">
        <v>13</v>
      </c>
      <c r="C96" s="42">
        <v>0</v>
      </c>
      <c r="D96" s="42">
        <v>0</v>
      </c>
      <c r="E96" s="42"/>
      <c r="F96" s="47"/>
      <c r="G96" s="42"/>
      <c r="H96" s="47">
        <v>0</v>
      </c>
      <c r="I96" s="42"/>
      <c r="J96" s="42"/>
      <c r="K96" s="42">
        <v>0</v>
      </c>
      <c r="L96" s="183"/>
      <c r="M96" s="71"/>
      <c r="N96" s="71"/>
      <c r="O96" s="72"/>
    </row>
    <row r="97" spans="1:15" s="74" customFormat="1" x14ac:dyDescent="0.25">
      <c r="A97" s="113"/>
      <c r="B97" s="45" t="s">
        <v>5</v>
      </c>
      <c r="C97" s="42"/>
      <c r="D97" s="112"/>
      <c r="E97" s="42"/>
      <c r="F97" s="47"/>
      <c r="G97" s="42"/>
      <c r="H97" s="47"/>
      <c r="I97" s="42"/>
      <c r="J97" s="117"/>
      <c r="K97" s="42"/>
      <c r="L97" s="183"/>
      <c r="M97" s="71"/>
      <c r="N97" s="71"/>
      <c r="O97" s="72"/>
    </row>
    <row r="98" spans="1:15" s="82" customFormat="1" ht="47.25" customHeight="1" x14ac:dyDescent="0.25">
      <c r="A98" s="156" t="s">
        <v>45</v>
      </c>
      <c r="B98" s="157" t="s">
        <v>91</v>
      </c>
      <c r="C98" s="158">
        <f>SUM(C99:C103)</f>
        <v>23179.05</v>
      </c>
      <c r="D98" s="158">
        <f t="shared" ref="D98" si="33">SUM(D99:D103)</f>
        <v>15455.25</v>
      </c>
      <c r="E98" s="158">
        <f>SUM(E99:E103)</f>
        <v>0</v>
      </c>
      <c r="F98" s="159">
        <f t="shared" ref="F98:F107" si="34">E98/D98</f>
        <v>0</v>
      </c>
      <c r="G98" s="121">
        <f>SUM(G99:G103)</f>
        <v>0</v>
      </c>
      <c r="H98" s="159">
        <f t="shared" ref="H98:H107" si="35">G98/D98</f>
        <v>0</v>
      </c>
      <c r="I98" s="158"/>
      <c r="J98" s="158">
        <f>SUM(J99:J103)</f>
        <v>15455.25</v>
      </c>
      <c r="K98" s="158">
        <f t="shared" ref="K98" si="36">K99+K100+K101+K102+K103</f>
        <v>0</v>
      </c>
      <c r="L98" s="180"/>
      <c r="M98" s="77"/>
      <c r="N98" s="77"/>
      <c r="O98" s="78"/>
    </row>
    <row r="99" spans="1:15" s="80" customFormat="1" x14ac:dyDescent="0.25">
      <c r="A99" s="160"/>
      <c r="B99" s="101" t="s">
        <v>4</v>
      </c>
      <c r="C99" s="43">
        <f>C123+C105+C111+C117+C129</f>
        <v>17922.2</v>
      </c>
      <c r="D99" s="43">
        <f t="shared" ref="D99" si="37">D123+D105+D111+D117+D129</f>
        <v>10198.4</v>
      </c>
      <c r="E99" s="43">
        <f>E105+E111+E117+E123+E129</f>
        <v>0</v>
      </c>
      <c r="F99" s="46">
        <f t="shared" si="34"/>
        <v>0</v>
      </c>
      <c r="G99" s="42">
        <f>G123+G105+G111+G117+G129</f>
        <v>0</v>
      </c>
      <c r="H99" s="46">
        <f t="shared" si="35"/>
        <v>0</v>
      </c>
      <c r="I99" s="43"/>
      <c r="J99" s="43">
        <f>J105+J111+J117+J123+J129</f>
        <v>10198.4</v>
      </c>
      <c r="K99" s="43">
        <f>D99-J99</f>
        <v>0</v>
      </c>
      <c r="L99" s="180"/>
      <c r="M99" s="77"/>
      <c r="N99" s="77"/>
      <c r="O99" s="78"/>
    </row>
    <row r="100" spans="1:15" s="80" customFormat="1" x14ac:dyDescent="0.25">
      <c r="A100" s="160"/>
      <c r="B100" s="101" t="s">
        <v>38</v>
      </c>
      <c r="C100" s="43">
        <f>C124+C106+C112+C118+C130</f>
        <v>4983.6000000000004</v>
      </c>
      <c r="D100" s="43">
        <f t="shared" ref="C100:E103" si="38">D124+D106+D112+D118+D130</f>
        <v>4983.6000000000004</v>
      </c>
      <c r="E100" s="43">
        <f>E106++E112+E118+E124+E130</f>
        <v>0</v>
      </c>
      <c r="F100" s="46">
        <f t="shared" si="34"/>
        <v>0</v>
      </c>
      <c r="G100" s="42">
        <f>G124+G106+G112+G118+G130</f>
        <v>0</v>
      </c>
      <c r="H100" s="46">
        <f t="shared" si="35"/>
        <v>0</v>
      </c>
      <c r="I100" s="43"/>
      <c r="J100" s="43">
        <f>J106+J112+J118+J124+J130</f>
        <v>4983.6000000000004</v>
      </c>
      <c r="K100" s="43">
        <f>D100-J100</f>
        <v>0</v>
      </c>
      <c r="L100" s="180"/>
      <c r="M100" s="77"/>
      <c r="N100" s="77"/>
      <c r="O100" s="78"/>
    </row>
    <row r="101" spans="1:15" s="80" customFormat="1" x14ac:dyDescent="0.25">
      <c r="A101" s="160"/>
      <c r="B101" s="101" t="s">
        <v>39</v>
      </c>
      <c r="C101" s="43">
        <f t="shared" si="38"/>
        <v>273.25</v>
      </c>
      <c r="D101" s="43">
        <f t="shared" si="38"/>
        <v>273.25</v>
      </c>
      <c r="E101" s="43">
        <f>E125+E107+E113+E119+E131</f>
        <v>0</v>
      </c>
      <c r="F101" s="46">
        <f t="shared" si="34"/>
        <v>0</v>
      </c>
      <c r="G101" s="42">
        <f>G125+G107+G113+G119+G131</f>
        <v>0</v>
      </c>
      <c r="H101" s="46">
        <f t="shared" si="35"/>
        <v>0</v>
      </c>
      <c r="I101" s="43"/>
      <c r="J101" s="43">
        <f>J107+J113+J119+J125+J131</f>
        <v>273.25</v>
      </c>
      <c r="K101" s="43">
        <f>D101-J101</f>
        <v>0</v>
      </c>
      <c r="L101" s="180"/>
      <c r="M101" s="77"/>
      <c r="N101" s="77"/>
      <c r="O101" s="78"/>
    </row>
    <row r="102" spans="1:15" s="80" customFormat="1" x14ac:dyDescent="0.25">
      <c r="A102" s="160"/>
      <c r="B102" s="101" t="s">
        <v>13</v>
      </c>
      <c r="C102" s="43">
        <f t="shared" si="38"/>
        <v>0</v>
      </c>
      <c r="D102" s="43">
        <f t="shared" si="38"/>
        <v>0</v>
      </c>
      <c r="E102" s="43">
        <f t="shared" si="38"/>
        <v>0</v>
      </c>
      <c r="F102" s="46"/>
      <c r="G102" s="42"/>
      <c r="H102" s="46"/>
      <c r="I102" s="43"/>
      <c r="J102" s="43"/>
      <c r="K102" s="43"/>
      <c r="L102" s="180"/>
      <c r="M102" s="77"/>
      <c r="N102" s="77"/>
      <c r="O102" s="78"/>
    </row>
    <row r="103" spans="1:15" s="80" customFormat="1" collapsed="1" x14ac:dyDescent="0.25">
      <c r="A103" s="160"/>
      <c r="B103" s="101" t="s">
        <v>5</v>
      </c>
      <c r="C103" s="43">
        <f t="shared" si="38"/>
        <v>0</v>
      </c>
      <c r="D103" s="43">
        <f t="shared" si="38"/>
        <v>0</v>
      </c>
      <c r="E103" s="43">
        <f t="shared" si="38"/>
        <v>0</v>
      </c>
      <c r="F103" s="46"/>
      <c r="G103" s="42"/>
      <c r="H103" s="46"/>
      <c r="I103" s="43"/>
      <c r="J103" s="43"/>
      <c r="K103" s="43"/>
      <c r="L103" s="180"/>
      <c r="M103" s="77"/>
      <c r="N103" s="77"/>
      <c r="O103" s="78"/>
    </row>
    <row r="104" spans="1:15" s="81" customFormat="1" ht="45" customHeight="1" x14ac:dyDescent="0.25">
      <c r="A104" s="150" t="s">
        <v>46</v>
      </c>
      <c r="B104" s="151" t="s">
        <v>40</v>
      </c>
      <c r="C104" s="152">
        <f t="shared" ref="C104:E104" si="39">SUM(C105:C109)</f>
        <v>5471.55</v>
      </c>
      <c r="D104" s="152">
        <f t="shared" si="39"/>
        <v>5471.55</v>
      </c>
      <c r="E104" s="65">
        <f t="shared" si="39"/>
        <v>0</v>
      </c>
      <c r="F104" s="95">
        <f>E104/D104</f>
        <v>0</v>
      </c>
      <c r="G104" s="61">
        <f>SUM(G105:G109)</f>
        <v>0</v>
      </c>
      <c r="H104" s="95">
        <f t="shared" si="35"/>
        <v>0</v>
      </c>
      <c r="I104" s="152"/>
      <c r="J104" s="152">
        <f>J105+J106+J107</f>
        <v>5471.55</v>
      </c>
      <c r="K104" s="105">
        <f t="shared" ref="K104" si="40">K105+K106+K107+K108+K109</f>
        <v>0</v>
      </c>
      <c r="L104" s="175" t="s">
        <v>109</v>
      </c>
      <c r="M104" s="77"/>
      <c r="N104" s="77"/>
      <c r="O104" s="78"/>
    </row>
    <row r="105" spans="1:15" s="80" customFormat="1" ht="22.5" customHeight="1" x14ac:dyDescent="0.25">
      <c r="A105" s="150"/>
      <c r="B105" s="101" t="s">
        <v>55</v>
      </c>
      <c r="C105" s="43">
        <v>706.1</v>
      </c>
      <c r="D105" s="43">
        <v>706.1</v>
      </c>
      <c r="E105" s="21"/>
      <c r="F105" s="95">
        <f>E105/D105</f>
        <v>0</v>
      </c>
      <c r="G105" s="22"/>
      <c r="H105" s="95">
        <f>G105/D105</f>
        <v>0</v>
      </c>
      <c r="I105" s="152"/>
      <c r="J105" s="153">
        <v>706.1</v>
      </c>
      <c r="K105" s="21">
        <f>D105-J105</f>
        <v>0</v>
      </c>
      <c r="L105" s="175"/>
      <c r="M105" s="77"/>
      <c r="N105" s="77"/>
      <c r="O105" s="78"/>
    </row>
    <row r="106" spans="1:15" s="80" customFormat="1" ht="22.5" customHeight="1" x14ac:dyDescent="0.25">
      <c r="A106" s="111"/>
      <c r="B106" s="101" t="s">
        <v>53</v>
      </c>
      <c r="C106" s="43">
        <v>4492.2</v>
      </c>
      <c r="D106" s="43">
        <v>4492.2</v>
      </c>
      <c r="E106" s="21"/>
      <c r="F106" s="95">
        <f>E106/D106</f>
        <v>0</v>
      </c>
      <c r="G106" s="22"/>
      <c r="H106" s="95">
        <f>G106/D106</f>
        <v>0</v>
      </c>
      <c r="I106" s="152"/>
      <c r="J106" s="153">
        <v>4492.2</v>
      </c>
      <c r="K106" s="21">
        <f>D106-J106</f>
        <v>0</v>
      </c>
      <c r="L106" s="175"/>
      <c r="M106" s="77"/>
      <c r="N106" s="77"/>
      <c r="O106" s="78"/>
    </row>
    <row r="107" spans="1:15" s="80" customFormat="1" ht="22.5" customHeight="1" x14ac:dyDescent="0.25">
      <c r="A107" s="111"/>
      <c r="B107" s="101" t="s">
        <v>39</v>
      </c>
      <c r="C107" s="43">
        <v>273.25</v>
      </c>
      <c r="D107" s="43">
        <v>273.25</v>
      </c>
      <c r="E107" s="21"/>
      <c r="F107" s="92">
        <f t="shared" si="34"/>
        <v>0</v>
      </c>
      <c r="G107" s="21"/>
      <c r="H107" s="95">
        <f t="shared" si="35"/>
        <v>0</v>
      </c>
      <c r="I107" s="152"/>
      <c r="J107" s="153">
        <v>273.25</v>
      </c>
      <c r="K107" s="21">
        <f>D107-J107</f>
        <v>0</v>
      </c>
      <c r="L107" s="175"/>
      <c r="M107" s="77"/>
      <c r="N107" s="77"/>
      <c r="O107" s="78"/>
    </row>
    <row r="108" spans="1:15" s="80" customFormat="1" ht="22.5" customHeight="1" x14ac:dyDescent="0.25">
      <c r="A108" s="111"/>
      <c r="B108" s="101" t="s">
        <v>13</v>
      </c>
      <c r="C108" s="43"/>
      <c r="D108" s="98"/>
      <c r="E108" s="21"/>
      <c r="F108" s="92"/>
      <c r="G108" s="22"/>
      <c r="H108" s="92"/>
      <c r="I108" s="43"/>
      <c r="J108" s="20"/>
      <c r="K108" s="21"/>
      <c r="L108" s="175"/>
      <c r="M108" s="77"/>
      <c r="N108" s="77"/>
      <c r="O108" s="78"/>
    </row>
    <row r="109" spans="1:15" s="80" customFormat="1" ht="22.5" customHeight="1" collapsed="1" x14ac:dyDescent="0.25">
      <c r="A109" s="111"/>
      <c r="B109" s="101" t="s">
        <v>5</v>
      </c>
      <c r="C109" s="43"/>
      <c r="D109" s="98"/>
      <c r="E109" s="21"/>
      <c r="F109" s="92"/>
      <c r="G109" s="22"/>
      <c r="H109" s="92"/>
      <c r="I109" s="43"/>
      <c r="J109" s="20"/>
      <c r="K109" s="21"/>
      <c r="L109" s="175"/>
      <c r="M109" s="77"/>
      <c r="N109" s="77"/>
      <c r="O109" s="78"/>
    </row>
    <row r="110" spans="1:15" s="81" customFormat="1" ht="146.25" customHeight="1" x14ac:dyDescent="0.25">
      <c r="A110" s="150" t="s">
        <v>47</v>
      </c>
      <c r="B110" s="151" t="s">
        <v>41</v>
      </c>
      <c r="C110" s="152">
        <f t="shared" ref="C110:E110" si="41">SUM(C111:C115)</f>
        <v>13.1</v>
      </c>
      <c r="D110" s="152">
        <f t="shared" si="41"/>
        <v>13.1</v>
      </c>
      <c r="E110" s="152">
        <f t="shared" si="41"/>
        <v>0</v>
      </c>
      <c r="F110" s="154">
        <f t="shared" ref="F110:F134" si="42">E110/D110</f>
        <v>0</v>
      </c>
      <c r="G110" s="115">
        <f>G112</f>
        <v>0</v>
      </c>
      <c r="H110" s="154">
        <f t="shared" ref="H110:H134" si="43">G110/D110</f>
        <v>0</v>
      </c>
      <c r="I110" s="152"/>
      <c r="J110" s="153">
        <f>J112</f>
        <v>13.1</v>
      </c>
      <c r="K110" s="105">
        <f t="shared" ref="K110" si="44">K111+K112+K113+K114+K115</f>
        <v>0</v>
      </c>
      <c r="L110" s="101" t="s">
        <v>74</v>
      </c>
      <c r="M110" s="77"/>
      <c r="N110" s="77"/>
      <c r="O110" s="78"/>
    </row>
    <row r="111" spans="1:15" s="80" customFormat="1" x14ac:dyDescent="0.25">
      <c r="A111" s="150"/>
      <c r="B111" s="101" t="s">
        <v>4</v>
      </c>
      <c r="C111" s="43"/>
      <c r="D111" s="43"/>
      <c r="E111" s="43"/>
      <c r="F111" s="46"/>
      <c r="G111" s="42"/>
      <c r="H111" s="46"/>
      <c r="I111" s="43"/>
      <c r="J111" s="155"/>
      <c r="K111" s="21">
        <f>D111-J111</f>
        <v>0</v>
      </c>
      <c r="L111" s="100"/>
      <c r="M111" s="77"/>
      <c r="N111" s="77"/>
      <c r="O111" s="78"/>
    </row>
    <row r="112" spans="1:15" s="80" customFormat="1" x14ac:dyDescent="0.25">
      <c r="A112" s="150"/>
      <c r="B112" s="101" t="s">
        <v>38</v>
      </c>
      <c r="C112" s="43">
        <v>13.1</v>
      </c>
      <c r="D112" s="43">
        <v>13.1</v>
      </c>
      <c r="E112" s="43"/>
      <c r="F112" s="46">
        <f t="shared" si="42"/>
        <v>0</v>
      </c>
      <c r="G112" s="42"/>
      <c r="H112" s="46">
        <f t="shared" si="43"/>
        <v>0</v>
      </c>
      <c r="I112" s="43"/>
      <c r="J112" s="153">
        <v>13.1</v>
      </c>
      <c r="K112" s="21">
        <f>D112-J112</f>
        <v>0</v>
      </c>
      <c r="L112" s="100"/>
      <c r="M112" s="77"/>
      <c r="N112" s="77"/>
      <c r="O112" s="78"/>
    </row>
    <row r="113" spans="1:15" s="80" customFormat="1" x14ac:dyDescent="0.25">
      <c r="A113" s="150"/>
      <c r="B113" s="101" t="s">
        <v>39</v>
      </c>
      <c r="C113" s="43"/>
      <c r="D113" s="43"/>
      <c r="E113" s="43"/>
      <c r="F113" s="46"/>
      <c r="G113" s="42"/>
      <c r="H113" s="46"/>
      <c r="I113" s="43"/>
      <c r="J113" s="155"/>
      <c r="K113" s="21">
        <f>D113-J113</f>
        <v>0</v>
      </c>
      <c r="L113" s="100"/>
      <c r="M113" s="77"/>
      <c r="N113" s="77"/>
      <c r="O113" s="78"/>
    </row>
    <row r="114" spans="1:15" s="80" customFormat="1" x14ac:dyDescent="0.25">
      <c r="A114" s="150"/>
      <c r="B114" s="101" t="s">
        <v>13</v>
      </c>
      <c r="C114" s="43"/>
      <c r="D114" s="43"/>
      <c r="E114" s="43"/>
      <c r="F114" s="46"/>
      <c r="G114" s="42"/>
      <c r="H114" s="46"/>
      <c r="I114" s="43"/>
      <c r="J114" s="155"/>
      <c r="K114" s="21"/>
      <c r="L114" s="100"/>
      <c r="M114" s="77"/>
      <c r="N114" s="77"/>
      <c r="O114" s="78"/>
    </row>
    <row r="115" spans="1:15" s="80" customFormat="1" collapsed="1" x14ac:dyDescent="0.25">
      <c r="A115" s="150"/>
      <c r="B115" s="101" t="s">
        <v>5</v>
      </c>
      <c r="C115" s="43"/>
      <c r="D115" s="43"/>
      <c r="E115" s="43"/>
      <c r="F115" s="46"/>
      <c r="G115" s="42"/>
      <c r="H115" s="46"/>
      <c r="I115" s="43"/>
      <c r="J115" s="155"/>
      <c r="K115" s="21"/>
      <c r="L115" s="100"/>
      <c r="M115" s="77"/>
      <c r="N115" s="77"/>
      <c r="O115" s="78"/>
    </row>
    <row r="116" spans="1:15" s="66" customFormat="1" ht="60.75" outlineLevel="1" x14ac:dyDescent="0.25">
      <c r="A116" s="150" t="s">
        <v>48</v>
      </c>
      <c r="B116" s="151" t="s">
        <v>92</v>
      </c>
      <c r="C116" s="152">
        <f>SUM(C117:C121)</f>
        <v>15651</v>
      </c>
      <c r="D116" s="152">
        <f t="shared" ref="D116:E116" si="45">SUM(D117:D121)</f>
        <v>7927.2</v>
      </c>
      <c r="E116" s="152">
        <f t="shared" si="45"/>
        <v>0</v>
      </c>
      <c r="F116" s="154">
        <f t="shared" si="42"/>
        <v>0</v>
      </c>
      <c r="G116" s="115">
        <f>SUM(G117:G121)</f>
        <v>0</v>
      </c>
      <c r="H116" s="154">
        <f t="shared" si="43"/>
        <v>0</v>
      </c>
      <c r="I116" s="152"/>
      <c r="J116" s="43">
        <f>J117</f>
        <v>7927.2</v>
      </c>
      <c r="K116" s="98">
        <f t="shared" ref="K116" si="46">K117+K118+K119+K120+K121</f>
        <v>0</v>
      </c>
      <c r="L116" s="175" t="s">
        <v>110</v>
      </c>
      <c r="M116" s="49"/>
      <c r="N116" s="49"/>
      <c r="O116" s="50"/>
    </row>
    <row r="117" spans="1:15" s="64" customFormat="1" outlineLevel="1" x14ac:dyDescent="0.25">
      <c r="A117" s="150"/>
      <c r="B117" s="101" t="s">
        <v>4</v>
      </c>
      <c r="C117" s="43">
        <v>15651</v>
      </c>
      <c r="D117" s="43">
        <f>7134.5+792.7</f>
        <v>7927.2</v>
      </c>
      <c r="E117" s="43"/>
      <c r="F117" s="46">
        <f t="shared" si="42"/>
        <v>0</v>
      </c>
      <c r="G117" s="42"/>
      <c r="H117" s="46">
        <f t="shared" si="43"/>
        <v>0</v>
      </c>
      <c r="I117" s="43"/>
      <c r="J117" s="43">
        <v>7927.2</v>
      </c>
      <c r="K117" s="43">
        <f>D117-J117</f>
        <v>0</v>
      </c>
      <c r="L117" s="175"/>
      <c r="M117" s="49"/>
      <c r="N117" s="49"/>
      <c r="O117" s="50"/>
    </row>
    <row r="118" spans="1:15" s="64" customFormat="1" outlineLevel="1" x14ac:dyDescent="0.25">
      <c r="A118" s="150"/>
      <c r="B118" s="101" t="s">
        <v>38</v>
      </c>
      <c r="C118" s="43"/>
      <c r="D118" s="43"/>
      <c r="E118" s="43"/>
      <c r="F118" s="46"/>
      <c r="G118" s="42"/>
      <c r="H118" s="46"/>
      <c r="I118" s="43"/>
      <c r="J118" s="155"/>
      <c r="K118" s="43">
        <f>D118-J118</f>
        <v>0</v>
      </c>
      <c r="L118" s="175"/>
      <c r="M118" s="49"/>
      <c r="N118" s="49"/>
      <c r="O118" s="50"/>
    </row>
    <row r="119" spans="1:15" s="64" customFormat="1" outlineLevel="1" x14ac:dyDescent="0.25">
      <c r="A119" s="150"/>
      <c r="B119" s="101" t="s">
        <v>39</v>
      </c>
      <c r="C119" s="43"/>
      <c r="D119" s="43"/>
      <c r="E119" s="43"/>
      <c r="F119" s="46"/>
      <c r="G119" s="42"/>
      <c r="H119" s="46"/>
      <c r="I119" s="43"/>
      <c r="J119" s="155"/>
      <c r="K119" s="43">
        <f>D119-J119</f>
        <v>0</v>
      </c>
      <c r="L119" s="175"/>
      <c r="M119" s="49"/>
      <c r="N119" s="49"/>
      <c r="O119" s="50"/>
    </row>
    <row r="120" spans="1:15" s="64" customFormat="1" outlineLevel="1" x14ac:dyDescent="0.25">
      <c r="A120" s="150"/>
      <c r="B120" s="101" t="s">
        <v>13</v>
      </c>
      <c r="C120" s="43"/>
      <c r="D120" s="98"/>
      <c r="E120" s="43"/>
      <c r="F120" s="46"/>
      <c r="G120" s="42"/>
      <c r="H120" s="46"/>
      <c r="I120" s="43"/>
      <c r="J120" s="155"/>
      <c r="K120" s="43"/>
      <c r="L120" s="175"/>
      <c r="M120" s="49"/>
      <c r="N120" s="49"/>
      <c r="O120" s="50"/>
    </row>
    <row r="121" spans="1:15" s="64" customFormat="1" outlineLevel="1" collapsed="1" x14ac:dyDescent="0.25">
      <c r="A121" s="150"/>
      <c r="B121" s="101" t="s">
        <v>5</v>
      </c>
      <c r="C121" s="43"/>
      <c r="D121" s="98"/>
      <c r="E121" s="43"/>
      <c r="F121" s="46"/>
      <c r="G121" s="42"/>
      <c r="H121" s="46"/>
      <c r="I121" s="43"/>
      <c r="J121" s="155"/>
      <c r="K121" s="43"/>
      <c r="L121" s="175"/>
      <c r="M121" s="49"/>
      <c r="N121" s="49"/>
      <c r="O121" s="50"/>
    </row>
    <row r="122" spans="1:15" s="73" customFormat="1" ht="40.5" x14ac:dyDescent="0.25">
      <c r="A122" s="113" t="s">
        <v>49</v>
      </c>
      <c r="B122" s="114" t="s">
        <v>42</v>
      </c>
      <c r="C122" s="115">
        <f t="shared" ref="C122:D122" si="47">SUM(C123:C127)</f>
        <v>2043.4</v>
      </c>
      <c r="D122" s="115">
        <f t="shared" si="47"/>
        <v>2043.4</v>
      </c>
      <c r="E122" s="115"/>
      <c r="F122" s="116">
        <f t="shared" si="42"/>
        <v>0</v>
      </c>
      <c r="G122" s="115"/>
      <c r="H122" s="116">
        <f t="shared" si="43"/>
        <v>0</v>
      </c>
      <c r="I122" s="115"/>
      <c r="J122" s="115">
        <f>SUM(J123:J127)</f>
        <v>2043.4</v>
      </c>
      <c r="K122" s="115">
        <f t="shared" ref="K122" si="48">K123+K124+K125+K126+K127</f>
        <v>0</v>
      </c>
      <c r="L122" s="181" t="s">
        <v>97</v>
      </c>
      <c r="M122" s="71"/>
      <c r="N122" s="71"/>
      <c r="O122" s="72"/>
    </row>
    <row r="123" spans="1:15" s="74" customFormat="1" ht="25.5" customHeight="1" x14ac:dyDescent="0.25">
      <c r="A123" s="113"/>
      <c r="B123" s="45" t="s">
        <v>4</v>
      </c>
      <c r="C123" s="42">
        <v>1565.1</v>
      </c>
      <c r="D123" s="42">
        <v>1565.1</v>
      </c>
      <c r="E123" s="42"/>
      <c r="F123" s="47"/>
      <c r="G123" s="42"/>
      <c r="H123" s="47">
        <f t="shared" si="43"/>
        <v>0</v>
      </c>
      <c r="I123" s="42"/>
      <c r="J123" s="42">
        <v>1565.1</v>
      </c>
      <c r="K123" s="42">
        <f>D123-J123</f>
        <v>0</v>
      </c>
      <c r="L123" s="181"/>
      <c r="M123" s="71"/>
      <c r="N123" s="71"/>
      <c r="O123" s="72"/>
    </row>
    <row r="124" spans="1:15" s="74" customFormat="1" ht="25.5" customHeight="1" x14ac:dyDescent="0.25">
      <c r="A124" s="113"/>
      <c r="B124" s="45" t="s">
        <v>38</v>
      </c>
      <c r="C124" s="42">
        <v>478.3</v>
      </c>
      <c r="D124" s="42">
        <v>478.3</v>
      </c>
      <c r="E124" s="42"/>
      <c r="F124" s="47"/>
      <c r="G124" s="42"/>
      <c r="H124" s="47">
        <f t="shared" si="43"/>
        <v>0</v>
      </c>
      <c r="I124" s="42"/>
      <c r="J124" s="42">
        <v>478.3</v>
      </c>
      <c r="K124" s="42">
        <f>D124-J124</f>
        <v>0</v>
      </c>
      <c r="L124" s="181"/>
      <c r="M124" s="71"/>
      <c r="N124" s="71"/>
      <c r="O124" s="72"/>
    </row>
    <row r="125" spans="1:15" s="74" customFormat="1" ht="25.5" customHeight="1" x14ac:dyDescent="0.25">
      <c r="A125" s="113"/>
      <c r="B125" s="45" t="s">
        <v>39</v>
      </c>
      <c r="C125" s="42"/>
      <c r="D125" s="42"/>
      <c r="E125" s="42"/>
      <c r="F125" s="47"/>
      <c r="G125" s="42"/>
      <c r="H125" s="47"/>
      <c r="I125" s="42"/>
      <c r="J125" s="117"/>
      <c r="K125" s="42">
        <f>D125-J125</f>
        <v>0</v>
      </c>
      <c r="L125" s="181"/>
      <c r="M125" s="71"/>
      <c r="N125" s="71"/>
      <c r="O125" s="72"/>
    </row>
    <row r="126" spans="1:15" s="74" customFormat="1" ht="25.5" customHeight="1" x14ac:dyDescent="0.25">
      <c r="A126" s="113"/>
      <c r="B126" s="45" t="s">
        <v>13</v>
      </c>
      <c r="C126" s="42"/>
      <c r="D126" s="107"/>
      <c r="E126" s="42"/>
      <c r="F126" s="47"/>
      <c r="G126" s="42"/>
      <c r="H126" s="47"/>
      <c r="I126" s="42"/>
      <c r="J126" s="117"/>
      <c r="K126" s="42"/>
      <c r="L126" s="181"/>
      <c r="M126" s="71"/>
      <c r="N126" s="71"/>
      <c r="O126" s="72"/>
    </row>
    <row r="127" spans="1:15" s="74" customFormat="1" x14ac:dyDescent="0.25">
      <c r="A127" s="113"/>
      <c r="B127" s="45" t="s">
        <v>5</v>
      </c>
      <c r="C127" s="42"/>
      <c r="D127" s="107"/>
      <c r="E127" s="42"/>
      <c r="F127" s="47"/>
      <c r="G127" s="42"/>
      <c r="H127" s="47"/>
      <c r="I127" s="42"/>
      <c r="J127" s="117"/>
      <c r="K127" s="42"/>
      <c r="L127" s="181"/>
      <c r="M127" s="71"/>
      <c r="N127" s="71"/>
      <c r="O127" s="72"/>
    </row>
    <row r="128" spans="1:15" s="79" customFormat="1" ht="42" customHeight="1" x14ac:dyDescent="0.25">
      <c r="A128" s="150" t="s">
        <v>50</v>
      </c>
      <c r="B128" s="151" t="s">
        <v>56</v>
      </c>
      <c r="C128" s="152">
        <f t="shared" ref="C128:E128" si="49">SUM(C129:C133)</f>
        <v>0</v>
      </c>
      <c r="D128" s="152">
        <f t="shared" si="49"/>
        <v>0</v>
      </c>
      <c r="E128" s="152">
        <f t="shared" si="49"/>
        <v>0</v>
      </c>
      <c r="F128" s="47"/>
      <c r="G128" s="115">
        <f>SUM(G129:G133)</f>
        <v>0</v>
      </c>
      <c r="H128" s="154"/>
      <c r="I128" s="152"/>
      <c r="J128" s="21">
        <f>J129</f>
        <v>0</v>
      </c>
      <c r="K128" s="21">
        <f t="shared" ref="K128" si="50">K129+K130+K131+K132+K133</f>
        <v>0</v>
      </c>
      <c r="L128" s="179" t="s">
        <v>73</v>
      </c>
      <c r="M128" s="77"/>
      <c r="N128" s="77"/>
      <c r="O128" s="78"/>
    </row>
    <row r="129" spans="1:15" s="80" customFormat="1" x14ac:dyDescent="0.25">
      <c r="A129" s="150"/>
      <c r="B129" s="101" t="s">
        <v>4</v>
      </c>
      <c r="C129" s="43"/>
      <c r="D129" s="43"/>
      <c r="E129" s="43"/>
      <c r="F129" s="47"/>
      <c r="G129" s="42"/>
      <c r="H129" s="46"/>
      <c r="I129" s="43"/>
      <c r="J129" s="21"/>
      <c r="K129" s="21">
        <f>D129-J129</f>
        <v>0</v>
      </c>
      <c r="L129" s="179"/>
      <c r="M129" s="77"/>
      <c r="N129" s="77"/>
      <c r="O129" s="78"/>
    </row>
    <row r="130" spans="1:15" s="80" customFormat="1" x14ac:dyDescent="0.25">
      <c r="A130" s="150"/>
      <c r="B130" s="101" t="s">
        <v>38</v>
      </c>
      <c r="C130" s="43"/>
      <c r="D130" s="43"/>
      <c r="E130" s="43"/>
      <c r="F130" s="47"/>
      <c r="G130" s="42"/>
      <c r="H130" s="46"/>
      <c r="I130" s="43"/>
      <c r="J130" s="20"/>
      <c r="K130" s="21">
        <f>D130-J130</f>
        <v>0</v>
      </c>
      <c r="L130" s="179"/>
      <c r="M130" s="77"/>
      <c r="N130" s="77"/>
      <c r="O130" s="78"/>
    </row>
    <row r="131" spans="1:15" s="80" customFormat="1" x14ac:dyDescent="0.25">
      <c r="A131" s="150"/>
      <c r="B131" s="101" t="s">
        <v>39</v>
      </c>
      <c r="C131" s="43"/>
      <c r="D131" s="43"/>
      <c r="E131" s="43"/>
      <c r="F131" s="47"/>
      <c r="G131" s="42"/>
      <c r="H131" s="46"/>
      <c r="I131" s="43"/>
      <c r="J131" s="20"/>
      <c r="K131" s="21">
        <f>D131-J131</f>
        <v>0</v>
      </c>
      <c r="L131" s="179"/>
      <c r="M131" s="77"/>
      <c r="N131" s="77"/>
      <c r="O131" s="78"/>
    </row>
    <row r="132" spans="1:15" s="80" customFormat="1" x14ac:dyDescent="0.25">
      <c r="A132" s="150"/>
      <c r="B132" s="101" t="s">
        <v>13</v>
      </c>
      <c r="C132" s="43"/>
      <c r="D132" s="98"/>
      <c r="E132" s="43"/>
      <c r="F132" s="46"/>
      <c r="G132" s="42"/>
      <c r="H132" s="46"/>
      <c r="I132" s="43"/>
      <c r="J132" s="20"/>
      <c r="K132" s="21"/>
      <c r="L132" s="179"/>
      <c r="M132" s="77"/>
      <c r="N132" s="77"/>
      <c r="O132" s="78"/>
    </row>
    <row r="133" spans="1:15" s="80" customFormat="1" x14ac:dyDescent="0.25">
      <c r="A133" s="150"/>
      <c r="B133" s="101" t="s">
        <v>5</v>
      </c>
      <c r="C133" s="43"/>
      <c r="D133" s="98"/>
      <c r="E133" s="43"/>
      <c r="F133" s="46"/>
      <c r="G133" s="42"/>
      <c r="H133" s="46"/>
      <c r="I133" s="43"/>
      <c r="J133" s="20"/>
      <c r="K133" s="21"/>
      <c r="L133" s="179"/>
      <c r="M133" s="77"/>
      <c r="N133" s="77"/>
      <c r="O133" s="78"/>
    </row>
    <row r="134" spans="1:15" s="62" customFormat="1" ht="409.5" customHeight="1" x14ac:dyDescent="0.25">
      <c r="A134" s="214" t="s">
        <v>20</v>
      </c>
      <c r="B134" s="196" t="s">
        <v>69</v>
      </c>
      <c r="C134" s="174">
        <f>SUM(C136:C140)</f>
        <v>237979.65</v>
      </c>
      <c r="D134" s="174">
        <f>SUM(D136:D140)</f>
        <v>238377.75</v>
      </c>
      <c r="E134" s="195">
        <f t="shared" ref="E134:G134" si="51">SUM(E136:E140)</f>
        <v>0</v>
      </c>
      <c r="F134" s="213">
        <f t="shared" si="42"/>
        <v>0</v>
      </c>
      <c r="G134" s="195">
        <f t="shared" si="51"/>
        <v>0</v>
      </c>
      <c r="H134" s="213">
        <f t="shared" si="43"/>
        <v>0</v>
      </c>
      <c r="I134" s="184"/>
      <c r="J134" s="174">
        <f>J136+J137+J138+J139+J140</f>
        <v>238377.75</v>
      </c>
      <c r="K134" s="195">
        <f>SUM(K136:K140)</f>
        <v>0</v>
      </c>
      <c r="L134" s="209" t="s">
        <v>119</v>
      </c>
      <c r="M134" s="49"/>
      <c r="N134" s="49"/>
      <c r="O134" s="50"/>
    </row>
    <row r="135" spans="1:15" s="62" customFormat="1" ht="291" customHeight="1" x14ac:dyDescent="0.25">
      <c r="A135" s="214"/>
      <c r="B135" s="196"/>
      <c r="C135" s="174"/>
      <c r="D135" s="174"/>
      <c r="E135" s="195"/>
      <c r="F135" s="213"/>
      <c r="G135" s="195"/>
      <c r="H135" s="213"/>
      <c r="I135" s="185"/>
      <c r="J135" s="174"/>
      <c r="K135" s="195"/>
      <c r="L135" s="210"/>
      <c r="M135" s="49"/>
      <c r="N135" s="49"/>
      <c r="O135" s="50"/>
    </row>
    <row r="136" spans="1:15" s="52" customFormat="1" ht="67.5" customHeight="1" x14ac:dyDescent="0.25">
      <c r="A136" s="214"/>
      <c r="B136" s="101" t="s">
        <v>4</v>
      </c>
      <c r="C136" s="42">
        <v>18110.400000000001</v>
      </c>
      <c r="D136" s="42">
        <v>18110.400000000001</v>
      </c>
      <c r="E136" s="22">
        <v>0</v>
      </c>
      <c r="F136" s="93">
        <f>E136/D136</f>
        <v>0</v>
      </c>
      <c r="G136" s="22">
        <v>0</v>
      </c>
      <c r="H136" s="93">
        <f>G136/D136</f>
        <v>0</v>
      </c>
      <c r="I136" s="42"/>
      <c r="J136" s="42">
        <v>18110.400000000001</v>
      </c>
      <c r="K136" s="21">
        <f>D136-J136</f>
        <v>0</v>
      </c>
      <c r="L136" s="210"/>
      <c r="M136" s="49"/>
      <c r="N136" s="49"/>
      <c r="O136" s="50"/>
    </row>
    <row r="137" spans="1:15" s="67" customFormat="1" ht="87" customHeight="1" x14ac:dyDescent="0.25">
      <c r="A137" s="214"/>
      <c r="B137" s="45" t="s">
        <v>16</v>
      </c>
      <c r="C137" s="42">
        <v>71322.399999999994</v>
      </c>
      <c r="D137" s="42">
        <v>71322.399999999994</v>
      </c>
      <c r="E137" s="22">
        <v>0</v>
      </c>
      <c r="F137" s="93">
        <f>E137/D137</f>
        <v>0</v>
      </c>
      <c r="G137" s="22">
        <v>0</v>
      </c>
      <c r="H137" s="93">
        <f>G137/D137</f>
        <v>0</v>
      </c>
      <c r="I137" s="42"/>
      <c r="J137" s="42">
        <v>71322.399999999994</v>
      </c>
      <c r="K137" s="21">
        <f>D137-J137</f>
        <v>0</v>
      </c>
      <c r="L137" s="210"/>
      <c r="M137" s="49"/>
      <c r="N137" s="54"/>
      <c r="O137" s="50"/>
    </row>
    <row r="138" spans="1:15" s="67" customFormat="1" ht="99.75" customHeight="1" x14ac:dyDescent="0.25">
      <c r="A138" s="214"/>
      <c r="B138" s="45" t="s">
        <v>11</v>
      </c>
      <c r="C138" s="42">
        <v>14624.89</v>
      </c>
      <c r="D138" s="42">
        <v>15022.99</v>
      </c>
      <c r="E138" s="22">
        <f>G138</f>
        <v>0</v>
      </c>
      <c r="F138" s="93">
        <f>E138/D138</f>
        <v>0</v>
      </c>
      <c r="G138" s="22">
        <v>0</v>
      </c>
      <c r="H138" s="93">
        <f>G138/D138</f>
        <v>0</v>
      </c>
      <c r="I138" s="42"/>
      <c r="J138" s="42">
        <v>15022.99</v>
      </c>
      <c r="K138" s="21">
        <f>D138-J138</f>
        <v>0</v>
      </c>
      <c r="L138" s="210"/>
      <c r="M138" s="49"/>
      <c r="N138" s="54"/>
      <c r="O138" s="50"/>
    </row>
    <row r="139" spans="1:15" s="52" customFormat="1" ht="99.75" customHeight="1" x14ac:dyDescent="0.25">
      <c r="A139" s="214"/>
      <c r="B139" s="101" t="s">
        <v>13</v>
      </c>
      <c r="C139" s="42"/>
      <c r="D139" s="42"/>
      <c r="E139" s="128"/>
      <c r="F139" s="47"/>
      <c r="G139" s="128"/>
      <c r="H139" s="47"/>
      <c r="I139" s="42"/>
      <c r="J139" s="42"/>
      <c r="K139" s="22">
        <f>D139-J139</f>
        <v>0</v>
      </c>
      <c r="L139" s="210"/>
      <c r="M139" s="49"/>
      <c r="N139" s="49"/>
      <c r="O139" s="50"/>
    </row>
    <row r="140" spans="1:15" s="52" customFormat="1" ht="103.5" customHeight="1" x14ac:dyDescent="0.25">
      <c r="A140" s="214"/>
      <c r="B140" s="101" t="s">
        <v>5</v>
      </c>
      <c r="C140" s="42">
        <v>133921.96</v>
      </c>
      <c r="D140" s="42">
        <v>133921.96</v>
      </c>
      <c r="E140" s="42">
        <v>0</v>
      </c>
      <c r="F140" s="47">
        <f t="shared" ref="F140:F156" si="52">E140/D140</f>
        <v>0</v>
      </c>
      <c r="G140" s="42">
        <v>0</v>
      </c>
      <c r="H140" s="47">
        <f t="shared" ref="H140:H146" si="53">G140/D140</f>
        <v>0</v>
      </c>
      <c r="I140" s="42"/>
      <c r="J140" s="42">
        <v>133921.96</v>
      </c>
      <c r="K140" s="22">
        <f>D140-J140</f>
        <v>0</v>
      </c>
      <c r="L140" s="210"/>
      <c r="M140" s="49"/>
      <c r="N140" s="49"/>
      <c r="O140" s="50"/>
    </row>
    <row r="141" spans="1:15" s="62" customFormat="1" ht="409.5" customHeight="1" x14ac:dyDescent="0.25">
      <c r="A141" s="197" t="s">
        <v>21</v>
      </c>
      <c r="B141" s="196" t="s">
        <v>105</v>
      </c>
      <c r="C141" s="173">
        <f>C143+C144+C145+C146+C147</f>
        <v>44530.62</v>
      </c>
      <c r="D141" s="173">
        <f>D143+D144+D145+D146+D147</f>
        <v>38601.72</v>
      </c>
      <c r="E141" s="173">
        <f>E143+E144+E145+E146+E147</f>
        <v>2082.41</v>
      </c>
      <c r="F141" s="194">
        <f t="shared" si="52"/>
        <v>5.3900000000000003E-2</v>
      </c>
      <c r="G141" s="174">
        <f>G143+G144+G145+G146+G147</f>
        <v>1763.93</v>
      </c>
      <c r="H141" s="194">
        <f t="shared" si="53"/>
        <v>4.5699999999999998E-2</v>
      </c>
      <c r="I141" s="173">
        <f>I144+I145</f>
        <v>0</v>
      </c>
      <c r="J141" s="173">
        <f>J143+J144+J145+J146+J147</f>
        <v>38601.72</v>
      </c>
      <c r="K141" s="193">
        <f>K144+K143+K145+K146+K147</f>
        <v>0</v>
      </c>
      <c r="L141" s="210" t="s">
        <v>115</v>
      </c>
      <c r="M141" s="49"/>
      <c r="N141" s="49"/>
      <c r="O141" s="50"/>
    </row>
    <row r="142" spans="1:15" s="62" customFormat="1" ht="163.5" customHeight="1" x14ac:dyDescent="0.25">
      <c r="A142" s="198"/>
      <c r="B142" s="196"/>
      <c r="C142" s="173"/>
      <c r="D142" s="173"/>
      <c r="E142" s="173"/>
      <c r="F142" s="194"/>
      <c r="G142" s="174"/>
      <c r="H142" s="194"/>
      <c r="I142" s="173"/>
      <c r="J142" s="173"/>
      <c r="K142" s="193"/>
      <c r="L142" s="210"/>
      <c r="M142" s="49"/>
      <c r="N142" s="49"/>
      <c r="O142" s="50"/>
    </row>
    <row r="143" spans="1:15" s="52" customFormat="1" x14ac:dyDescent="0.25">
      <c r="A143" s="139"/>
      <c r="B143" s="101" t="s">
        <v>4</v>
      </c>
      <c r="C143" s="43">
        <v>446.3</v>
      </c>
      <c r="D143" s="43">
        <v>446.3</v>
      </c>
      <c r="E143" s="43"/>
      <c r="F143" s="46">
        <f t="shared" si="52"/>
        <v>0</v>
      </c>
      <c r="G143" s="42"/>
      <c r="H143" s="46">
        <f t="shared" si="53"/>
        <v>0</v>
      </c>
      <c r="I143" s="43"/>
      <c r="J143" s="43">
        <v>446.3</v>
      </c>
      <c r="K143" s="22">
        <f>D143-J143</f>
        <v>0</v>
      </c>
      <c r="L143" s="210"/>
      <c r="M143" s="49"/>
      <c r="N143" s="49"/>
      <c r="O143" s="50"/>
    </row>
    <row r="144" spans="1:15" s="52" customFormat="1" x14ac:dyDescent="0.25">
      <c r="A144" s="139"/>
      <c r="B144" s="101" t="s">
        <v>16</v>
      </c>
      <c r="C144" s="43">
        <v>26688.3</v>
      </c>
      <c r="D144" s="43">
        <v>20759.400000000001</v>
      </c>
      <c r="E144" s="43">
        <v>1480</v>
      </c>
      <c r="F144" s="46">
        <f t="shared" si="52"/>
        <v>7.1300000000000002E-2</v>
      </c>
      <c r="G144" s="42">
        <v>1161.52</v>
      </c>
      <c r="H144" s="46">
        <f t="shared" si="53"/>
        <v>5.6000000000000001E-2</v>
      </c>
      <c r="I144" s="43"/>
      <c r="J144" s="43">
        <f>9172.5+11480.2+106.7</f>
        <v>20759.400000000001</v>
      </c>
      <c r="K144" s="22">
        <f>D144-J144</f>
        <v>0</v>
      </c>
      <c r="L144" s="210"/>
      <c r="M144" s="49"/>
      <c r="N144" s="49"/>
      <c r="O144" s="50"/>
    </row>
    <row r="145" spans="1:15" s="52" customFormat="1" x14ac:dyDescent="0.25">
      <c r="A145" s="139"/>
      <c r="B145" s="101" t="s">
        <v>11</v>
      </c>
      <c r="C145" s="43">
        <v>4501.0200000000004</v>
      </c>
      <c r="D145" s="43">
        <v>4501.0200000000004</v>
      </c>
      <c r="E145" s="43">
        <f>G145</f>
        <v>19.29</v>
      </c>
      <c r="F145" s="46">
        <f t="shared" si="52"/>
        <v>4.3E-3</v>
      </c>
      <c r="G145" s="43">
        <v>19.29</v>
      </c>
      <c r="H145" s="46">
        <f t="shared" si="53"/>
        <v>4.3E-3</v>
      </c>
      <c r="I145" s="43"/>
      <c r="J145" s="43">
        <f>4394.32+106.7</f>
        <v>4501.0200000000004</v>
      </c>
      <c r="K145" s="22">
        <f>D145-J145</f>
        <v>0</v>
      </c>
      <c r="L145" s="210"/>
      <c r="M145" s="49"/>
      <c r="N145" s="49"/>
      <c r="O145" s="50"/>
    </row>
    <row r="146" spans="1:15" s="52" customFormat="1" x14ac:dyDescent="0.25">
      <c r="A146" s="139"/>
      <c r="B146" s="101" t="s">
        <v>13</v>
      </c>
      <c r="C146" s="43">
        <v>12895</v>
      </c>
      <c r="D146" s="43">
        <v>12895</v>
      </c>
      <c r="E146" s="43">
        <f>G146</f>
        <v>583.12</v>
      </c>
      <c r="F146" s="46">
        <f t="shared" si="52"/>
        <v>4.5199999999999997E-2</v>
      </c>
      <c r="G146" s="43">
        <v>583.12</v>
      </c>
      <c r="H146" s="46">
        <f t="shared" si="53"/>
        <v>4.5199999999999997E-2</v>
      </c>
      <c r="I146" s="43"/>
      <c r="J146" s="43">
        <v>12895</v>
      </c>
      <c r="K146" s="22">
        <f>D146-J146</f>
        <v>0</v>
      </c>
      <c r="L146" s="210"/>
      <c r="M146" s="49"/>
      <c r="N146" s="49"/>
      <c r="O146" s="50"/>
    </row>
    <row r="147" spans="1:15" s="52" customFormat="1" x14ac:dyDescent="0.25">
      <c r="A147" s="139"/>
      <c r="B147" s="101" t="s">
        <v>5</v>
      </c>
      <c r="C147" s="43"/>
      <c r="D147" s="43"/>
      <c r="E147" s="43"/>
      <c r="F147" s="46"/>
      <c r="G147" s="42"/>
      <c r="H147" s="46"/>
      <c r="I147" s="43"/>
      <c r="J147" s="43"/>
      <c r="K147" s="31"/>
      <c r="L147" s="210"/>
      <c r="M147" s="49"/>
      <c r="N147" s="49"/>
      <c r="O147" s="50"/>
    </row>
    <row r="148" spans="1:15" s="38" customFormat="1" ht="81" x14ac:dyDescent="0.25">
      <c r="A148" s="139" t="s">
        <v>22</v>
      </c>
      <c r="B148" s="137" t="s">
        <v>77</v>
      </c>
      <c r="C148" s="98"/>
      <c r="D148" s="98"/>
      <c r="E148" s="98"/>
      <c r="F148" s="46"/>
      <c r="G148" s="138"/>
      <c r="H148" s="103"/>
      <c r="I148" s="143"/>
      <c r="J148" s="148"/>
      <c r="K148" s="148"/>
      <c r="L148" s="176" t="s">
        <v>37</v>
      </c>
      <c r="M148" s="77"/>
      <c r="N148" s="77"/>
      <c r="O148" s="78"/>
    </row>
    <row r="149" spans="1:15" s="38" customFormat="1" x14ac:dyDescent="0.25">
      <c r="A149" s="139"/>
      <c r="B149" s="101" t="s">
        <v>4</v>
      </c>
      <c r="C149" s="98"/>
      <c r="D149" s="98"/>
      <c r="E149" s="98"/>
      <c r="F149" s="46"/>
      <c r="G149" s="138"/>
      <c r="H149" s="103"/>
      <c r="I149" s="42"/>
      <c r="J149" s="148"/>
      <c r="K149" s="148"/>
      <c r="L149" s="176"/>
      <c r="M149" s="77"/>
      <c r="N149" s="77"/>
      <c r="O149" s="78"/>
    </row>
    <row r="150" spans="1:15" s="38" customFormat="1" x14ac:dyDescent="0.25">
      <c r="A150" s="139"/>
      <c r="B150" s="101" t="s">
        <v>16</v>
      </c>
      <c r="C150" s="98"/>
      <c r="D150" s="98"/>
      <c r="E150" s="98"/>
      <c r="F150" s="46"/>
      <c r="G150" s="138"/>
      <c r="H150" s="103"/>
      <c r="I150" s="42"/>
      <c r="J150" s="148"/>
      <c r="K150" s="148"/>
      <c r="L150" s="176"/>
      <c r="M150" s="77"/>
      <c r="N150" s="77"/>
      <c r="O150" s="78"/>
    </row>
    <row r="151" spans="1:15" s="38" customFormat="1" x14ac:dyDescent="0.25">
      <c r="A151" s="139"/>
      <c r="B151" s="101" t="s">
        <v>11</v>
      </c>
      <c r="C151" s="98"/>
      <c r="D151" s="98"/>
      <c r="E151" s="98"/>
      <c r="F151" s="46"/>
      <c r="G151" s="138"/>
      <c r="H151" s="103"/>
      <c r="I151" s="42"/>
      <c r="J151" s="148"/>
      <c r="K151" s="148"/>
      <c r="L151" s="176"/>
      <c r="M151" s="77"/>
      <c r="N151" s="77"/>
      <c r="O151" s="78"/>
    </row>
    <row r="152" spans="1:15" s="38" customFormat="1" x14ac:dyDescent="0.25">
      <c r="A152" s="139"/>
      <c r="B152" s="101" t="s">
        <v>13</v>
      </c>
      <c r="C152" s="98"/>
      <c r="D152" s="98"/>
      <c r="E152" s="98"/>
      <c r="F152" s="46"/>
      <c r="G152" s="138"/>
      <c r="H152" s="103"/>
      <c r="I152" s="42"/>
      <c r="J152" s="148"/>
      <c r="K152" s="148"/>
      <c r="L152" s="176"/>
      <c r="M152" s="77"/>
      <c r="N152" s="77"/>
      <c r="O152" s="78"/>
    </row>
    <row r="153" spans="1:15" s="38" customFormat="1" x14ac:dyDescent="0.25">
      <c r="A153" s="139"/>
      <c r="B153" s="101" t="s">
        <v>5</v>
      </c>
      <c r="C153" s="98"/>
      <c r="D153" s="98"/>
      <c r="E153" s="98"/>
      <c r="F153" s="46"/>
      <c r="G153" s="138"/>
      <c r="H153" s="103"/>
      <c r="I153" s="42"/>
      <c r="J153" s="148"/>
      <c r="K153" s="148"/>
      <c r="L153" s="176"/>
      <c r="M153" s="77"/>
      <c r="N153" s="77"/>
      <c r="O153" s="78"/>
    </row>
    <row r="154" spans="1:15" s="63" customFormat="1" ht="132.75" customHeight="1" x14ac:dyDescent="0.25">
      <c r="A154" s="106" t="s">
        <v>23</v>
      </c>
      <c r="B154" s="44" t="s">
        <v>87</v>
      </c>
      <c r="C154" s="99">
        <f>SUM(C155:C159)</f>
        <v>252.2</v>
      </c>
      <c r="D154" s="99">
        <f t="shared" ref="D154:K154" si="54">SUM(D155:D159)</f>
        <v>252.2</v>
      </c>
      <c r="E154" s="99">
        <f t="shared" si="54"/>
        <v>0</v>
      </c>
      <c r="F154" s="46">
        <f t="shared" si="52"/>
        <v>0</v>
      </c>
      <c r="G154" s="99">
        <f t="shared" si="54"/>
        <v>0</v>
      </c>
      <c r="H154" s="102">
        <f>G154/D154*100</f>
        <v>0</v>
      </c>
      <c r="I154" s="143"/>
      <c r="J154" s="99">
        <f t="shared" si="54"/>
        <v>252.2</v>
      </c>
      <c r="K154" s="29">
        <f t="shared" si="54"/>
        <v>0</v>
      </c>
      <c r="L154" s="176" t="s">
        <v>118</v>
      </c>
      <c r="M154" s="49"/>
      <c r="N154" s="49"/>
      <c r="O154" s="50"/>
    </row>
    <row r="155" spans="1:15" s="63" customFormat="1" x14ac:dyDescent="0.25">
      <c r="A155" s="106"/>
      <c r="B155" s="45" t="s">
        <v>4</v>
      </c>
      <c r="C155" s="42"/>
      <c r="D155" s="42"/>
      <c r="E155" s="42"/>
      <c r="F155" s="46"/>
      <c r="G155" s="42"/>
      <c r="H155" s="47"/>
      <c r="I155" s="42"/>
      <c r="J155" s="42"/>
      <c r="K155" s="110"/>
      <c r="L155" s="176"/>
      <c r="M155" s="49"/>
      <c r="N155" s="49"/>
      <c r="O155" s="50"/>
    </row>
    <row r="156" spans="1:15" s="63" customFormat="1" x14ac:dyDescent="0.25">
      <c r="A156" s="106"/>
      <c r="B156" s="45" t="s">
        <v>16</v>
      </c>
      <c r="C156" s="42">
        <v>252.2</v>
      </c>
      <c r="D156" s="42">
        <v>252.2</v>
      </c>
      <c r="E156" s="42">
        <v>0</v>
      </c>
      <c r="F156" s="46">
        <f t="shared" si="52"/>
        <v>0</v>
      </c>
      <c r="G156" s="42">
        <v>0</v>
      </c>
      <c r="H156" s="47">
        <f>G156/D156*100</f>
        <v>0</v>
      </c>
      <c r="I156" s="42"/>
      <c r="J156" s="42">
        <v>252.2</v>
      </c>
      <c r="K156" s="22">
        <f>D156-J156</f>
        <v>0</v>
      </c>
      <c r="L156" s="176"/>
      <c r="M156" s="49"/>
      <c r="N156" s="49"/>
      <c r="O156" s="50"/>
    </row>
    <row r="157" spans="1:15" s="63" customFormat="1" x14ac:dyDescent="0.25">
      <c r="A157" s="106"/>
      <c r="B157" s="45" t="s">
        <v>11</v>
      </c>
      <c r="C157" s="42"/>
      <c r="D157" s="42"/>
      <c r="E157" s="42"/>
      <c r="F157" s="47"/>
      <c r="G157" s="42"/>
      <c r="H157" s="47"/>
      <c r="I157" s="42"/>
      <c r="J157" s="42"/>
      <c r="K157" s="110">
        <f>D157-J157</f>
        <v>0</v>
      </c>
      <c r="L157" s="176"/>
      <c r="M157" s="49"/>
      <c r="N157" s="49"/>
      <c r="O157" s="50"/>
    </row>
    <row r="158" spans="1:15" s="63" customFormat="1" x14ac:dyDescent="0.25">
      <c r="A158" s="106"/>
      <c r="B158" s="45" t="s">
        <v>13</v>
      </c>
      <c r="C158" s="42"/>
      <c r="D158" s="42"/>
      <c r="E158" s="42"/>
      <c r="F158" s="47"/>
      <c r="G158" s="42"/>
      <c r="H158" s="47"/>
      <c r="I158" s="42"/>
      <c r="J158" s="42"/>
      <c r="K158" s="110">
        <f>D158-J158</f>
        <v>0</v>
      </c>
      <c r="L158" s="176"/>
      <c r="M158" s="49"/>
      <c r="N158" s="49"/>
      <c r="O158" s="50"/>
    </row>
    <row r="159" spans="1:15" s="63" customFormat="1" x14ac:dyDescent="0.25">
      <c r="A159" s="106"/>
      <c r="B159" s="45" t="s">
        <v>5</v>
      </c>
      <c r="C159" s="42"/>
      <c r="D159" s="42"/>
      <c r="E159" s="42"/>
      <c r="F159" s="47"/>
      <c r="G159" s="42"/>
      <c r="H159" s="47"/>
      <c r="I159" s="42"/>
      <c r="J159" s="42"/>
      <c r="K159" s="110">
        <f>D159-J159</f>
        <v>0</v>
      </c>
      <c r="L159" s="176"/>
      <c r="M159" s="49"/>
      <c r="N159" s="49"/>
      <c r="O159" s="50"/>
    </row>
    <row r="160" spans="1:15" s="68" customFormat="1" ht="150.75" customHeight="1" x14ac:dyDescent="0.25">
      <c r="A160" s="139" t="s">
        <v>24</v>
      </c>
      <c r="B160" s="44" t="s">
        <v>106</v>
      </c>
      <c r="C160" s="98">
        <f>C162+C161+C163+C164+C165</f>
        <v>223541.9</v>
      </c>
      <c r="D160" s="98">
        <f>D162+D161+D163+D164+D165</f>
        <v>223541.9</v>
      </c>
      <c r="E160" s="98">
        <f t="shared" ref="E160:K160" si="55">E162+E161+E163+E164+E165</f>
        <v>15816.98</v>
      </c>
      <c r="F160" s="103">
        <f>E160/D160</f>
        <v>7.0800000000000002E-2</v>
      </c>
      <c r="G160" s="138">
        <f>G162+G161+G163+G164+G165</f>
        <v>15816.98</v>
      </c>
      <c r="H160" s="103">
        <f t="shared" ref="H160" si="56">G160/D160</f>
        <v>7.0800000000000002E-2</v>
      </c>
      <c r="I160" s="43"/>
      <c r="J160" s="98">
        <f>J162+J161+J163+J164+J165</f>
        <v>223541.9</v>
      </c>
      <c r="K160" s="98">
        <f t="shared" si="55"/>
        <v>0</v>
      </c>
      <c r="L160" s="175" t="s">
        <v>116</v>
      </c>
      <c r="M160" s="49"/>
      <c r="N160" s="49"/>
      <c r="O160" s="50"/>
    </row>
    <row r="161" spans="1:15" s="52" customFormat="1" x14ac:dyDescent="0.25">
      <c r="A161" s="139"/>
      <c r="B161" s="101" t="s">
        <v>4</v>
      </c>
      <c r="C161" s="43"/>
      <c r="D161" s="43"/>
      <c r="E161" s="43"/>
      <c r="F161" s="46"/>
      <c r="G161" s="42"/>
      <c r="H161" s="46"/>
      <c r="I161" s="43"/>
      <c r="J161" s="43"/>
      <c r="K161" s="43"/>
      <c r="L161" s="175"/>
      <c r="M161" s="49"/>
      <c r="N161" s="49"/>
      <c r="O161" s="50"/>
    </row>
    <row r="162" spans="1:15" s="52" customFormat="1" x14ac:dyDescent="0.25">
      <c r="A162" s="139"/>
      <c r="B162" s="101" t="s">
        <v>16</v>
      </c>
      <c r="C162" s="43">
        <v>212328.6</v>
      </c>
      <c r="D162" s="43">
        <v>212328.6</v>
      </c>
      <c r="E162" s="43">
        <v>12508.36</v>
      </c>
      <c r="F162" s="46">
        <f>E162/D162</f>
        <v>5.8900000000000001E-2</v>
      </c>
      <c r="G162" s="42">
        <v>12508.36</v>
      </c>
      <c r="H162" s="46">
        <f>G162/D162</f>
        <v>5.8900000000000001E-2</v>
      </c>
      <c r="I162" s="43"/>
      <c r="J162" s="43">
        <v>212328.6</v>
      </c>
      <c r="K162" s="43">
        <f>D162-J162</f>
        <v>0</v>
      </c>
      <c r="L162" s="175"/>
      <c r="M162" s="49"/>
      <c r="N162" s="49"/>
      <c r="O162" s="50"/>
    </row>
    <row r="163" spans="1:15" s="52" customFormat="1" x14ac:dyDescent="0.25">
      <c r="A163" s="139"/>
      <c r="B163" s="101" t="s">
        <v>11</v>
      </c>
      <c r="C163" s="43">
        <v>11175.2</v>
      </c>
      <c r="D163" s="43">
        <v>11175.2</v>
      </c>
      <c r="E163" s="42">
        <f>G163</f>
        <v>3308.62</v>
      </c>
      <c r="F163" s="47">
        <f>E163/D163</f>
        <v>0.29609999999999997</v>
      </c>
      <c r="G163" s="42">
        <v>3308.62</v>
      </c>
      <c r="H163" s="46">
        <f>G163/D163</f>
        <v>0.29609999999999997</v>
      </c>
      <c r="I163" s="43"/>
      <c r="J163" s="43">
        <v>11175.2</v>
      </c>
      <c r="K163" s="43">
        <f>D163-J163</f>
        <v>0</v>
      </c>
      <c r="L163" s="175"/>
      <c r="M163" s="49"/>
      <c r="N163" s="49"/>
      <c r="O163" s="50"/>
    </row>
    <row r="164" spans="1:15" s="52" customFormat="1" x14ac:dyDescent="0.25">
      <c r="A164" s="139"/>
      <c r="B164" s="101" t="s">
        <v>13</v>
      </c>
      <c r="C164" s="43">
        <v>38.1</v>
      </c>
      <c r="D164" s="43">
        <v>38.1</v>
      </c>
      <c r="E164" s="43">
        <f>G164</f>
        <v>0</v>
      </c>
      <c r="F164" s="46"/>
      <c r="G164" s="42"/>
      <c r="H164" s="46"/>
      <c r="I164" s="43"/>
      <c r="J164" s="43">
        <f>D164</f>
        <v>38.1</v>
      </c>
      <c r="K164" s="43">
        <f>D164-J164</f>
        <v>0</v>
      </c>
      <c r="L164" s="175"/>
      <c r="M164" s="49"/>
      <c r="N164" s="49"/>
      <c r="O164" s="50"/>
    </row>
    <row r="165" spans="1:15" s="52" customFormat="1" x14ac:dyDescent="0.25">
      <c r="A165" s="139"/>
      <c r="B165" s="101" t="s">
        <v>5</v>
      </c>
      <c r="C165" s="43"/>
      <c r="D165" s="43"/>
      <c r="E165" s="43"/>
      <c r="F165" s="46"/>
      <c r="G165" s="42"/>
      <c r="H165" s="46"/>
      <c r="I165" s="43"/>
      <c r="J165" s="43"/>
      <c r="K165" s="43"/>
      <c r="L165" s="175"/>
      <c r="M165" s="49"/>
      <c r="N165" s="49"/>
      <c r="O165" s="50"/>
    </row>
    <row r="166" spans="1:15" s="39" customFormat="1" ht="63.75" customHeight="1" x14ac:dyDescent="0.25">
      <c r="A166" s="139" t="s">
        <v>25</v>
      </c>
      <c r="B166" s="137" t="s">
        <v>78</v>
      </c>
      <c r="C166" s="98"/>
      <c r="D166" s="98"/>
      <c r="E166" s="147"/>
      <c r="F166" s="103"/>
      <c r="G166" s="138"/>
      <c r="H166" s="103"/>
      <c r="I166" s="145"/>
      <c r="J166" s="148"/>
      <c r="K166" s="148"/>
      <c r="L166" s="163" t="s">
        <v>37</v>
      </c>
      <c r="M166" s="77"/>
      <c r="N166" s="77"/>
      <c r="O166" s="78"/>
    </row>
    <row r="167" spans="1:15" s="53" customFormat="1" ht="101.25" x14ac:dyDescent="0.4">
      <c r="A167" s="106" t="s">
        <v>26</v>
      </c>
      <c r="B167" s="104" t="s">
        <v>70</v>
      </c>
      <c r="C167" s="99">
        <f>SUM(C168:C172)</f>
        <v>421455</v>
      </c>
      <c r="D167" s="99">
        <f t="shared" ref="D167:G167" si="57">SUM(D168:D172)</f>
        <v>421455</v>
      </c>
      <c r="E167" s="99">
        <f t="shared" si="57"/>
        <v>0</v>
      </c>
      <c r="F167" s="102">
        <f>E167/D167</f>
        <v>0</v>
      </c>
      <c r="G167" s="99">
        <f t="shared" si="57"/>
        <v>0</v>
      </c>
      <c r="H167" s="102">
        <f>G167/D167</f>
        <v>0</v>
      </c>
      <c r="I167" s="143">
        <v>0</v>
      </c>
      <c r="J167" s="99">
        <f>SUM(J168:J172)</f>
        <v>421455</v>
      </c>
      <c r="K167" s="105">
        <f>D167-J167</f>
        <v>0</v>
      </c>
      <c r="L167" s="209" t="s">
        <v>96</v>
      </c>
      <c r="M167" s="49"/>
      <c r="N167" s="49"/>
      <c r="O167" s="50"/>
    </row>
    <row r="168" spans="1:15" s="53" customFormat="1" x14ac:dyDescent="0.4">
      <c r="A168" s="106"/>
      <c r="B168" s="101" t="s">
        <v>4</v>
      </c>
      <c r="C168" s="42"/>
      <c r="D168" s="42"/>
      <c r="E168" s="42"/>
      <c r="F168" s="47"/>
      <c r="G168" s="42"/>
      <c r="H168" s="47"/>
      <c r="I168" s="42"/>
      <c r="J168" s="42"/>
      <c r="K168" s="105">
        <f>D168-G168</f>
        <v>0</v>
      </c>
      <c r="L168" s="210"/>
      <c r="M168" s="49"/>
      <c r="N168" s="49"/>
      <c r="O168" s="50"/>
    </row>
    <row r="169" spans="1:15" s="56" customFormat="1" x14ac:dyDescent="0.4">
      <c r="A169" s="48"/>
      <c r="B169" s="45" t="s">
        <v>16</v>
      </c>
      <c r="C169" s="42">
        <v>400380.6</v>
      </c>
      <c r="D169" s="42">
        <v>400380.6</v>
      </c>
      <c r="E169" s="42">
        <v>0</v>
      </c>
      <c r="F169" s="47">
        <f>E169/D169</f>
        <v>0</v>
      </c>
      <c r="G169" s="42">
        <v>0</v>
      </c>
      <c r="H169" s="47">
        <f>G169/D169</f>
        <v>0</v>
      </c>
      <c r="I169" s="42"/>
      <c r="J169" s="42">
        <f>D169</f>
        <v>400380.6</v>
      </c>
      <c r="K169" s="22">
        <f>D169-J169</f>
        <v>0</v>
      </c>
      <c r="L169" s="210"/>
      <c r="M169" s="49"/>
      <c r="N169" s="54"/>
      <c r="O169" s="50"/>
    </row>
    <row r="170" spans="1:15" s="56" customFormat="1" x14ac:dyDescent="0.4">
      <c r="A170" s="48"/>
      <c r="B170" s="45" t="s">
        <v>11</v>
      </c>
      <c r="C170" s="42">
        <v>21074.400000000001</v>
      </c>
      <c r="D170" s="42">
        <v>21074.400000000001</v>
      </c>
      <c r="E170" s="42">
        <f>G170</f>
        <v>0</v>
      </c>
      <c r="F170" s="47">
        <f>E170/D170</f>
        <v>0</v>
      </c>
      <c r="G170" s="42">
        <v>0</v>
      </c>
      <c r="H170" s="47">
        <f>G170/D170</f>
        <v>0</v>
      </c>
      <c r="I170" s="42"/>
      <c r="J170" s="42">
        <f>D170</f>
        <v>21074.400000000001</v>
      </c>
      <c r="K170" s="22">
        <f>D170-J170</f>
        <v>0</v>
      </c>
      <c r="L170" s="210"/>
      <c r="M170" s="49"/>
      <c r="N170" s="54"/>
      <c r="O170" s="50"/>
    </row>
    <row r="171" spans="1:15" s="53" customFormat="1" x14ac:dyDescent="0.4">
      <c r="A171" s="106"/>
      <c r="B171" s="101" t="s">
        <v>13</v>
      </c>
      <c r="C171" s="42">
        <v>0</v>
      </c>
      <c r="D171" s="42">
        <v>0</v>
      </c>
      <c r="E171" s="42">
        <v>0</v>
      </c>
      <c r="F171" s="47"/>
      <c r="G171" s="42"/>
      <c r="H171" s="47"/>
      <c r="I171" s="42"/>
      <c r="J171" s="42">
        <v>0</v>
      </c>
      <c r="K171" s="22">
        <f>D171-J171</f>
        <v>0</v>
      </c>
      <c r="L171" s="210"/>
      <c r="M171" s="49"/>
      <c r="N171" s="49"/>
      <c r="O171" s="50"/>
    </row>
    <row r="172" spans="1:15" s="53" customFormat="1" x14ac:dyDescent="0.4">
      <c r="A172" s="106"/>
      <c r="B172" s="101" t="s">
        <v>5</v>
      </c>
      <c r="C172" s="43"/>
      <c r="D172" s="43"/>
      <c r="E172" s="43"/>
      <c r="F172" s="46"/>
      <c r="G172" s="42"/>
      <c r="H172" s="46"/>
      <c r="I172" s="43"/>
      <c r="J172" s="43"/>
      <c r="K172" s="21"/>
      <c r="L172" s="210"/>
      <c r="M172" s="49"/>
      <c r="N172" s="49"/>
      <c r="O172" s="50"/>
    </row>
    <row r="173" spans="1:15" s="89" customFormat="1" ht="75.75" customHeight="1" x14ac:dyDescent="0.25">
      <c r="A173" s="139" t="s">
        <v>27</v>
      </c>
      <c r="B173" s="137" t="s">
        <v>79</v>
      </c>
      <c r="C173" s="98"/>
      <c r="D173" s="98"/>
      <c r="E173" s="147"/>
      <c r="F173" s="103"/>
      <c r="G173" s="138"/>
      <c r="H173" s="103"/>
      <c r="I173" s="145"/>
      <c r="J173" s="148"/>
      <c r="K173" s="148"/>
      <c r="L173" s="163" t="s">
        <v>37</v>
      </c>
      <c r="M173" s="18"/>
      <c r="N173" s="18"/>
      <c r="O173" s="19"/>
    </row>
    <row r="174" spans="1:15" s="166" customFormat="1" ht="121.5" x14ac:dyDescent="0.25">
      <c r="A174" s="48" t="s">
        <v>30</v>
      </c>
      <c r="B174" s="44" t="s">
        <v>108</v>
      </c>
      <c r="C174" s="138">
        <f>C175+C176+C177</f>
        <v>0</v>
      </c>
      <c r="D174" s="138">
        <f t="shared" ref="D174:E174" si="58">D175+D176+D177</f>
        <v>0</v>
      </c>
      <c r="E174" s="138">
        <f t="shared" si="58"/>
        <v>0</v>
      </c>
      <c r="F174" s="141"/>
      <c r="G174" s="138">
        <f>G175+G176+G177</f>
        <v>0</v>
      </c>
      <c r="H174" s="141"/>
      <c r="I174" s="143"/>
      <c r="J174" s="138">
        <f>J175+J176+J177</f>
        <v>0</v>
      </c>
      <c r="K174" s="138">
        <f>K175+K176+K177</f>
        <v>0</v>
      </c>
      <c r="L174" s="175"/>
      <c r="M174" s="77"/>
      <c r="N174" s="71"/>
      <c r="O174" s="72"/>
    </row>
    <row r="175" spans="1:15" s="168" customFormat="1" x14ac:dyDescent="0.25">
      <c r="A175" s="167"/>
      <c r="B175" s="142" t="s">
        <v>4</v>
      </c>
      <c r="C175" s="42"/>
      <c r="D175" s="42"/>
      <c r="E175" s="42"/>
      <c r="F175" s="47"/>
      <c r="G175" s="42"/>
      <c r="H175" s="47"/>
      <c r="I175" s="42"/>
      <c r="J175" s="42"/>
      <c r="K175" s="42">
        <f>E175-J175</f>
        <v>0</v>
      </c>
      <c r="L175" s="175"/>
      <c r="M175" s="77"/>
      <c r="N175" s="71"/>
      <c r="O175" s="72"/>
    </row>
    <row r="176" spans="1:15" s="168" customFormat="1" x14ac:dyDescent="0.25">
      <c r="A176" s="167"/>
      <c r="B176" s="142" t="s">
        <v>16</v>
      </c>
      <c r="C176" s="42"/>
      <c r="D176" s="42"/>
      <c r="E176" s="42"/>
      <c r="F176" s="47"/>
      <c r="G176" s="42"/>
      <c r="H176" s="47"/>
      <c r="I176" s="42"/>
      <c r="J176" s="42"/>
      <c r="K176" s="42">
        <f>D176-J176</f>
        <v>0</v>
      </c>
      <c r="L176" s="175"/>
      <c r="M176" s="77"/>
      <c r="N176" s="71"/>
      <c r="O176" s="72"/>
    </row>
    <row r="177" spans="1:15" s="168" customFormat="1" x14ac:dyDescent="0.25">
      <c r="A177" s="167"/>
      <c r="B177" s="142" t="s">
        <v>11</v>
      </c>
      <c r="C177" s="42"/>
      <c r="D177" s="42"/>
      <c r="E177" s="42"/>
      <c r="F177" s="47"/>
      <c r="G177" s="42"/>
      <c r="H177" s="47"/>
      <c r="I177" s="42"/>
      <c r="J177" s="42"/>
      <c r="K177" s="42">
        <f>D177-J177</f>
        <v>0</v>
      </c>
      <c r="L177" s="175"/>
      <c r="M177" s="77"/>
      <c r="N177" s="71"/>
      <c r="O177" s="72"/>
    </row>
    <row r="178" spans="1:15" s="168" customFormat="1" x14ac:dyDescent="0.25">
      <c r="A178" s="167"/>
      <c r="B178" s="142" t="s">
        <v>13</v>
      </c>
      <c r="C178" s="42"/>
      <c r="D178" s="42"/>
      <c r="E178" s="42"/>
      <c r="F178" s="47"/>
      <c r="G178" s="42"/>
      <c r="H178" s="47"/>
      <c r="I178" s="42"/>
      <c r="J178" s="42"/>
      <c r="K178" s="42">
        <f>E178-J178</f>
        <v>0</v>
      </c>
      <c r="L178" s="175"/>
      <c r="M178" s="77"/>
      <c r="N178" s="71"/>
      <c r="O178" s="72"/>
    </row>
    <row r="179" spans="1:15" s="168" customFormat="1" x14ac:dyDescent="0.25">
      <c r="A179" s="167"/>
      <c r="B179" s="142" t="s">
        <v>5</v>
      </c>
      <c r="C179" s="42"/>
      <c r="D179" s="42"/>
      <c r="E179" s="42"/>
      <c r="F179" s="47"/>
      <c r="G179" s="42"/>
      <c r="H179" s="47"/>
      <c r="I179" s="42"/>
      <c r="J179" s="42"/>
      <c r="K179" s="42">
        <f>E179-J179</f>
        <v>0</v>
      </c>
      <c r="L179" s="175"/>
      <c r="M179" s="77"/>
      <c r="N179" s="71"/>
      <c r="O179" s="72"/>
    </row>
    <row r="180" spans="1:15" s="90" customFormat="1" ht="74.25" customHeight="1" x14ac:dyDescent="0.25">
      <c r="A180" s="139" t="s">
        <v>29</v>
      </c>
      <c r="B180" s="137" t="s">
        <v>80</v>
      </c>
      <c r="C180" s="138"/>
      <c r="D180" s="138"/>
      <c r="E180" s="138"/>
      <c r="F180" s="141"/>
      <c r="G180" s="138"/>
      <c r="H180" s="141"/>
      <c r="I180" s="143"/>
      <c r="J180" s="162"/>
      <c r="K180" s="148"/>
      <c r="L180" s="163" t="s">
        <v>37</v>
      </c>
      <c r="M180" s="18"/>
      <c r="N180" s="18"/>
      <c r="O180" s="19"/>
    </row>
    <row r="181" spans="1:15" s="90" customFormat="1" ht="72.75" customHeight="1" x14ac:dyDescent="0.25">
      <c r="A181" s="139" t="s">
        <v>28</v>
      </c>
      <c r="B181" s="137" t="s">
        <v>81</v>
      </c>
      <c r="C181" s="138"/>
      <c r="D181" s="138"/>
      <c r="E181" s="138"/>
      <c r="F181" s="141"/>
      <c r="G181" s="138"/>
      <c r="H181" s="141"/>
      <c r="I181" s="143"/>
      <c r="J181" s="162"/>
      <c r="K181" s="148"/>
      <c r="L181" s="163" t="s">
        <v>37</v>
      </c>
      <c r="M181" s="18"/>
      <c r="N181" s="18"/>
      <c r="O181" s="19"/>
    </row>
    <row r="182" spans="1:15" ht="94.5" customHeight="1" x14ac:dyDescent="0.4">
      <c r="A182" s="139" t="s">
        <v>82</v>
      </c>
      <c r="B182" s="137" t="s">
        <v>60</v>
      </c>
      <c r="C182" s="138"/>
      <c r="D182" s="138"/>
      <c r="E182" s="161"/>
      <c r="F182" s="141"/>
      <c r="G182" s="138"/>
      <c r="H182" s="141"/>
      <c r="I182" s="143"/>
      <c r="J182" s="162"/>
      <c r="K182" s="148"/>
      <c r="L182" s="163" t="s">
        <v>37</v>
      </c>
      <c r="M182" s="18"/>
      <c r="N182" s="18"/>
      <c r="O182" s="19"/>
    </row>
    <row r="183" spans="1:15" s="53" customFormat="1" ht="211.5" customHeight="1" x14ac:dyDescent="0.4">
      <c r="A183" s="139" t="s">
        <v>58</v>
      </c>
      <c r="B183" s="137" t="s">
        <v>107</v>
      </c>
      <c r="C183" s="98">
        <f>SUM(C184:C187)</f>
        <v>33230.199999999997</v>
      </c>
      <c r="D183" s="98">
        <f>SUM(D184:D187)</f>
        <v>34441.199999999997</v>
      </c>
      <c r="E183" s="98">
        <f>SUM(E184:E187)</f>
        <v>4175.8100000000004</v>
      </c>
      <c r="F183" s="103">
        <f>E183/D183</f>
        <v>0.1212</v>
      </c>
      <c r="G183" s="138">
        <f>SUM(G184:G187)</f>
        <v>3480.22</v>
      </c>
      <c r="H183" s="103">
        <f>G183/D183</f>
        <v>0.10100000000000001</v>
      </c>
      <c r="I183" s="43"/>
      <c r="J183" s="98">
        <f>SUM(J184:J187)</f>
        <v>34441.199999999997</v>
      </c>
      <c r="K183" s="98">
        <f>SUM(K184:K187)</f>
        <v>0</v>
      </c>
      <c r="L183" s="176" t="s">
        <v>117</v>
      </c>
      <c r="M183" s="49"/>
      <c r="N183" s="49"/>
      <c r="O183" s="50"/>
    </row>
    <row r="184" spans="1:15" s="70" customFormat="1" ht="33.75" customHeight="1" x14ac:dyDescent="0.4">
      <c r="A184" s="139"/>
      <c r="B184" s="101" t="s">
        <v>4</v>
      </c>
      <c r="C184" s="43">
        <v>29487.7</v>
      </c>
      <c r="D184" s="43">
        <v>30698.7</v>
      </c>
      <c r="E184" s="43">
        <v>3375.81</v>
      </c>
      <c r="F184" s="46">
        <f>E184/D184</f>
        <v>0.11</v>
      </c>
      <c r="G184" s="42">
        <v>3375.81</v>
      </c>
      <c r="H184" s="46">
        <f t="shared" ref="H184:H185" si="59">G184/D184</f>
        <v>0.11</v>
      </c>
      <c r="I184" s="43"/>
      <c r="J184" s="43">
        <v>30698.7</v>
      </c>
      <c r="K184" s="42">
        <f>D184-J184</f>
        <v>0</v>
      </c>
      <c r="L184" s="176"/>
      <c r="M184" s="49"/>
      <c r="N184" s="49"/>
      <c r="O184" s="69"/>
    </row>
    <row r="185" spans="1:15" s="70" customFormat="1" ht="33.75" customHeight="1" x14ac:dyDescent="0.4">
      <c r="A185" s="139"/>
      <c r="B185" s="101" t="s">
        <v>16</v>
      </c>
      <c r="C185" s="43">
        <v>3742.5</v>
      </c>
      <c r="D185" s="43">
        <v>3742.5</v>
      </c>
      <c r="E185" s="43">
        <v>800</v>
      </c>
      <c r="F185" s="46">
        <f>E185/D185</f>
        <v>0.21379999999999999</v>
      </c>
      <c r="G185" s="42">
        <v>104.41</v>
      </c>
      <c r="H185" s="46">
        <f t="shared" si="59"/>
        <v>2.7900000000000001E-2</v>
      </c>
      <c r="I185" s="43"/>
      <c r="J185" s="43">
        <v>3742.5</v>
      </c>
      <c r="K185" s="42">
        <f>D185-J185</f>
        <v>0</v>
      </c>
      <c r="L185" s="176"/>
      <c r="M185" s="49"/>
      <c r="N185" s="49"/>
      <c r="O185" s="69"/>
    </row>
    <row r="186" spans="1:15" s="70" customFormat="1" ht="33.75" customHeight="1" x14ac:dyDescent="0.4">
      <c r="A186" s="139"/>
      <c r="B186" s="101" t="s">
        <v>11</v>
      </c>
      <c r="C186" s="43"/>
      <c r="D186" s="43"/>
      <c r="E186" s="43"/>
      <c r="F186" s="46"/>
      <c r="G186" s="42"/>
      <c r="H186" s="46"/>
      <c r="I186" s="155"/>
      <c r="J186" s="43"/>
      <c r="K186" s="42">
        <f>D186-J186</f>
        <v>0</v>
      </c>
      <c r="L186" s="176"/>
      <c r="M186" s="49"/>
      <c r="N186" s="49"/>
      <c r="O186" s="69"/>
    </row>
    <row r="187" spans="1:15" s="70" customFormat="1" ht="33.75" customHeight="1" x14ac:dyDescent="0.4">
      <c r="A187" s="139"/>
      <c r="B187" s="101" t="s">
        <v>13</v>
      </c>
      <c r="C187" s="43"/>
      <c r="D187" s="43"/>
      <c r="E187" s="43"/>
      <c r="F187" s="46"/>
      <c r="G187" s="42"/>
      <c r="H187" s="46"/>
      <c r="I187" s="155"/>
      <c r="J187" s="43"/>
      <c r="K187" s="43">
        <f>E187-J187</f>
        <v>0</v>
      </c>
      <c r="L187" s="176"/>
      <c r="M187" s="49"/>
      <c r="N187" s="49"/>
      <c r="O187" s="69"/>
    </row>
    <row r="188" spans="1:15" ht="73.5" customHeight="1" x14ac:dyDescent="0.4">
      <c r="A188" s="139" t="s">
        <v>84</v>
      </c>
      <c r="B188" s="137" t="s">
        <v>83</v>
      </c>
      <c r="C188" s="138"/>
      <c r="D188" s="138"/>
      <c r="E188" s="161"/>
      <c r="F188" s="141"/>
      <c r="G188" s="138"/>
      <c r="H188" s="141"/>
      <c r="I188" s="143"/>
      <c r="J188" s="162"/>
      <c r="K188" s="148"/>
      <c r="L188" s="163" t="s">
        <v>37</v>
      </c>
      <c r="M188" s="18"/>
      <c r="N188" s="18"/>
      <c r="O188" s="19"/>
    </row>
    <row r="189" spans="1:15" ht="73.5" customHeight="1" x14ac:dyDescent="0.4">
      <c r="A189" s="139" t="s">
        <v>86</v>
      </c>
      <c r="B189" s="137" t="s">
        <v>85</v>
      </c>
      <c r="C189" s="138"/>
      <c r="D189" s="138"/>
      <c r="E189" s="161"/>
      <c r="F189" s="141"/>
      <c r="G189" s="138"/>
      <c r="H189" s="141"/>
      <c r="I189" s="143"/>
      <c r="J189" s="162"/>
      <c r="K189" s="148"/>
      <c r="L189" s="163" t="s">
        <v>37</v>
      </c>
      <c r="M189" s="18"/>
      <c r="N189" s="18"/>
      <c r="O189" s="19"/>
    </row>
    <row r="404" spans="10:11" x14ac:dyDescent="0.4">
      <c r="J404" s="6"/>
      <c r="K404" s="6"/>
    </row>
    <row r="405" spans="10:11" x14ac:dyDescent="0.4">
      <c r="J405" s="6"/>
      <c r="K405" s="6"/>
    </row>
    <row r="406" spans="10:11" x14ac:dyDescent="0.4">
      <c r="J406" s="6"/>
      <c r="K406" s="6"/>
    </row>
  </sheetData>
  <autoFilter ref="A7:L391"/>
  <customSheetViews>
    <customSheetView guid="{A0A3CD9B-2436-40D7-91DB-589A95FBBF00}" scale="40" showPageBreaks="1" outlineSymbols="0" zeroValues="0" fitToPage="1" printArea="1" showAutoFilter="1" hiddenColumns="1" view="pageBreakPreview">
      <pane xSplit="2" ySplit="8" topLeftCell="J9" activePane="bottomRight" state="frozen"/>
      <selection pane="bottomRight" activeCell="M1" sqref="M1:O1048576"/>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43" fitToHeight="0" orientation="landscape" r:id="rId1"/>
      <autoFilter ref="A7:L391"/>
    </customSheetView>
    <customSheetView guid="{3EEA7E1A-5F2B-4408-A34C-1F0223B5B245}" scale="40" showPageBreaks="1" outlineSymbols="0" zeroValues="0" fitToPage="1" printArea="1" showAutoFilter="1" view="pageBreakPreview" topLeftCell="A5">
      <pane xSplit="4" ySplit="10" topLeftCell="J21" activePane="bottomRight" state="frozen"/>
      <selection pane="bottomRight" activeCell="L21" sqref="L21:L28"/>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0" fitToHeight="0" orientation="landscape" horizontalDpi="4294967293" r:id="rId2"/>
      <autoFilter ref="A7:L391"/>
    </customSheetView>
    <customSheetView guid="{45DE1976-7F07-4EB4-8A9C-FB72D060BEFA}" scale="40" showPageBreaks="1" outlineSymbols="0" zeroValues="0" fitToPage="1" printArea="1" showAutoFilter="1" hiddenColumns="1" view="pageBreakPreview" topLeftCell="C1">
      <selection activeCell="L15" sqref="L15:L20"/>
      <rowBreaks count="32" manualBreakCount="32">
        <brk id="30" max="11" man="1"/>
        <brk id="128" max="11" man="1"/>
        <brk id="147" max="11" man="1"/>
        <brk id="171" max="11" man="1"/>
        <brk id="206" max="18"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3" fitToHeight="0" orientation="landscape" r:id="rId3"/>
      <autoFilter ref="A7:L391"/>
    </customSheetView>
    <customSheetView guid="{CCF533A2-322B-40E2-88B2-065E6D1D35B4}" scale="40" showPageBreaks="1" outlineSymbols="0" zeroValues="0" fitToPage="1" printArea="1" showAutoFilter="1" hiddenColumns="1" view="pageBreakPreview" topLeftCell="A4">
      <pane xSplit="2" ySplit="5" topLeftCell="E39" activePane="bottomRight" state="frozen"/>
      <selection pane="bottomRight" activeCell="K56" sqref="K56"/>
      <rowBreaks count="31" manualBreakCount="31">
        <brk id="28" max="11" man="1"/>
        <brk id="61" max="11" man="1"/>
        <brk id="128"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43" fitToHeight="0" orientation="landscape" horizontalDpi="4294967293" r:id="rId4"/>
      <autoFilter ref="A7:L391"/>
    </customSheetView>
    <customSheetView guid="{13BE7114-35DF-4699-8779-61985C68F6C3}" scale="50" showPageBreaks="1" outlineSymbols="0" zeroValues="0" printArea="1" showAutoFilter="1" view="pageBreakPreview" topLeftCell="A5">
      <pane xSplit="4" ySplit="10" topLeftCell="E37" activePane="bottomRight" state="frozen"/>
      <selection pane="bottomRight" activeCell="H37" sqref="H37:H40"/>
      <rowBreaks count="31" manualBreakCount="31">
        <brk id="28" max="15" man="1"/>
        <brk id="35" max="11" man="1"/>
        <brk id="44" max="11"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6692913385826772" bottom="0" header="0" footer="0"/>
      <printOptions horizontalCentered="1"/>
      <pageSetup paperSize="9" scale="29" fitToHeight="0" orientation="landscape" horizontalDpi="4294967293" r:id="rId5"/>
      <autoFilter ref="A7:L391"/>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6"/>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7"/>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8"/>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9"/>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0"/>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1"/>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2"/>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3"/>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4"/>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5"/>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6"/>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7"/>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8"/>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9"/>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20"/>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21"/>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2"/>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3"/>
      <autoFilter ref="A7:K386"/>
    </customSheetView>
    <customSheetView guid="{0CCCFAED-79CE-4449-BC23-D60C794B65C2}" scale="50" showPageBreaks="1" outlineSymbols="0" zeroValues="0" fitToPage="1" printArea="1" showAutoFilter="1" view="pageBreakPreview" topLeftCell="A5">
      <pane xSplit="2" ySplit="4" topLeftCell="K33" activePane="bottomRight" state="frozen"/>
      <selection pane="bottomRight" activeCell="L37" sqref="L37:L42"/>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1" fitToHeight="0" orientation="landscape" horizontalDpi="4294967293" r:id="rId24"/>
      <autoFilter ref="A7:L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5"/>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6"/>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CA384592-0CFD-4322-A4EB-34EC04693944}" scale="33" showPageBreaks="1" outlineSymbols="0" zeroValues="0" fitToPage="1" printArea="1" showAutoFilter="1" view="pageBreakPreview" topLeftCell="B163">
      <selection activeCell="B38" sqref="A38:XFD42"/>
      <rowBreaks count="31" manualBreakCount="31">
        <brk id="28" max="10" man="1"/>
        <brk id="147" max="10" man="1"/>
        <brk id="171" max="10"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0" fitToHeight="0" orientation="landscape" r:id="rId27"/>
      <autoFilter ref="A7:L391"/>
    </customSheetView>
    <customSheetView guid="{D95852A1-B0FC-4AC5-B62B-5CCBE05B0D15}" scale="50" showPageBreaks="1" outlineSymbols="0" zeroValues="0" fitToPage="1" showAutoFilter="1" view="pageBreakPreview" topLeftCell="A5">
      <pane xSplit="4" ySplit="4" topLeftCell="L180" activePane="bottomRight" state="frozen"/>
      <selection pane="bottomRight" activeCell="B141" sqref="B141:B142"/>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5" fitToHeight="0" orientation="landscape" r:id="rId28"/>
      <autoFilter ref="A7:L391"/>
    </customSheetView>
    <customSheetView guid="{99950613-28E7-4EC2-B918-559A2757B0A9}" scale="50" showPageBreaks="1" outlineSymbols="0" zeroValues="0" fitToPage="1" printArea="1" showAutoFilter="1" view="pageBreakPreview" topLeftCell="A66">
      <selection activeCell="B62" sqref="B62"/>
      <rowBreaks count="32" manualBreakCount="32">
        <brk id="28" max="11" man="1"/>
        <brk id="103" max="11" man="1"/>
        <brk id="140" max="11" man="1"/>
        <brk id="172"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0" fitToHeight="0" orientation="landscape" r:id="rId29"/>
      <autoFilter ref="A7:L391"/>
    </customSheetView>
    <customSheetView guid="{BEA0FDBA-BB07-4C19-8BBD-5E57EE395C09}" scale="50" showPageBreaks="1" outlineSymbols="0" zeroValues="0" fitToPage="1" printArea="1" showAutoFilter="1" hiddenColumns="1" view="pageBreakPreview" topLeftCell="A5">
      <pane xSplit="2" ySplit="4" topLeftCell="C9" activePane="bottomRight" state="frozen"/>
      <selection pane="bottomRight" activeCell="H9" sqref="H9"/>
      <rowBreaks count="33" manualBreakCount="33">
        <brk id="28" max="11" man="1"/>
        <brk id="82" max="11" man="1"/>
        <brk id="116" max="11" man="1"/>
        <brk id="134" max="11" man="1"/>
        <brk id="159" max="11" man="1"/>
        <brk id="203" max="18"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colBreaks count="1" manualBreakCount="1">
        <brk id="12" max="183" man="1"/>
      </colBreaks>
      <pageMargins left="0" right="0" top="0.9055118110236221" bottom="0" header="0" footer="0"/>
      <printOptions horizontalCentered="1"/>
      <pageSetup paperSize="8" scale="43" fitToHeight="0" orientation="landscape" r:id="rId30"/>
      <autoFilter ref="A7:L391"/>
    </customSheetView>
    <customSheetView guid="{67ADFAE6-A9AF-44D7-8539-93CD0F6B7849}" scale="50" showPageBreaks="1" outlineSymbols="0" zeroValues="0" fitToPage="1" printArea="1" showAutoFilter="1" hiddenColumns="1" view="pageBreakPreview" topLeftCell="A4">
      <pane xSplit="4" ySplit="7" topLeftCell="E11" activePane="bottomRight" state="frozen"/>
      <selection pane="bottomRight" activeCell="L9" sqref="L9:L14"/>
      <rowBreaks count="29" manualBreakCount="29">
        <brk id="54" max="11" man="1"/>
        <brk id="207" max="18"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8" scale="42" fitToHeight="0" orientation="landscape" horizontalDpi="4294967293" r:id="rId31"/>
      <autoFilter ref="A7:L391"/>
    </customSheetView>
  </customSheetViews>
  <mergeCells count="84">
    <mergeCell ref="L183:L187"/>
    <mergeCell ref="C141:C142"/>
    <mergeCell ref="B134:B135"/>
    <mergeCell ref="C134:C135"/>
    <mergeCell ref="L174:L179"/>
    <mergeCell ref="L141:L147"/>
    <mergeCell ref="L167:L172"/>
    <mergeCell ref="A134:A140"/>
    <mergeCell ref="L134:L140"/>
    <mergeCell ref="A141:A142"/>
    <mergeCell ref="B141:B142"/>
    <mergeCell ref="D134:D135"/>
    <mergeCell ref="D141:D142"/>
    <mergeCell ref="K134:K135"/>
    <mergeCell ref="H141:H142"/>
    <mergeCell ref="E29:E30"/>
    <mergeCell ref="L49:L54"/>
    <mergeCell ref="L43:L48"/>
    <mergeCell ref="L55:L60"/>
    <mergeCell ref="I141:I142"/>
    <mergeCell ref="L62:L67"/>
    <mergeCell ref="E134:E135"/>
    <mergeCell ref="F134:F135"/>
    <mergeCell ref="K141:K142"/>
    <mergeCell ref="G141:G142"/>
    <mergeCell ref="G134:G135"/>
    <mergeCell ref="H134:H135"/>
    <mergeCell ref="J134:J135"/>
    <mergeCell ref="J141:J142"/>
    <mergeCell ref="F141:F142"/>
    <mergeCell ref="E141:E142"/>
    <mergeCell ref="A15:A20"/>
    <mergeCell ref="B21:B23"/>
    <mergeCell ref="C21:C23"/>
    <mergeCell ref="D21:D23"/>
    <mergeCell ref="E21:E23"/>
    <mergeCell ref="A21:A22"/>
    <mergeCell ref="B29:B30"/>
    <mergeCell ref="A29:A30"/>
    <mergeCell ref="C29:C30"/>
    <mergeCell ref="D29:D30"/>
    <mergeCell ref="A3:L3"/>
    <mergeCell ref="G6:H6"/>
    <mergeCell ref="A9:A14"/>
    <mergeCell ref="A5:A7"/>
    <mergeCell ref="E6:F6"/>
    <mergeCell ref="D6:D7"/>
    <mergeCell ref="C5:D5"/>
    <mergeCell ref="C6:C7"/>
    <mergeCell ref="B5:B7"/>
    <mergeCell ref="J5:J7"/>
    <mergeCell ref="K5:K7"/>
    <mergeCell ref="L5:L7"/>
    <mergeCell ref="E5:H5"/>
    <mergeCell ref="L9:L14"/>
    <mergeCell ref="I5:I7"/>
    <mergeCell ref="L15:L20"/>
    <mergeCell ref="L37:L42"/>
    <mergeCell ref="L21:L28"/>
    <mergeCell ref="L29:L35"/>
    <mergeCell ref="F21:F23"/>
    <mergeCell ref="G21:G23"/>
    <mergeCell ref="J21:J23"/>
    <mergeCell ref="K29:K30"/>
    <mergeCell ref="G29:G30"/>
    <mergeCell ref="H29:H30"/>
    <mergeCell ref="J29:J30"/>
    <mergeCell ref="K21:K23"/>
    <mergeCell ref="F29:F30"/>
    <mergeCell ref="H21:H23"/>
    <mergeCell ref="I29:I30"/>
    <mergeCell ref="I21:I23"/>
    <mergeCell ref="L160:L165"/>
    <mergeCell ref="L154:L159"/>
    <mergeCell ref="L148:L153"/>
    <mergeCell ref="L116:L121"/>
    <mergeCell ref="L86:L91"/>
    <mergeCell ref="L68:L73"/>
    <mergeCell ref="L128:L133"/>
    <mergeCell ref="L98:L103"/>
    <mergeCell ref="L122:L127"/>
    <mergeCell ref="L104:L109"/>
    <mergeCell ref="L92:L97"/>
    <mergeCell ref="I134:I135"/>
  </mergeCells>
  <phoneticPr fontId="4" type="noConversion"/>
  <printOptions horizontalCentered="1"/>
  <pageMargins left="0" right="0" top="0.9055118110236221" bottom="0" header="0" footer="0"/>
  <pageSetup paperSize="8" scale="43" fitToHeight="0" orientation="landscape" r:id="rId32"/>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01.03.2018</vt:lpstr>
      <vt:lpstr>'на 01.03.2018'!Заголовки_для_печати</vt:lpstr>
      <vt:lpstr>'на 01.03.2018'!Область_печати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2018-03-05T08:07:38Z</cp:lastPrinted>
  <dcterms:created xsi:type="dcterms:W3CDTF">2011-12-13T05:34:09Z</dcterms:created>
  <dcterms:modified xsi:type="dcterms:W3CDTF">2018-03-19T06:45:58Z</dcterms:modified>
</cp:coreProperties>
</file>