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ova_nv\Desktop\ЗАДОЛЖЕННОСТЬ УКиРСО\Для сайта\на 01.10.2016\"/>
    </mc:Choice>
  </mc:AlternateContent>
  <bookViews>
    <workbookView xWindow="0" yWindow="0" windowWidth="19200" windowHeight="10992"/>
  </bookViews>
  <sheets>
    <sheet name="01.07.2016" sheetId="1" r:id="rId1"/>
  </sheets>
  <definedNames>
    <definedName name="_xlnm.Print_Titles" localSheetId="0">'01.07.2016'!$4:$6</definedName>
    <definedName name="_xlnm.Print_Area" localSheetId="0">'01.07.2016'!$A$1:$W$30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W11" i="1" l="1"/>
  <c r="W13" i="1"/>
  <c r="W20" i="1" l="1"/>
  <c r="W17" i="1"/>
  <c r="W16" i="1"/>
  <c r="W9" i="1"/>
  <c r="W10" i="1"/>
  <c r="W7" i="1"/>
  <c r="O9" i="1"/>
  <c r="O10" i="1"/>
  <c r="O11" i="1"/>
  <c r="O12" i="1"/>
  <c r="O13" i="1"/>
  <c r="O15" i="1"/>
  <c r="O16" i="1"/>
  <c r="O17" i="1"/>
  <c r="O18" i="1"/>
  <c r="O19" i="1"/>
  <c r="O20" i="1"/>
  <c r="O7" i="1"/>
  <c r="K9" i="1"/>
  <c r="K10" i="1"/>
  <c r="K11" i="1"/>
  <c r="K12" i="1"/>
  <c r="K13" i="1"/>
  <c r="K15" i="1"/>
  <c r="K16" i="1"/>
  <c r="K17" i="1"/>
  <c r="K18" i="1"/>
  <c r="K19" i="1"/>
  <c r="K20" i="1"/>
  <c r="K7" i="1"/>
  <c r="G9" i="1"/>
  <c r="G10" i="1"/>
  <c r="G11" i="1"/>
  <c r="G12" i="1"/>
  <c r="G13" i="1"/>
  <c r="G15" i="1"/>
  <c r="G16" i="1"/>
  <c r="G17" i="1"/>
  <c r="G19" i="1"/>
  <c r="G20" i="1"/>
  <c r="G7" i="1"/>
  <c r="U8" i="1" l="1"/>
  <c r="V8" i="1"/>
  <c r="T8" i="1"/>
  <c r="W8" i="1" l="1"/>
  <c r="P9" i="1"/>
  <c r="Q9" i="1"/>
  <c r="P10" i="1"/>
  <c r="Q10" i="1"/>
  <c r="P11" i="1"/>
  <c r="Q11" i="1"/>
  <c r="P12" i="1"/>
  <c r="Q12" i="1"/>
  <c r="P13" i="1"/>
  <c r="Q13" i="1"/>
  <c r="P15" i="1"/>
  <c r="Q15" i="1"/>
  <c r="P16" i="1"/>
  <c r="Q16" i="1"/>
  <c r="P17" i="1"/>
  <c r="Q17" i="1"/>
  <c r="P18" i="1"/>
  <c r="Q18" i="1"/>
  <c r="P19" i="1"/>
  <c r="Q19" i="1"/>
  <c r="P20" i="1"/>
  <c r="Q20" i="1"/>
  <c r="R16" i="1" l="1"/>
  <c r="S16" i="1" s="1"/>
  <c r="R17" i="1"/>
  <c r="S17" i="1" s="1"/>
  <c r="R18" i="1"/>
  <c r="S18" i="1" s="1"/>
  <c r="R19" i="1"/>
  <c r="S19" i="1" s="1"/>
  <c r="R20" i="1"/>
  <c r="S20" i="1" s="1"/>
  <c r="D8" i="1" l="1"/>
  <c r="I8" i="1" l="1"/>
  <c r="M8" i="1"/>
  <c r="R7" i="1" l="1"/>
  <c r="J8" i="1"/>
  <c r="K8" i="1" s="1"/>
  <c r="H8" i="1" l="1"/>
  <c r="C8" i="1" l="1"/>
  <c r="R10" i="1" l="1"/>
  <c r="S10" i="1" s="1"/>
  <c r="R11" i="1"/>
  <c r="S11" i="1" s="1"/>
  <c r="L8" i="1"/>
  <c r="N8" i="1" l="1"/>
  <c r="O8" i="1" s="1"/>
  <c r="E8" i="1"/>
  <c r="Q7" i="1"/>
  <c r="S7" i="1" s="1"/>
  <c r="P7" i="1"/>
  <c r="G8" i="1" l="1"/>
  <c r="R8" i="1"/>
  <c r="P8" i="1"/>
  <c r="Q8" i="1"/>
  <c r="R9" i="1"/>
  <c r="S9" i="1" s="1"/>
  <c r="R12" i="1"/>
  <c r="S12" i="1" s="1"/>
  <c r="R13" i="1"/>
  <c r="S13" i="1" s="1"/>
  <c r="R15" i="1"/>
  <c r="S15" i="1" s="1"/>
  <c r="S8" i="1" l="1"/>
</calcChain>
</file>

<file path=xl/sharedStrings.xml><?xml version="1.0" encoding="utf-8"?>
<sst xmlns="http://schemas.openxmlformats.org/spreadsheetml/2006/main" count="54" uniqueCount="36">
  <si>
    <t>Наименование управляющей организации</t>
  </si>
  <si>
    <t>№ п/п</t>
  </si>
  <si>
    <t>Средняя задолженность в месяцах</t>
  </si>
  <si>
    <t>ООО "Жилкомхозсервис"</t>
  </si>
  <si>
    <t>НУ УК "Комфорт"</t>
  </si>
  <si>
    <t>СГМУП "ГТС"</t>
  </si>
  <si>
    <t>СГМУП "ГВК"</t>
  </si>
  <si>
    <t>Дебиторская задолженность управляющих компаний, ТСЖ перед ресурсоснабжающими организациями</t>
  </si>
  <si>
    <t>Дебиторская задолженность населения перед управляющими компаниями, ТСЖ</t>
  </si>
  <si>
    <t>52-44-94</t>
  </si>
  <si>
    <t>Итого задолженность УК, ТСЖ перед РСО  руб.</t>
  </si>
  <si>
    <t xml:space="preserve"> </t>
  </si>
  <si>
    <t>ИТОГО ЗАДОЛЖЕННОСТЬ:</t>
  </si>
  <si>
    <t>Количество многоквартирных домов</t>
  </si>
  <si>
    <t>ООО "ЮТЕРРА"</t>
  </si>
  <si>
    <t>Задолженность на 01.01.16, руб.</t>
  </si>
  <si>
    <t>ООО УК "ЗАСК"</t>
  </si>
  <si>
    <t>ООО УК "Наш дом"</t>
  </si>
  <si>
    <t>ООО "Престиж"</t>
  </si>
  <si>
    <t>ООО УК "РОМиК"</t>
  </si>
  <si>
    <t>ООО "УК "Сервис-3"</t>
  </si>
  <si>
    <t>ООО "Сибпромстрой № 25"</t>
  </si>
  <si>
    <t>ООО УК "Управдом"</t>
  </si>
  <si>
    <t>ООО "Управдом"</t>
  </si>
  <si>
    <t>ТСЖ "Управдом"</t>
  </si>
  <si>
    <t>Сургутский филиал  ОАО "ЭК "Восток"</t>
  </si>
  <si>
    <t xml:space="preserve">* Примечание </t>
  </si>
  <si>
    <t>ООО "УК РЭУ-6"- не действующая компания, ООО "УК РЭУ №6" - действующая компания, директор у указанных организаций один - Кудрявцев М.И.</t>
  </si>
  <si>
    <t>информация отсутствует</t>
  </si>
  <si>
    <t>Начисления на 01.07.16, руб.</t>
  </si>
  <si>
    <t>Приложение 2</t>
  </si>
  <si>
    <t>Задолженность на 01.10.16 руб.</t>
  </si>
  <si>
    <t>Начисления на 01.10.16, руб.</t>
  </si>
  <si>
    <t>Анализ дебиторской задолженности отдельных управляющих компаний и ТСЖ перед ресурсоснабжающими предприятиями и задолженности населения за жилое помещение и коммунальные услуги по состоянию на 01.10.2016</t>
  </si>
  <si>
    <t>Леконцева О.Ю.</t>
  </si>
  <si>
    <t>из них по отдельным управляющим организациям, имеющим высокую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</si>
</sst>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/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4" fontId="1" fillId="2" borderId="1" xfId="0" applyNumberFormat="1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wrapText="1" shrinkToFi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view="pageBreakPreview" zoomScale="60" zoomScaleNormal="90" workbookViewId="0">
      <pane xSplit="2" ySplit="6" topLeftCell="D9" activePane="bottomRight" state="frozen"/>
      <selection pane="topRight" activeCell="C1" sqref="C1"/>
      <selection pane="bottomLeft" activeCell="A7" sqref="A7"/>
      <selection pane="bottomRight" activeCell="M21" sqref="M21"/>
    </sheetView>
  </sheetViews>
  <sheetFormatPr defaultColWidth="9.109375" defaultRowHeight="13.8" x14ac:dyDescent="0.3"/>
  <cols>
    <col min="1" max="1" width="3.6640625" style="1" customWidth="1"/>
    <col min="2" max="2" width="24.21875" style="1" customWidth="1"/>
    <col min="3" max="3" width="13.5546875" style="1" hidden="1" customWidth="1"/>
    <col min="4" max="4" width="14.109375" style="1" customWidth="1"/>
    <col min="5" max="5" width="15.44140625" style="1" customWidth="1"/>
    <col min="6" max="6" width="14.6640625" style="1" hidden="1" customWidth="1"/>
    <col min="7" max="7" width="9.44140625" style="31" customWidth="1"/>
    <col min="8" max="8" width="14.88671875" style="1" customWidth="1"/>
    <col min="9" max="9" width="16.33203125" style="1" customWidth="1"/>
    <col min="10" max="10" width="15.109375" style="1" hidden="1" customWidth="1"/>
    <col min="11" max="11" width="9.109375" style="31" customWidth="1"/>
    <col min="12" max="13" width="14.6640625" style="1" customWidth="1"/>
    <col min="14" max="14" width="16.6640625" style="1" hidden="1" customWidth="1"/>
    <col min="15" max="15" width="9.109375" style="31" customWidth="1"/>
    <col min="16" max="16" width="14.6640625" style="1" customWidth="1"/>
    <col min="17" max="17" width="15.44140625" style="1" customWidth="1"/>
    <col min="18" max="18" width="20.6640625" style="1" hidden="1" customWidth="1"/>
    <col min="19" max="19" width="11.44140625" style="1" customWidth="1"/>
    <col min="20" max="20" width="13.88671875" style="1" customWidth="1"/>
    <col min="21" max="21" width="14.5546875" style="1" customWidth="1"/>
    <col min="22" max="22" width="18.88671875" style="1" hidden="1" customWidth="1"/>
    <col min="23" max="23" width="11.6640625" style="31" customWidth="1"/>
    <col min="24" max="24" width="11.33203125" style="1" bestFit="1" customWidth="1"/>
    <col min="25" max="16384" width="9.109375" style="1"/>
  </cols>
  <sheetData>
    <row r="1" spans="1:28" ht="37.799999999999997" customHeight="1" x14ac:dyDescent="0.3">
      <c r="U1" s="34" t="s">
        <v>30</v>
      </c>
      <c r="V1" s="34"/>
      <c r="W1" s="34"/>
    </row>
    <row r="2" spans="1:28" ht="39" customHeight="1" x14ac:dyDescent="0.3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4" spans="1:28" ht="34.5" customHeight="1" x14ac:dyDescent="0.3">
      <c r="A4" s="39" t="s">
        <v>1</v>
      </c>
      <c r="B4" s="38" t="s">
        <v>0</v>
      </c>
      <c r="C4" s="42" t="s">
        <v>13</v>
      </c>
      <c r="D4" s="38" t="s">
        <v>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6" t="s">
        <v>8</v>
      </c>
      <c r="U4" s="36"/>
      <c r="V4" s="36"/>
      <c r="W4" s="36"/>
    </row>
    <row r="5" spans="1:28" ht="64.5" customHeight="1" x14ac:dyDescent="0.3">
      <c r="A5" s="39"/>
      <c r="B5" s="38"/>
      <c r="C5" s="43"/>
      <c r="D5" s="38" t="s">
        <v>25</v>
      </c>
      <c r="E5" s="38"/>
      <c r="F5" s="38"/>
      <c r="G5" s="38"/>
      <c r="H5" s="40" t="s">
        <v>5</v>
      </c>
      <c r="I5" s="40"/>
      <c r="J5" s="40"/>
      <c r="K5" s="40"/>
      <c r="L5" s="41" t="s">
        <v>6</v>
      </c>
      <c r="M5" s="41"/>
      <c r="N5" s="41"/>
      <c r="O5" s="41"/>
      <c r="P5" s="38" t="s">
        <v>10</v>
      </c>
      <c r="Q5" s="38"/>
      <c r="R5" s="38"/>
      <c r="S5" s="38"/>
      <c r="T5" s="49" t="s">
        <v>15</v>
      </c>
      <c r="U5" s="49" t="s">
        <v>31</v>
      </c>
      <c r="V5" s="49" t="s">
        <v>29</v>
      </c>
      <c r="W5" s="37" t="s">
        <v>2</v>
      </c>
    </row>
    <row r="6" spans="1:28" ht="76.8" customHeight="1" x14ac:dyDescent="0.3">
      <c r="A6" s="39"/>
      <c r="B6" s="38"/>
      <c r="C6" s="44"/>
      <c r="D6" s="12" t="s">
        <v>15</v>
      </c>
      <c r="E6" s="12" t="s">
        <v>31</v>
      </c>
      <c r="F6" s="12" t="s">
        <v>32</v>
      </c>
      <c r="G6" s="27" t="s">
        <v>2</v>
      </c>
      <c r="H6" s="12" t="s">
        <v>15</v>
      </c>
      <c r="I6" s="12" t="s">
        <v>31</v>
      </c>
      <c r="J6" s="12" t="s">
        <v>32</v>
      </c>
      <c r="K6" s="27" t="s">
        <v>2</v>
      </c>
      <c r="L6" s="12" t="s">
        <v>15</v>
      </c>
      <c r="M6" s="12" t="s">
        <v>31</v>
      </c>
      <c r="N6" s="12" t="s">
        <v>32</v>
      </c>
      <c r="O6" s="27" t="s">
        <v>2</v>
      </c>
      <c r="P6" s="12" t="s">
        <v>15</v>
      </c>
      <c r="Q6" s="12" t="s">
        <v>31</v>
      </c>
      <c r="R6" s="12" t="s">
        <v>32</v>
      </c>
      <c r="S6" s="27" t="s">
        <v>2</v>
      </c>
      <c r="T6" s="50"/>
      <c r="U6" s="50"/>
      <c r="V6" s="50"/>
      <c r="W6" s="37"/>
      <c r="AB6" s="1" t="s">
        <v>11</v>
      </c>
    </row>
    <row r="7" spans="1:28" s="15" customFormat="1" ht="34.5" customHeight="1" x14ac:dyDescent="0.3">
      <c r="A7" s="52" t="s">
        <v>12</v>
      </c>
      <c r="B7" s="52"/>
      <c r="C7" s="24"/>
      <c r="D7" s="16">
        <v>136786609.49000001</v>
      </c>
      <c r="E7" s="16">
        <v>172727633.41</v>
      </c>
      <c r="F7" s="16">
        <v>556009708</v>
      </c>
      <c r="G7" s="28">
        <f>E7/(F7/9)</f>
        <v>2.7959020828643517</v>
      </c>
      <c r="H7" s="16">
        <v>1195187112.22</v>
      </c>
      <c r="I7" s="16">
        <v>579770595.66999996</v>
      </c>
      <c r="J7" s="16">
        <v>1793042137.3199999</v>
      </c>
      <c r="K7" s="28">
        <f>I7/(J7/9)</f>
        <v>2.9101019169739497</v>
      </c>
      <c r="L7" s="16">
        <v>293408427.61000001</v>
      </c>
      <c r="M7" s="16">
        <v>409512057.32999998</v>
      </c>
      <c r="N7" s="16">
        <v>938696034.49000001</v>
      </c>
      <c r="O7" s="28">
        <f>M7/(N7/9)</f>
        <v>3.9263066856060771</v>
      </c>
      <c r="P7" s="13">
        <f t="shared" ref="P7:R8" si="0">D7+H7+L7</f>
        <v>1625382149.3200002</v>
      </c>
      <c r="Q7" s="13">
        <f t="shared" si="0"/>
        <v>1162010286.4099998</v>
      </c>
      <c r="R7" s="13">
        <f>F7+J7+N7</f>
        <v>3287747879.8099995</v>
      </c>
      <c r="S7" s="28">
        <f>Q7/(R7/9)</f>
        <v>3.18092900064295</v>
      </c>
      <c r="T7" s="17">
        <v>1533035765</v>
      </c>
      <c r="U7" s="17">
        <v>1376138017.3599999</v>
      </c>
      <c r="V7" s="17">
        <v>3947446680</v>
      </c>
      <c r="W7" s="28">
        <f>U7/(V7/9)</f>
        <v>3.1375324761169412</v>
      </c>
      <c r="X7" s="33"/>
    </row>
    <row r="8" spans="1:28" s="15" customFormat="1" ht="99.75" customHeight="1" x14ac:dyDescent="0.3">
      <c r="A8" s="18"/>
      <c r="B8" s="19" t="s">
        <v>35</v>
      </c>
      <c r="C8" s="26">
        <f>SUM(C9:C20)</f>
        <v>66</v>
      </c>
      <c r="D8" s="16">
        <f>SUM(D9:D20)</f>
        <v>23975657.68</v>
      </c>
      <c r="E8" s="16">
        <f>SUM(E9:E20)</f>
        <v>38954111.100000001</v>
      </c>
      <c r="F8" s="16">
        <f>SUM(F9:F20)</f>
        <v>88020920.269999996</v>
      </c>
      <c r="G8" s="28">
        <f t="shared" ref="G8:G20" si="1">E8/(F8/9)</f>
        <v>3.9829963016131966</v>
      </c>
      <c r="H8" s="16">
        <f>SUM(H9:H20)</f>
        <v>338209805.78000003</v>
      </c>
      <c r="I8" s="16">
        <f>SUM(I9:I20)</f>
        <v>238528587.40000001</v>
      </c>
      <c r="J8" s="16">
        <f>SUM(J9:J20)</f>
        <v>343017167.66999996</v>
      </c>
      <c r="K8" s="28">
        <f t="shared" ref="K8:K20" si="2">I8/(J8/9)</f>
        <v>6.2584543542884425</v>
      </c>
      <c r="L8" s="16">
        <f>SUM(L9:L20)</f>
        <v>68147547.600000009</v>
      </c>
      <c r="M8" s="16">
        <f>SUM(M9:M20)</f>
        <v>120437630.42</v>
      </c>
      <c r="N8" s="16">
        <f>SUM(N9:N20)</f>
        <v>190307563.14000002</v>
      </c>
      <c r="O8" s="28">
        <f t="shared" ref="O8:O20" si="3">M8/(N8/9)</f>
        <v>5.6957204216975814</v>
      </c>
      <c r="P8" s="13">
        <f t="shared" si="0"/>
        <v>430333011.06000006</v>
      </c>
      <c r="Q8" s="13">
        <f t="shared" si="0"/>
        <v>397920328.92000002</v>
      </c>
      <c r="R8" s="13">
        <f t="shared" si="0"/>
        <v>621345651.07999992</v>
      </c>
      <c r="S8" s="28">
        <f t="shared" ref="S8:S20" si="4">Q8/(R8/9)</f>
        <v>5.7637531606685384</v>
      </c>
      <c r="T8" s="17">
        <f>T9+T10+T11+T13+T14+T16+T17+T20</f>
        <v>307730609</v>
      </c>
      <c r="U8" s="17">
        <f>U9+U10+U11+U13+U14+U16+U17+U20</f>
        <v>311832717.28999996</v>
      </c>
      <c r="V8" s="17">
        <f>V9+V10+V11+V13+V14+V16+V17+V20</f>
        <v>1131187563.9399998</v>
      </c>
      <c r="W8" s="28">
        <f t="shared" ref="W8:W10" si="5">U8/(V8/9)</f>
        <v>2.4810160092591516</v>
      </c>
    </row>
    <row r="9" spans="1:28" s="4" customFormat="1" ht="34.5" customHeight="1" x14ac:dyDescent="0.3">
      <c r="A9" s="21">
        <v>1</v>
      </c>
      <c r="B9" s="22" t="s">
        <v>3</v>
      </c>
      <c r="C9" s="25">
        <v>4</v>
      </c>
      <c r="D9" s="3">
        <v>941031.62</v>
      </c>
      <c r="E9" s="10">
        <v>837346.41</v>
      </c>
      <c r="F9" s="10">
        <v>3375778.07</v>
      </c>
      <c r="G9" s="28">
        <f t="shared" si="1"/>
        <v>2.2324091020592478</v>
      </c>
      <c r="H9" s="10">
        <v>32198318.280000001</v>
      </c>
      <c r="I9" s="2">
        <v>14944741.789999999</v>
      </c>
      <c r="J9" s="2">
        <v>12037860.1</v>
      </c>
      <c r="K9" s="28">
        <f t="shared" si="2"/>
        <v>11.173304473774371</v>
      </c>
      <c r="L9" s="2">
        <v>840187.69</v>
      </c>
      <c r="M9" s="2">
        <v>2700609.82</v>
      </c>
      <c r="N9" s="2">
        <v>4391535.4400000004</v>
      </c>
      <c r="O9" s="28">
        <f t="shared" si="3"/>
        <v>5.5346219362401401</v>
      </c>
      <c r="P9" s="2">
        <f t="shared" ref="P9:P20" si="6">D9+H9+L9</f>
        <v>33979537.590000004</v>
      </c>
      <c r="Q9" s="2">
        <f t="shared" ref="Q9:Q20" si="7">E9+I9+M9</f>
        <v>18482698.02</v>
      </c>
      <c r="R9" s="2">
        <f t="shared" ref="R9:R15" si="8">F9+J9+N9</f>
        <v>19805173.609999999</v>
      </c>
      <c r="S9" s="28">
        <f t="shared" si="4"/>
        <v>8.3990317608733136</v>
      </c>
      <c r="T9" s="14">
        <v>20459847</v>
      </c>
      <c r="U9" s="14">
        <v>9654609.1799999997</v>
      </c>
      <c r="V9" s="14">
        <v>34320644.460000001</v>
      </c>
      <c r="W9" s="28">
        <f t="shared" si="5"/>
        <v>2.5317555654081678</v>
      </c>
    </row>
    <row r="10" spans="1:28" s="4" customFormat="1" ht="34.5" customHeight="1" x14ac:dyDescent="0.3">
      <c r="A10" s="21">
        <v>2</v>
      </c>
      <c r="B10" s="22" t="s">
        <v>16</v>
      </c>
      <c r="C10" s="25">
        <v>2</v>
      </c>
      <c r="D10" s="3">
        <v>5079137.25</v>
      </c>
      <c r="E10" s="10">
        <v>3940201.32</v>
      </c>
      <c r="F10" s="10">
        <v>5321836.76</v>
      </c>
      <c r="G10" s="28">
        <f t="shared" si="1"/>
        <v>6.6634535178790415</v>
      </c>
      <c r="H10" s="10">
        <v>40889748.789999999</v>
      </c>
      <c r="I10" s="2">
        <v>33137469.280000001</v>
      </c>
      <c r="J10" s="2">
        <v>27725812.59</v>
      </c>
      <c r="K10" s="28">
        <f t="shared" si="2"/>
        <v>10.756663039249087</v>
      </c>
      <c r="L10" s="2">
        <v>7024828.7300000004</v>
      </c>
      <c r="M10" s="2">
        <v>10013286.5</v>
      </c>
      <c r="N10" s="2">
        <v>12658466.880000001</v>
      </c>
      <c r="O10" s="28">
        <f t="shared" si="3"/>
        <v>7.1193122638244795</v>
      </c>
      <c r="P10" s="2">
        <f t="shared" si="6"/>
        <v>52993714.769999996</v>
      </c>
      <c r="Q10" s="2">
        <f t="shared" si="7"/>
        <v>47090957.100000001</v>
      </c>
      <c r="R10" s="2">
        <f t="shared" ref="R10:R11" si="9">F10+J10+N10</f>
        <v>45706116.230000004</v>
      </c>
      <c r="S10" s="28">
        <f t="shared" si="4"/>
        <v>9.2726892778918568</v>
      </c>
      <c r="T10" s="20">
        <v>41835320</v>
      </c>
      <c r="U10" s="20">
        <v>34847308.909999996</v>
      </c>
      <c r="V10" s="20">
        <v>73069316.379999995</v>
      </c>
      <c r="W10" s="28">
        <f t="shared" si="5"/>
        <v>4.2921679814133773</v>
      </c>
    </row>
    <row r="11" spans="1:28" s="4" customFormat="1" ht="34.5" customHeight="1" x14ac:dyDescent="0.3">
      <c r="A11" s="21">
        <v>3</v>
      </c>
      <c r="B11" s="22" t="s">
        <v>4</v>
      </c>
      <c r="C11" s="25">
        <v>12</v>
      </c>
      <c r="D11" s="3">
        <v>776925.03</v>
      </c>
      <c r="E11" s="10">
        <v>579.34</v>
      </c>
      <c r="F11" s="10">
        <v>1914421.56</v>
      </c>
      <c r="G11" s="28">
        <f t="shared" si="1"/>
        <v>2.7235694106996998E-3</v>
      </c>
      <c r="H11" s="10">
        <v>84370356.859999999</v>
      </c>
      <c r="I11" s="2">
        <v>71434247.469999999</v>
      </c>
      <c r="J11" s="2">
        <v>19651335.870000001</v>
      </c>
      <c r="K11" s="28">
        <f t="shared" si="2"/>
        <v>32.715751818759173</v>
      </c>
      <c r="L11" s="2">
        <v>11882024.279999999</v>
      </c>
      <c r="M11" s="2">
        <v>6354993.7400000002</v>
      </c>
      <c r="N11" s="2">
        <v>5022790.18</v>
      </c>
      <c r="O11" s="28">
        <f t="shared" si="3"/>
        <v>11.387085984149154</v>
      </c>
      <c r="P11" s="2">
        <f t="shared" si="6"/>
        <v>97029306.170000002</v>
      </c>
      <c r="Q11" s="2">
        <f t="shared" si="7"/>
        <v>77789820.549999997</v>
      </c>
      <c r="R11" s="2">
        <f t="shared" si="9"/>
        <v>26588547.609999999</v>
      </c>
      <c r="S11" s="28">
        <f t="shared" si="4"/>
        <v>26.33120075677575</v>
      </c>
      <c r="T11" s="20">
        <v>33047609</v>
      </c>
      <c r="U11" s="20">
        <v>15411244.74</v>
      </c>
      <c r="V11" s="20">
        <v>31811690.34</v>
      </c>
      <c r="W11" s="28">
        <f>U11/(V11/9)</f>
        <v>4.3600701873297565</v>
      </c>
    </row>
    <row r="12" spans="1:28" s="4" customFormat="1" ht="34.5" customHeight="1" x14ac:dyDescent="0.3">
      <c r="A12" s="21">
        <v>4</v>
      </c>
      <c r="B12" s="22" t="s">
        <v>17</v>
      </c>
      <c r="C12" s="25">
        <v>1</v>
      </c>
      <c r="D12" s="3">
        <v>2386.77</v>
      </c>
      <c r="E12" s="10">
        <v>65757.27</v>
      </c>
      <c r="F12" s="10">
        <v>363186.52</v>
      </c>
      <c r="G12" s="28">
        <f t="shared" si="1"/>
        <v>1.6295082482686858</v>
      </c>
      <c r="H12" s="10">
        <v>287356.96999999997</v>
      </c>
      <c r="I12" s="2">
        <v>427606.29</v>
      </c>
      <c r="J12" s="2">
        <v>1549611.35</v>
      </c>
      <c r="K12" s="28">
        <f t="shared" si="2"/>
        <v>2.4834979493406522</v>
      </c>
      <c r="L12" s="2">
        <v>113543.2</v>
      </c>
      <c r="M12" s="2">
        <v>253602.87</v>
      </c>
      <c r="N12" s="2">
        <v>957843.33</v>
      </c>
      <c r="O12" s="28">
        <f t="shared" si="3"/>
        <v>2.3828801209066204</v>
      </c>
      <c r="P12" s="2">
        <f t="shared" si="6"/>
        <v>403286.94</v>
      </c>
      <c r="Q12" s="2">
        <f t="shared" si="7"/>
        <v>746966.42999999993</v>
      </c>
      <c r="R12" s="2">
        <f t="shared" si="8"/>
        <v>2870641.2</v>
      </c>
      <c r="S12" s="28">
        <f t="shared" si="4"/>
        <v>2.3418802287098779</v>
      </c>
      <c r="T12" s="46" t="s">
        <v>28</v>
      </c>
      <c r="U12" s="47"/>
      <c r="V12" s="47"/>
      <c r="W12" s="48"/>
    </row>
    <row r="13" spans="1:28" s="5" customFormat="1" ht="34.5" customHeight="1" x14ac:dyDescent="0.3">
      <c r="A13" s="21">
        <v>5</v>
      </c>
      <c r="B13" s="23" t="s">
        <v>14</v>
      </c>
      <c r="C13" s="25">
        <v>7</v>
      </c>
      <c r="D13" s="3">
        <v>1207754.67</v>
      </c>
      <c r="E13" s="10">
        <v>2017162.94</v>
      </c>
      <c r="F13" s="10">
        <v>4944877.29</v>
      </c>
      <c r="G13" s="28">
        <f t="shared" si="1"/>
        <v>3.6713684476485762</v>
      </c>
      <c r="H13" s="10">
        <v>8826473.6799999997</v>
      </c>
      <c r="I13" s="2">
        <v>7215314.1699999999</v>
      </c>
      <c r="J13" s="2">
        <v>9808153.9900000002</v>
      </c>
      <c r="K13" s="28">
        <f t="shared" si="2"/>
        <v>6.6208001624166988</v>
      </c>
      <c r="L13" s="2">
        <v>2097691.2200000002</v>
      </c>
      <c r="M13" s="2">
        <v>4483323.24</v>
      </c>
      <c r="N13" s="2">
        <v>7215790.6900000004</v>
      </c>
      <c r="O13" s="28">
        <f t="shared" si="3"/>
        <v>5.5918901882670875</v>
      </c>
      <c r="P13" s="2">
        <f t="shared" si="6"/>
        <v>12131919.57</v>
      </c>
      <c r="Q13" s="2">
        <f t="shared" si="7"/>
        <v>13715800.35</v>
      </c>
      <c r="R13" s="2">
        <f t="shared" si="8"/>
        <v>21968821.970000003</v>
      </c>
      <c r="S13" s="28">
        <f t="shared" si="4"/>
        <v>5.6189723472004625</v>
      </c>
      <c r="T13" s="20">
        <v>11213365</v>
      </c>
      <c r="U13" s="2">
        <v>12702682.09</v>
      </c>
      <c r="V13" s="2">
        <v>38226679.579999998</v>
      </c>
      <c r="W13" s="29">
        <f>U13/(V13/9)</f>
        <v>2.9906897503547181</v>
      </c>
    </row>
    <row r="14" spans="1:28" s="4" customFormat="1" ht="34.5" hidden="1" customHeight="1" x14ac:dyDescent="0.3">
      <c r="A14" s="21">
        <v>6</v>
      </c>
      <c r="B14" s="22" t="s">
        <v>18</v>
      </c>
      <c r="C14" s="25">
        <v>26</v>
      </c>
      <c r="D14" s="3"/>
      <c r="E14" s="10"/>
      <c r="F14" s="10"/>
      <c r="G14" s="28"/>
      <c r="H14" s="10"/>
      <c r="I14" s="2"/>
      <c r="J14" s="2"/>
      <c r="K14" s="28"/>
      <c r="L14" s="2"/>
      <c r="M14" s="2"/>
      <c r="N14" s="2"/>
      <c r="O14" s="28"/>
      <c r="P14" s="2"/>
      <c r="Q14" s="2"/>
      <c r="R14" s="2"/>
      <c r="S14" s="28"/>
      <c r="T14" s="2"/>
      <c r="U14" s="2"/>
      <c r="V14" s="2"/>
      <c r="W14" s="29"/>
    </row>
    <row r="15" spans="1:28" s="4" customFormat="1" ht="34.5" customHeight="1" x14ac:dyDescent="0.3">
      <c r="A15" s="21">
        <v>6</v>
      </c>
      <c r="B15" s="22" t="s">
        <v>19</v>
      </c>
      <c r="C15" s="25">
        <v>14</v>
      </c>
      <c r="D15" s="3">
        <v>2477992.0099999998</v>
      </c>
      <c r="E15" s="10">
        <v>2784169.97</v>
      </c>
      <c r="F15" s="10">
        <v>4083549</v>
      </c>
      <c r="G15" s="28">
        <f t="shared" si="1"/>
        <v>6.1362138007894602</v>
      </c>
      <c r="H15" s="10">
        <v>11785477.039999999</v>
      </c>
      <c r="I15" s="2">
        <v>14532927.68</v>
      </c>
      <c r="J15" s="2">
        <v>7892954.9100000001</v>
      </c>
      <c r="K15" s="28">
        <f t="shared" si="2"/>
        <v>16.571277881530428</v>
      </c>
      <c r="L15" s="2">
        <v>3635869.3</v>
      </c>
      <c r="M15" s="2">
        <v>6527956.9500000002</v>
      </c>
      <c r="N15" s="2">
        <v>6098976.1399999997</v>
      </c>
      <c r="O15" s="28">
        <f t="shared" si="3"/>
        <v>9.6330287578400018</v>
      </c>
      <c r="P15" s="2">
        <f t="shared" si="6"/>
        <v>17899338.349999998</v>
      </c>
      <c r="Q15" s="2">
        <f t="shared" si="7"/>
        <v>23845054.599999998</v>
      </c>
      <c r="R15" s="2">
        <f t="shared" si="8"/>
        <v>18075480.050000001</v>
      </c>
      <c r="S15" s="28">
        <f t="shared" si="4"/>
        <v>11.872740906817574</v>
      </c>
      <c r="T15" s="46" t="s">
        <v>28</v>
      </c>
      <c r="U15" s="47"/>
      <c r="V15" s="47"/>
      <c r="W15" s="48"/>
    </row>
    <row r="16" spans="1:28" s="4" customFormat="1" ht="34.5" customHeight="1" x14ac:dyDescent="0.3">
      <c r="A16" s="32">
        <v>7</v>
      </c>
      <c r="B16" s="22" t="s">
        <v>20</v>
      </c>
      <c r="C16" s="25"/>
      <c r="D16" s="2">
        <v>5751559.5999999996</v>
      </c>
      <c r="E16" s="2">
        <v>15575955.24</v>
      </c>
      <c r="F16" s="2">
        <v>35993831.539999999</v>
      </c>
      <c r="G16" s="28">
        <f t="shared" si="1"/>
        <v>3.8946561441844212</v>
      </c>
      <c r="H16" s="2">
        <v>131546383.55</v>
      </c>
      <c r="I16" s="2">
        <v>69841734.319999993</v>
      </c>
      <c r="J16" s="2">
        <v>215073556.72999999</v>
      </c>
      <c r="K16" s="28">
        <f t="shared" si="2"/>
        <v>2.9226075880128026</v>
      </c>
      <c r="L16" s="2">
        <v>22426482.199999999</v>
      </c>
      <c r="M16" s="2">
        <v>65200992.880000003</v>
      </c>
      <c r="N16" s="2">
        <v>109259210.95</v>
      </c>
      <c r="O16" s="28">
        <f t="shared" si="3"/>
        <v>5.3707960255043377</v>
      </c>
      <c r="P16" s="2">
        <f t="shared" si="6"/>
        <v>159724425.34999999</v>
      </c>
      <c r="Q16" s="2">
        <f t="shared" si="7"/>
        <v>150618682.44</v>
      </c>
      <c r="R16" s="2">
        <f t="shared" ref="R16:R20" si="10">F16+J16+N16</f>
        <v>360326599.21999997</v>
      </c>
      <c r="S16" s="28">
        <f t="shared" si="4"/>
        <v>3.7620540501156512</v>
      </c>
      <c r="T16" s="14">
        <v>148049877</v>
      </c>
      <c r="U16" s="14">
        <v>180854453.03</v>
      </c>
      <c r="V16" s="14">
        <v>777030720.02999997</v>
      </c>
      <c r="W16" s="29">
        <f>U16/(V16/9)</f>
        <v>2.0947564044921636</v>
      </c>
    </row>
    <row r="17" spans="1:23" s="4" customFormat="1" ht="34.5" customHeight="1" x14ac:dyDescent="0.3">
      <c r="A17" s="32">
        <v>8</v>
      </c>
      <c r="B17" s="22" t="s">
        <v>21</v>
      </c>
      <c r="C17" s="25"/>
      <c r="D17" s="2">
        <v>7411232.5700000003</v>
      </c>
      <c r="E17" s="2">
        <v>13968398.08</v>
      </c>
      <c r="F17" s="2">
        <v>29186297.370000001</v>
      </c>
      <c r="G17" s="28">
        <f t="shared" si="1"/>
        <v>4.3073494772660155</v>
      </c>
      <c r="H17" s="2">
        <v>18756257.239999998</v>
      </c>
      <c r="I17" s="2">
        <v>18651081.469999999</v>
      </c>
      <c r="J17" s="2">
        <v>36257202.469999999</v>
      </c>
      <c r="K17" s="28">
        <f t="shared" si="2"/>
        <v>4.6296934621166868</v>
      </c>
      <c r="L17" s="2">
        <v>15645466.25</v>
      </c>
      <c r="M17" s="2">
        <v>20008524.510000002</v>
      </c>
      <c r="N17" s="2">
        <v>36133579.119999997</v>
      </c>
      <c r="O17" s="28">
        <f t="shared" si="3"/>
        <v>4.9836391792787351</v>
      </c>
      <c r="P17" s="2">
        <f t="shared" si="6"/>
        <v>41812956.060000002</v>
      </c>
      <c r="Q17" s="2">
        <f t="shared" si="7"/>
        <v>52628004.060000002</v>
      </c>
      <c r="R17" s="2">
        <f t="shared" si="10"/>
        <v>101577078.96000001</v>
      </c>
      <c r="S17" s="28">
        <f t="shared" si="4"/>
        <v>4.6629814657942594</v>
      </c>
      <c r="T17" s="14">
        <v>47926162</v>
      </c>
      <c r="U17" s="14">
        <v>53422860.960000001</v>
      </c>
      <c r="V17" s="14">
        <v>154870730.06</v>
      </c>
      <c r="W17" s="29">
        <f>U17/(V17/9)</f>
        <v>3.1045617751897101</v>
      </c>
    </row>
    <row r="18" spans="1:23" s="4" customFormat="1" ht="34.5" customHeight="1" x14ac:dyDescent="0.3">
      <c r="A18" s="32">
        <v>9</v>
      </c>
      <c r="B18" s="22" t="s">
        <v>22</v>
      </c>
      <c r="C18" s="25"/>
      <c r="D18" s="2"/>
      <c r="E18" s="2"/>
      <c r="F18" s="2"/>
      <c r="G18" s="28"/>
      <c r="H18" s="2">
        <v>3619225.5</v>
      </c>
      <c r="I18" s="2">
        <v>3100546.88</v>
      </c>
      <c r="J18" s="2">
        <v>2627717.6800000002</v>
      </c>
      <c r="K18" s="28">
        <f t="shared" si="2"/>
        <v>10.61945205620415</v>
      </c>
      <c r="L18" s="2">
        <v>3528935.75</v>
      </c>
      <c r="M18" s="2">
        <v>3190016.1</v>
      </c>
      <c r="N18" s="2">
        <v>3162284.61</v>
      </c>
      <c r="O18" s="28">
        <f t="shared" si="3"/>
        <v>9.0789250307232781</v>
      </c>
      <c r="P18" s="2">
        <f t="shared" si="6"/>
        <v>7148161.25</v>
      </c>
      <c r="Q18" s="2">
        <f t="shared" si="7"/>
        <v>6290562.9800000004</v>
      </c>
      <c r="R18" s="2">
        <f t="shared" si="10"/>
        <v>5790002.29</v>
      </c>
      <c r="S18" s="28">
        <f t="shared" si="4"/>
        <v>9.7780733036635805</v>
      </c>
      <c r="T18" s="46" t="s">
        <v>28</v>
      </c>
      <c r="U18" s="47"/>
      <c r="V18" s="47"/>
      <c r="W18" s="48"/>
    </row>
    <row r="19" spans="1:23" s="4" customFormat="1" ht="34.5" customHeight="1" x14ac:dyDescent="0.3">
      <c r="A19" s="32">
        <v>10</v>
      </c>
      <c r="B19" s="22" t="s">
        <v>23</v>
      </c>
      <c r="C19" s="25"/>
      <c r="D19" s="2">
        <v>195477.28</v>
      </c>
      <c r="E19" s="2">
        <v>120287.27</v>
      </c>
      <c r="F19" s="2">
        <v>653751.86</v>
      </c>
      <c r="G19" s="28">
        <f t="shared" si="1"/>
        <v>1.6559577054205246</v>
      </c>
      <c r="H19" s="2">
        <v>4295863.93</v>
      </c>
      <c r="I19" s="2">
        <v>4560430.78</v>
      </c>
      <c r="J19" s="2">
        <v>3731877.21</v>
      </c>
      <c r="K19" s="28">
        <f t="shared" si="2"/>
        <v>10.998185285951571</v>
      </c>
      <c r="L19" s="2">
        <v>952518.98</v>
      </c>
      <c r="M19" s="2">
        <v>1124647.27</v>
      </c>
      <c r="N19" s="2">
        <v>1996563.45</v>
      </c>
      <c r="O19" s="28">
        <f t="shared" si="3"/>
        <v>5.0696237227021257</v>
      </c>
      <c r="P19" s="2">
        <f t="shared" si="6"/>
        <v>5443860.1899999995</v>
      </c>
      <c r="Q19" s="2">
        <f t="shared" si="7"/>
        <v>5805365.3200000003</v>
      </c>
      <c r="R19" s="2">
        <f t="shared" si="10"/>
        <v>6382192.5200000005</v>
      </c>
      <c r="S19" s="28">
        <f t="shared" si="4"/>
        <v>8.1865734567342692</v>
      </c>
      <c r="T19" s="46" t="s">
        <v>28</v>
      </c>
      <c r="U19" s="47"/>
      <c r="V19" s="47"/>
      <c r="W19" s="48"/>
    </row>
    <row r="20" spans="1:23" s="4" customFormat="1" ht="34.5" customHeight="1" x14ac:dyDescent="0.3">
      <c r="A20" s="32">
        <v>11</v>
      </c>
      <c r="B20" s="22" t="s">
        <v>24</v>
      </c>
      <c r="C20" s="25"/>
      <c r="D20" s="2">
        <v>132160.88</v>
      </c>
      <c r="E20" s="2">
        <v>-355746.74</v>
      </c>
      <c r="F20" s="2">
        <v>2183390.2999999998</v>
      </c>
      <c r="G20" s="28">
        <f t="shared" si="1"/>
        <v>-1.4663986828191002</v>
      </c>
      <c r="H20" s="2">
        <v>1634343.94</v>
      </c>
      <c r="I20" s="2">
        <v>682487.27</v>
      </c>
      <c r="J20" s="2">
        <v>6661084.7699999996</v>
      </c>
      <c r="K20" s="28">
        <f t="shared" si="2"/>
        <v>0.92212989957189828</v>
      </c>
      <c r="L20" s="2">
        <v>0</v>
      </c>
      <c r="M20" s="2">
        <v>579676.54</v>
      </c>
      <c r="N20" s="2">
        <v>3410522.35</v>
      </c>
      <c r="O20" s="28">
        <f t="shared" si="3"/>
        <v>1.5297037593083067</v>
      </c>
      <c r="P20" s="2">
        <f t="shared" si="6"/>
        <v>1766504.8199999998</v>
      </c>
      <c r="Q20" s="2">
        <f t="shared" si="7"/>
        <v>906417.07000000007</v>
      </c>
      <c r="R20" s="2">
        <f t="shared" si="10"/>
        <v>12254997.42</v>
      </c>
      <c r="S20" s="28">
        <f t="shared" si="4"/>
        <v>0.66566751100956179</v>
      </c>
      <c r="T20" s="14">
        <v>5198429</v>
      </c>
      <c r="U20" s="14">
        <v>4939558.38</v>
      </c>
      <c r="V20" s="14">
        <v>21857783.09</v>
      </c>
      <c r="W20" s="29">
        <f>U20/(V20/9)</f>
        <v>2.0338762278384381</v>
      </c>
    </row>
    <row r="21" spans="1:23" s="4" customFormat="1" ht="27" customHeight="1" x14ac:dyDescent="0.3">
      <c r="A21" s="6"/>
      <c r="B21" s="7"/>
      <c r="C21" s="7"/>
      <c r="D21" s="8"/>
      <c r="E21" s="6"/>
      <c r="F21" s="6"/>
      <c r="G21" s="30"/>
      <c r="H21" s="8"/>
      <c r="I21" s="8"/>
      <c r="J21" s="8"/>
      <c r="K21" s="30"/>
      <c r="L21" s="8"/>
      <c r="M21" s="8"/>
      <c r="N21" s="8"/>
      <c r="O21" s="30"/>
      <c r="P21" s="8"/>
      <c r="Q21" s="9"/>
      <c r="R21" s="9"/>
      <c r="S21" s="8"/>
      <c r="T21" s="11"/>
      <c r="U21" s="8"/>
      <c r="V21" s="8"/>
      <c r="W21" s="30"/>
    </row>
    <row r="22" spans="1:23" hidden="1" x14ac:dyDescent="0.3"/>
    <row r="23" spans="1:23" hidden="1" x14ac:dyDescent="0.3">
      <c r="A23" s="51" t="s">
        <v>26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23" ht="18" hidden="1" customHeight="1" x14ac:dyDescent="0.3">
      <c r="A24" s="45" t="s">
        <v>27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23" hidden="1" x14ac:dyDescent="0.3"/>
    <row r="26" spans="1:23" hidden="1" x14ac:dyDescent="0.3"/>
    <row r="27" spans="1:23" hidden="1" x14ac:dyDescent="0.3"/>
    <row r="28" spans="1:23" x14ac:dyDescent="0.3">
      <c r="A28" s="1" t="s">
        <v>34</v>
      </c>
    </row>
    <row r="29" spans="1:23" x14ac:dyDescent="0.3">
      <c r="A29" s="1" t="s">
        <v>9</v>
      </c>
    </row>
  </sheetData>
  <mergeCells count="22">
    <mergeCell ref="A24:M24"/>
    <mergeCell ref="T18:W18"/>
    <mergeCell ref="T19:W19"/>
    <mergeCell ref="V5:V6"/>
    <mergeCell ref="T12:W12"/>
    <mergeCell ref="T15:W15"/>
    <mergeCell ref="T5:T6"/>
    <mergeCell ref="U5:U6"/>
    <mergeCell ref="A23:K23"/>
    <mergeCell ref="A7:B7"/>
    <mergeCell ref="U1:W1"/>
    <mergeCell ref="A2:W2"/>
    <mergeCell ref="T4:W4"/>
    <mergeCell ref="W5:W6"/>
    <mergeCell ref="B4:B6"/>
    <mergeCell ref="A4:A6"/>
    <mergeCell ref="D5:G5"/>
    <mergeCell ref="H5:K5"/>
    <mergeCell ref="L5:O5"/>
    <mergeCell ref="D4:S4"/>
    <mergeCell ref="P5:S5"/>
    <mergeCell ref="C4:C6"/>
  </mergeCells>
  <pageMargins left="0.23622047244094491" right="0.23622047244094491" top="0.35433070866141736" bottom="0.35433070866141736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2016-10-25T09:25:27Z</cp:lastPrinted>
  <dcterms:created xsi:type="dcterms:W3CDTF">2014-07-24T08:54:49Z</dcterms:created>
  <dcterms:modified xsi:type="dcterms:W3CDTF">2016-10-25T09:26:52Z</dcterms:modified>
</cp:coreProperties>
</file>