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575" windowWidth="15450" windowHeight="10320"/>
  </bookViews>
  <sheets>
    <sheet name="Строительство 2015-2017г." sheetId="1" r:id="rId1"/>
    <sheet name="Объекты 2014г." sheetId="2" r:id="rId2"/>
  </sheets>
  <definedNames>
    <definedName name="_xlnm.Print_Titles" localSheetId="0">'Строительство 2015-2017г.'!$8:$11</definedName>
    <definedName name="_xlnm.Print_Area" localSheetId="0">'Строительство 2015-2017г.'!$A$1:$L$246</definedName>
  </definedNames>
  <calcPr calcId="145621"/>
</workbook>
</file>

<file path=xl/calcChain.xml><?xml version="1.0" encoding="utf-8"?>
<calcChain xmlns="http://schemas.openxmlformats.org/spreadsheetml/2006/main">
  <c r="G73" i="1" l="1"/>
  <c r="G75" i="1"/>
  <c r="G92" i="1"/>
  <c r="G46" i="1" l="1"/>
  <c r="G235" i="1" l="1"/>
  <c r="G237" i="1"/>
  <c r="G233" i="1"/>
  <c r="G231" i="1"/>
  <c r="G229" i="1"/>
  <c r="G227" i="1"/>
  <c r="G225" i="1"/>
  <c r="G223" i="1"/>
  <c r="G221" i="1"/>
  <c r="G222" i="1"/>
  <c r="G220" i="1"/>
  <c r="G218" i="1"/>
  <c r="G219" i="1"/>
  <c r="G215" i="1"/>
  <c r="G217" i="1"/>
  <c r="G211" i="1"/>
  <c r="G213" i="1"/>
  <c r="G207" i="1"/>
  <c r="G203" i="1"/>
  <c r="G205" i="1"/>
  <c r="G202" i="1"/>
  <c r="G201" i="1"/>
  <c r="G200" i="1"/>
  <c r="G195" i="1"/>
  <c r="G196" i="1"/>
  <c r="G197" i="1"/>
  <c r="G193" i="1"/>
  <c r="G194" i="1"/>
  <c r="G192" i="1"/>
  <c r="G191" i="1"/>
  <c r="G190" i="1"/>
  <c r="G189" i="1"/>
  <c r="G185" i="1"/>
  <c r="G184" i="1"/>
  <c r="G183" i="1"/>
  <c r="G180" i="1"/>
  <c r="G179" i="1"/>
  <c r="G178" i="1"/>
  <c r="G177" i="1"/>
  <c r="G176" i="1"/>
  <c r="G174" i="1"/>
  <c r="G173" i="1"/>
  <c r="G172" i="1"/>
  <c r="G170" i="1"/>
  <c r="G169" i="1"/>
  <c r="G168" i="1"/>
  <c r="G167" i="1"/>
  <c r="G165" i="1"/>
  <c r="G164" i="1"/>
  <c r="G163" i="1"/>
  <c r="G159" i="1"/>
  <c r="G155" i="1"/>
  <c r="G151" i="1"/>
  <c r="G152" i="1"/>
  <c r="G153" i="1"/>
  <c r="G154" i="1"/>
  <c r="G149" i="1"/>
  <c r="G150" i="1"/>
  <c r="G145" i="1"/>
  <c r="G146" i="1"/>
  <c r="G147" i="1"/>
  <c r="G141" i="1"/>
  <c r="G142" i="1"/>
  <c r="G143" i="1"/>
  <c r="G144" i="1"/>
  <c r="G140" i="1"/>
  <c r="G120" i="1"/>
  <c r="G121" i="1"/>
  <c r="G122" i="1"/>
  <c r="G124" i="1"/>
  <c r="G127" i="1"/>
  <c r="G130" i="1"/>
  <c r="G132" i="1"/>
  <c r="G134" i="1"/>
  <c r="G135" i="1"/>
  <c r="G136" i="1"/>
  <c r="G137" i="1"/>
  <c r="G119" i="1"/>
  <c r="G118" i="1"/>
  <c r="G115" i="1"/>
  <c r="G116" i="1"/>
  <c r="G112" i="1"/>
  <c r="G110" i="1"/>
  <c r="G108" i="1"/>
  <c r="G106" i="1"/>
  <c r="G105" i="1"/>
  <c r="G102" i="1"/>
  <c r="G103" i="1"/>
  <c r="G104" i="1"/>
  <c r="G99" i="1"/>
  <c r="G96" i="1"/>
  <c r="G91" i="1"/>
  <c r="G93" i="1"/>
  <c r="G90" i="1"/>
  <c r="G86" i="1"/>
  <c r="G87" i="1"/>
  <c r="G81" i="1"/>
  <c r="G82" i="1"/>
  <c r="G83" i="1"/>
  <c r="G84" i="1"/>
  <c r="G76" i="1"/>
  <c r="G77" i="1"/>
  <c r="G78" i="1"/>
  <c r="G80" i="1"/>
  <c r="G47" i="1"/>
  <c r="G48" i="1"/>
  <c r="G49" i="1"/>
  <c r="G50" i="1"/>
  <c r="G51" i="1"/>
  <c r="G52" i="1"/>
  <c r="G53" i="1"/>
  <c r="G54" i="1"/>
  <c r="G55" i="1"/>
  <c r="G56" i="1"/>
  <c r="G57" i="1"/>
  <c r="G58" i="1"/>
  <c r="G60" i="1"/>
  <c r="G34" i="1"/>
  <c r="G36" i="1"/>
  <c r="G37" i="1"/>
  <c r="G39" i="1"/>
  <c r="G41" i="1"/>
  <c r="G42" i="1"/>
  <c r="G43" i="1"/>
  <c r="G44" i="1"/>
  <c r="G14" i="1"/>
  <c r="G15" i="1"/>
  <c r="G17" i="1"/>
  <c r="G18" i="1"/>
  <c r="G20" i="1"/>
  <c r="G21" i="1"/>
  <c r="G23" i="1"/>
  <c r="G25" i="1"/>
  <c r="G26" i="1"/>
  <c r="G27" i="1"/>
  <c r="G28" i="1"/>
  <c r="G31" i="1"/>
  <c r="G68" i="1"/>
  <c r="G69" i="1"/>
  <c r="G67" i="1"/>
  <c r="G66" i="1"/>
  <c r="K166" i="1" l="1"/>
  <c r="J166" i="1"/>
  <c r="I166" i="1"/>
  <c r="H166" i="1"/>
  <c r="G166" i="1" s="1"/>
  <c r="K148" i="1"/>
  <c r="I148" i="1"/>
  <c r="H148" i="1"/>
  <c r="G148" i="1" l="1"/>
  <c r="K40" i="1"/>
  <c r="G40" i="1" s="1"/>
  <c r="K38" i="1"/>
  <c r="J38" i="1"/>
  <c r="I38" i="1"/>
  <c r="G38" i="1"/>
  <c r="J157" i="1" l="1"/>
  <c r="I157" i="1"/>
  <c r="H157" i="1"/>
  <c r="G157" i="1" l="1"/>
  <c r="K19" i="1" l="1"/>
  <c r="J19" i="1"/>
  <c r="I19" i="1"/>
  <c r="G16" i="1"/>
  <c r="K24" i="1"/>
  <c r="J24" i="1"/>
  <c r="I24" i="1"/>
  <c r="H24" i="1"/>
  <c r="K22" i="1"/>
  <c r="J22" i="1"/>
  <c r="I22" i="1"/>
  <c r="H22" i="1"/>
  <c r="G22" i="1" l="1"/>
  <c r="G24" i="1"/>
  <c r="G19" i="1"/>
  <c r="H113" i="1"/>
  <c r="I113" i="1"/>
  <c r="J113" i="1"/>
  <c r="K113" i="1"/>
  <c r="I198" i="1"/>
  <c r="K198" i="1"/>
  <c r="J198" i="1"/>
  <c r="I62" i="1"/>
  <c r="G65" i="1"/>
  <c r="G64" i="1"/>
  <c r="I74" i="1"/>
  <c r="G74" i="1" s="1"/>
  <c r="H133" i="1"/>
  <c r="I133" i="1"/>
  <c r="J133" i="1"/>
  <c r="K133" i="1"/>
  <c r="I131" i="1"/>
  <c r="J131" i="1"/>
  <c r="K131" i="1"/>
  <c r="H131" i="1"/>
  <c r="G131" i="1" s="1"/>
  <c r="I128" i="1"/>
  <c r="J128" i="1"/>
  <c r="K128" i="1"/>
  <c r="H128" i="1"/>
  <c r="G128" i="1" s="1"/>
  <c r="H125" i="1"/>
  <c r="I125" i="1"/>
  <c r="J125" i="1"/>
  <c r="K125" i="1"/>
  <c r="H100" i="1"/>
  <c r="I100" i="1"/>
  <c r="J100" i="1"/>
  <c r="K100" i="1"/>
  <c r="I97" i="1"/>
  <c r="J97" i="1"/>
  <c r="K97" i="1"/>
  <c r="H97" i="1"/>
  <c r="G97" i="1" s="1"/>
  <c r="H94" i="1"/>
  <c r="K94" i="1"/>
  <c r="I88" i="1"/>
  <c r="J88" i="1"/>
  <c r="K88" i="1"/>
  <c r="H88" i="1"/>
  <c r="G88" i="1" s="1"/>
  <c r="H85" i="1"/>
  <c r="I85" i="1"/>
  <c r="J85" i="1"/>
  <c r="K85" i="1"/>
  <c r="G79" i="1"/>
  <c r="H59" i="1"/>
  <c r="G59" i="1" s="1"/>
  <c r="G63" i="1"/>
  <c r="J35" i="1"/>
  <c r="I35" i="1"/>
  <c r="K35" i="1"/>
  <c r="J236" i="1"/>
  <c r="I236" i="1"/>
  <c r="K236" i="1"/>
  <c r="H236" i="1"/>
  <c r="J234" i="1"/>
  <c r="K234" i="1"/>
  <c r="J232" i="1"/>
  <c r="K232" i="1"/>
  <c r="J230" i="1"/>
  <c r="K230" i="1"/>
  <c r="J228" i="1"/>
  <c r="K228" i="1"/>
  <c r="I226" i="1"/>
  <c r="J226" i="1"/>
  <c r="K226" i="1"/>
  <c r="H226" i="1"/>
  <c r="I224" i="1"/>
  <c r="J224" i="1"/>
  <c r="K224" i="1"/>
  <c r="H224" i="1"/>
  <c r="I216" i="1"/>
  <c r="J216" i="1"/>
  <c r="H216" i="1"/>
  <c r="H214" i="1"/>
  <c r="I214" i="1"/>
  <c r="J214" i="1"/>
  <c r="K214" i="1"/>
  <c r="H212" i="1"/>
  <c r="I212" i="1"/>
  <c r="J212" i="1"/>
  <c r="H210" i="1"/>
  <c r="I210" i="1"/>
  <c r="J210" i="1"/>
  <c r="H206" i="1"/>
  <c r="I206" i="1"/>
  <c r="J206" i="1"/>
  <c r="K206" i="1"/>
  <c r="J204" i="1"/>
  <c r="K204" i="1"/>
  <c r="H175" i="1"/>
  <c r="I175" i="1"/>
  <c r="J175" i="1"/>
  <c r="K175" i="1"/>
  <c r="J72" i="1"/>
  <c r="K72" i="1"/>
  <c r="J62" i="1"/>
  <c r="K62" i="1"/>
  <c r="I33" i="1"/>
  <c r="J33" i="1"/>
  <c r="K33" i="1"/>
  <c r="H33" i="1"/>
  <c r="H29" i="1"/>
  <c r="J29" i="1"/>
  <c r="K29" i="1"/>
  <c r="I13" i="1"/>
  <c r="G33" i="1" l="1"/>
  <c r="G216" i="1"/>
  <c r="G228" i="1"/>
  <c r="G230" i="1"/>
  <c r="G232" i="1"/>
  <c r="G234" i="1"/>
  <c r="G113" i="1"/>
  <c r="G210" i="1"/>
  <c r="G13" i="1"/>
  <c r="G175" i="1"/>
  <c r="G204" i="1"/>
  <c r="G206" i="1"/>
  <c r="G212" i="1"/>
  <c r="G214" i="1"/>
  <c r="G224" i="1"/>
  <c r="G226" i="1"/>
  <c r="G236" i="1"/>
  <c r="G35" i="1"/>
  <c r="G85" i="1"/>
  <c r="G94" i="1"/>
  <c r="G100" i="1"/>
  <c r="G125" i="1"/>
  <c r="G133" i="1"/>
  <c r="G198" i="1"/>
  <c r="I72" i="1"/>
  <c r="G72" i="1" s="1"/>
  <c r="G62" i="1"/>
</calcChain>
</file>

<file path=xl/comments1.xml><?xml version="1.0" encoding="utf-8"?>
<comments xmlns="http://schemas.openxmlformats.org/spreadsheetml/2006/main">
  <authors>
    <author>Тришина О.В.</author>
  </authors>
  <commentList>
    <comment ref="L166" author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<sst xmlns="http://schemas.openxmlformats.org/spreadsheetml/2006/main" count="720" uniqueCount="440">
  <si>
    <t>Приобретение встроенно-пристроенного помещения по ул.Профсоюзов, д.38</t>
  </si>
  <si>
    <t>бюджет ХМАО-Югра</t>
  </si>
  <si>
    <t>бюджет МО</t>
  </si>
  <si>
    <t>2.2.5.Выполнение работ по обследованию конструкций здания МБОУ СОШ №38 пр.Пролетарский, 14а</t>
  </si>
  <si>
    <t xml:space="preserve">бюджет МО </t>
  </si>
  <si>
    <t>Проектно -изыскательские работы выполнены в соответствии с заключенным МК с  ООО "Научно-Технический Центр "СПЕЦ" №14/П-2014 от 10.10.2014г. Сумма по контракту - 98,75250 тыс.руб. срок выполнения работ - 15 календарных дней  с даты заключения контракта. Работы выполнены и оплачены.</t>
  </si>
  <si>
    <t>Муниципальное имущество. Нежилое здание . Поликлиника Нефтяник (объект МБУЗ "ГП №4", пр.Набережный,41</t>
  </si>
  <si>
    <t xml:space="preserve">Выполнение работ по капитальному ремонту объекта производилось в соответствии с заключенными МК №08/20013, №09/2013 от 30.09.2013г с ООО"Северстрой". Общая сумма по контрактам составляет 19016,0 тыс. руб. Сумма выполненных в 2013г работ - 5895,14183 тыс.руб. Срок выполнения работ по контрактам - 30.08.2014г.     Работы выполнены и оплачены. </t>
  </si>
  <si>
    <t>Муниципальное имущество. Нежилое здание. Ожоговый корпус ( объект МБУЗ КГБ №1. Ожоговый корпус)</t>
  </si>
  <si>
    <t>Выполнение работ по капитальному ремонту объекта производится в соответствии с заключенным МК №13/2012 от 15.10.2012г с ООО "СУ-14". Сумма  по конракту составляет 316546,17545 тыс.руб. остаток на 2014год - 26658,57924 тыс.руб. Срок выполнения работ - 30.06.2014г. Работы выполнены и оплачены.</t>
  </si>
  <si>
    <t>добавила новый объект</t>
  </si>
  <si>
    <t>Админ.зд.по ул. Маяковского, 15. Обслед-ие конст-ий зд.(УКС)</t>
  </si>
  <si>
    <t>Работы выполнялись в соответствии с заключенным МК с ООО "Научно-Технический Центр "СПЕЦ" №16/П-2014 от 19.11.2014. Сумма пои контракту - 187,000 тыс.руб. Срок выполнения работ - 20.12.2014. Работы выполнены и оплачены. 113 тыс.руб -  экономия в результате проведенных торгов.</t>
  </si>
  <si>
    <t>МБОУ ДОД СДЮШОР "Югория"</t>
  </si>
  <si>
    <t>Работы выполнялись в соответствии с заключенным МК с ООО НТЦ"СПЕЦ" от 16.07.2014 №08/П-2014. Сумма по контракту 785,0 тыс.рублей. Срок выполнения работ - 31.12.2014. Работы выполнены и оплачены</t>
  </si>
  <si>
    <t>Спортивный центр с универсальным игровым залом (№ 1) в мкр. №31</t>
  </si>
  <si>
    <t>Работы выполнялись в соответствии с заключенным контрактом с ОАО "Сургутгазстрой". МК №02/2013 от 07.05.2013г. Сумма по контракту - 144714,68365 тыс.руб, (Сумма выполненных в  2013г работ  - 60702,46324 руб). Срок выполнения работ - 31.08.2014г. Работы выполнены и оплачены.                                                                                  7,540 тыс.руб - произведен авансовый платеж  за технологическое присоединение к электрическим сетям объектов согласно договора  с ООО "Сургутские электрические сети" от 29.04.2014г. № 127/2013/ТП</t>
  </si>
  <si>
    <t>Доступная среда</t>
  </si>
  <si>
    <t>Мун.помещ. в здании по адресу пр. Взлетный,1 (УКС)</t>
  </si>
  <si>
    <t>Мун.помещ. в здании по ул. Дзержинского,6/1(УКС)</t>
  </si>
  <si>
    <t>Мун.помещ. в здании по ул. Ленинградская,3(УКС)</t>
  </si>
  <si>
    <t>Мун.помещ. в здании по ул. Югорская, 5/2(УКС)</t>
  </si>
  <si>
    <t>Мун.помещ. в здании по ул.Кукуевицкого, 10/2(УКС)</t>
  </si>
  <si>
    <t>Реализация инвестиционного проекта по приведению объектов муниципальной собственности в соответствие с постановлением Администрации города Сургута от 02.09.2011г №5768 "Об утверждении долгосрочной целевой программы "Доступная среда города Сургута на 2012-2015 годы" осуществлялась в соответствии с заключенным инвестиционным договором с ООО "СоюзСтрой" от 07.11.2013г №11/2013. Сумма по договору - 22760,090 тыс.руб. Сумма выполненных в 2013 году проектных  работ  составила 500,0 тыс.руб. Работы выполнены и оплачены в полном объеме.</t>
  </si>
  <si>
    <t>МБУК "Галерея современного искусства "СТЕРХ" (УКС)</t>
  </si>
  <si>
    <t>Выполнение работ по капитальному ремонту объекта производилось в соответствии с заключенным  контрактом с ООО "СтройСервис" №12/2013 от 10.11.2013г. Сумма по контракту 3956,02777 тыс.руб.  Срок выполнения работ по контракту 30.07.2014г. Работы выполнены и оплачены.</t>
  </si>
  <si>
    <t>Муниципальное имущество. Нежилое здание. Поликлиника №3. (Поликлиника п.Юность,ул.Саянская,д.15/1)(УКС)</t>
  </si>
  <si>
    <t>"Здание производственное административное. г. Сургут, мкр.6 ул. Энтузиастов"</t>
  </si>
  <si>
    <t>"Реконструкция хокейного корта "Магистраль". ул. Мечникова. сооружение 6</t>
  </si>
  <si>
    <t>МБУ Центр физической подготовки "Надежда"</t>
  </si>
  <si>
    <t>Досуговый комплекс в парке "Кедровый лог"</t>
  </si>
  <si>
    <t>ООО "Союзтехноком"</t>
  </si>
  <si>
    <t>ООО "Фирма НТВ"</t>
  </si>
  <si>
    <t>ООО "СГК"</t>
  </si>
  <si>
    <t>Общественная организация «Клуб Реального Айкидо г. Сургута»</t>
  </si>
  <si>
    <t xml:space="preserve">"Спортивный комплекс "Пионер"
по ул. Губкина </t>
  </si>
  <si>
    <t xml:space="preserve">"Водно-оздоровительный комплекс"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</si>
  <si>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</si>
  <si>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</si>
  <si>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</si>
  <si>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 xml:space="preserve">Выполнение проектно-изыскательских работ по объекту "Внутриквартальные проезды для обеспечения подъезда к общеобразовательным учреждениям в микрорайоне 24 в г.Сургуте"                  </t>
  </si>
  <si>
    <t>Проектно-изыскательские работы по инвестиционному договору №13/2014 г. от 03.07.2014г.  с ООО "СОК" должны быть выполнены в 2014 году, а  оплата была запланирована на 2015 год. В связи с высвободившимися средствами местного бюджета в 2014 году была произведена оплата на сумму 5 098 750 руб. в 2014 году.                         Количество подключенных объектов к сетям электроснабжения, - 1 ед.</t>
  </si>
  <si>
    <t xml:space="preserve"> Выполнение проектных работ 
на выполнение работ 
по строительству станции юных натуралистов в лесопарковой зоне междуречья 
реки Саймы. Корректировка</t>
  </si>
  <si>
    <t>Проектно -изыскательские работы выполняются в соответствии с заключенным МК с  ООО "Сибпроектстрой 1" №18/П-2013 от 31.12.2013г. 
Сумма по контракту - 12042,380 тыс.руб. срок выполнения работ - 9 месяцев с даты заключения контракта.                                                                                                                           174,46277 тыс.руб - остаток невостребованных средств, предусмотренных на экспертизу промышленной безопасности (ЦТП, лифты)</t>
  </si>
  <si>
    <t>Мощ-сть объекта</t>
  </si>
  <si>
    <t>Сроки строи-тельства</t>
  </si>
  <si>
    <t xml:space="preserve">Источни-ки фина-нсирова-ния </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</si>
  <si>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</si>
  <si>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</si>
  <si>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</si>
  <si>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</si>
  <si>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</si>
  <si>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</si>
  <si>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</si>
  <si>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</si>
  <si>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</si>
  <si>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</si>
  <si>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</si>
  <si>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</si>
  <si>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проектирование-2014, СМР - 2015</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</si>
  <si>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</si>
  <si>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</si>
  <si>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</si>
  <si>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</si>
  <si>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</si>
  <si>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</si>
  <si>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</si>
  <si>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</si>
  <si>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r>
      <rPr>
        <b/>
        <sz val="13"/>
        <color indexed="8"/>
        <rFont val="Times New Roman"/>
        <family val="1"/>
        <charset val="204"/>
      </rPr>
      <t>ПЕРЕЧЕНЬ ОБЪЕКТОВ</t>
    </r>
    <r>
      <rPr>
        <sz val="13"/>
        <color indexed="8"/>
        <rFont val="Times New Roman"/>
        <family val="1"/>
        <charset val="204"/>
      </rPr>
      <t xml:space="preserve"> </t>
    </r>
  </si>
  <si>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</si>
  <si>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 за счет средств местного       бюджета</t>
  </si>
  <si>
    <t>2014 (выкуп 2015, 2016, 2017)</t>
  </si>
  <si>
    <t>2016 (выкуп 2017 – 2018- 2019)</t>
  </si>
  <si>
    <t>2015-2018 (выкуп 2019-2020)</t>
  </si>
  <si>
    <t>2015 (выкуп 2016, 2017, 2018)</t>
  </si>
  <si>
    <t>2015 (выкуп 2016 – 2017- 2018)</t>
  </si>
  <si>
    <t xml:space="preserve">привлеченные средства </t>
  </si>
  <si>
    <t>привлеченные средства 
ЗАО "ЮИСП"</t>
  </si>
  <si>
    <t>привлеченные средства   
ООО "СеверСтрой"</t>
  </si>
  <si>
    <t>привлеченные средства
ООО «Юграпромстрой»</t>
  </si>
  <si>
    <t>2014-2016</t>
  </si>
  <si>
    <t>окружной бюджет</t>
  </si>
  <si>
    <t>2014-2015</t>
  </si>
  <si>
    <t>700 пос./в смену</t>
  </si>
  <si>
    <t>привлеченные средства</t>
  </si>
  <si>
    <t>2015-2016</t>
  </si>
  <si>
    <t>Детский сад на 350 мест в 40 микрорайоне г. Сургута                                         (№44 «Сибирячок»)</t>
  </si>
  <si>
    <t>привлеченные средства                  ООО "Строительная компания СОК".</t>
  </si>
  <si>
    <t xml:space="preserve">Наименование </t>
  </si>
  <si>
    <t xml:space="preserve"> В том числе по годам:</t>
  </si>
  <si>
    <t>2014 год</t>
  </si>
  <si>
    <t>2015 год</t>
  </si>
  <si>
    <t>2016 год</t>
  </si>
  <si>
    <t>2017 год</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</si>
  <si>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</si>
  <si>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</si>
  <si>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</si>
  <si>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</si>
  <si>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</si>
  <si>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</si>
  <si>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Работы по сносу объекта выполнялись в соответствии с заключенным МК с  ООО "НЕСТОР  №11/2014. Сумма по контракту - 81,87002 тыс.руб. Срок выполнения работ - 15.10.2014г. Работы выполнены и оплачены. </t>
  </si>
  <si>
    <t xml:space="preserve">за счет средств местного бюджета </t>
  </si>
  <si>
    <t xml:space="preserve">Работы выполнялись в соответствии с заключенным муниципальным контрактом с ООО "Стройуслуга" от 21.07.2014г. № 07/П-2014. Срок выполнения работ по 31.12.2014г. Работы выполнены и оплачены. 
</t>
  </si>
  <si>
    <t>На основании заключенного муниципального контракта №90/2014 от 13.10.2014 с ООО "Сургутстройцентр" на приобретение объекта общего пользования, предназначенного для размещения дошкольных организаций муниципальной собственности. Объект выкуплен в полном объеме.</t>
  </si>
  <si>
    <t>В связи с поздним добавлением средств по объекту (Справка ДФ ХМАО-Югры №500/18/248 от 26.12.2014 "Об изменении показателей сводной бюджетной росписи расходов на 2014 финансовый год и плановый период 2015 и 2016 годов") утвержденный бюджет не приведен в соответствие с уточненным. При выкупе объекта образовалась экономия средств окружного бюджета в связи с тем, что при определении НМЦК был использован метод сопоставимых рыночных цен в соответствии с п.3.21 Методических рекомендаций по применению методов определения начальной (максимальной) цены контракта, заключаемого с единственным поставщиком (Приказ Минэкономразвития России от 02.10.2013 №567). Оставшиеся средства окружного бюджета в сумме 16615,28 тыс.руб будут возвращены в бюджет округа в 2015 году.                                                                        На основании заключенного муниципального контракта №236/2014 от 31.12.2014 с Самборским В.Т. на приобретение встроенно-пристроенных нежилых помещений по улице Профсоюзов, д.38 в целях последующего размещения объекта дошкольного образовательного учреждения. Объект выкуплен в полном объеме.</t>
  </si>
  <si>
    <t xml:space="preserve">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 связи с дополнительным выделением средств окружного бюджета в декабре 2014 года на выкуп образовательных организаций была откорректирована доля средств местного бюджета в соответствии с программой (уменьшена с 5% до 1 %) в результате чего образовалась экономия средств местного бюджета в размере 8797,91 тыс.руб. </t>
  </si>
  <si>
    <t>На основании заключенного муниципального контракта №91/2014 от 15.10.2014 с ООО "Строительная компания СОК" на приобретение объекта общего пользования, предназначенного для размещения дошкольных организаций муниципальной собственности. Объект выкуплен в полном объеме.</t>
  </si>
  <si>
    <t>На основании заключенного муниципального контракта №92/2014 от 15.10.2014 с ООО "Строительная компания СОК" на приобретение объекта общего пользования, предназначенного для размещения дошкольных организаций муниципальной собственности. Объект выкуплен в полном объеме.</t>
  </si>
  <si>
    <t xml:space="preserve"> </t>
  </si>
  <si>
    <t>Выполненные ПИР в 2014 году.</t>
  </si>
  <si>
    <t>Выполнение проектно-изыскательских работ по объекту "Объездная автомобильная дорога к дачным кооперативам "Черемушки", "Север-1", "Север-2" в обход гидротехнических сооружений ГРЭС-1 и ГРЭС-2"</t>
  </si>
  <si>
    <t>300 обучающихся,
 общая площадь 1440 м2</t>
  </si>
  <si>
    <t>300 посадочных мест (600 обучающихся в одну смену)</t>
  </si>
  <si>
    <t>300 мест, общей площадью 4526,93 м2</t>
  </si>
  <si>
    <t>ООО "ВОРТ"</t>
  </si>
  <si>
    <t>ООО "Сургутстройцентр"</t>
  </si>
  <si>
    <t>добавила сумму</t>
  </si>
  <si>
    <t>2014 год - ЗАО "Природный камень"</t>
  </si>
  <si>
    <t>ООО "СУ-14"</t>
  </si>
  <si>
    <t>в 2014 году - ООО "Строительство 21 век"</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</si>
  <si>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</si>
  <si>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</si>
  <si>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</si>
  <si>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</si>
  <si>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</si>
  <si>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</si>
  <si>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</si>
  <si>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</si>
  <si>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</si>
  <si>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</si>
  <si>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</si>
  <si>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 xml:space="preserve">Выполнение работ по капитальному ремонту объекта производилось в соответствии с заключенным контрактом с ООО "СтройСервис"№13/2013 от 10.11.2013г. Сумма по контракту - 9916,97321 тыс.руб, сумма выполненных в  2013 году работ - 2238,38940тыс.руб. Срок выполнения работ по контракту - 30.07.2014г. работы выполнены и оплачены. </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</si>
  <si>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t>
  </si>
  <si>
    <t>Выполнение строительно-монтажных работ производилось в соответствии с заключенным МК с  ООО СК "ВОРТ" МК №14/2013 от 26.11.2013г Сумма по контракту 45842,2867 тыс.руб. Срок выполнения работ - 30.06.2014 года.  Работы по строительству объекта выполнены. . Объект введен в эксплуатацию от 29.08.2014 №ru86310000-88.</t>
  </si>
  <si>
    <t>Нежилое здание, г.Сургут, ул.Озерная д.11/1</t>
  </si>
  <si>
    <t>Объем финансир-ния (всего, руб.)</t>
  </si>
  <si>
    <t>Детский сад на 300 мест в 5 А микрорайоне г. Сургута</t>
  </si>
  <si>
    <t>Привлеченные средства</t>
  </si>
  <si>
    <t>Десткий сад № 1 на 300 мест в микрорайоне № 24 г. Сургута</t>
  </si>
  <si>
    <t>Программа "Сотрудничество"</t>
  </si>
  <si>
    <t>Десткий сад в микрорайоне № 32 №1          г. Сургута</t>
  </si>
  <si>
    <t>Десткий сад в микрорайоне № 31 №2         г. Сургута</t>
  </si>
  <si>
    <t xml:space="preserve">Десткий сад в микрорайоне № 33 </t>
  </si>
  <si>
    <t xml:space="preserve">Десткий сад в микрорайоне № 34 №2 </t>
  </si>
  <si>
    <t xml:space="preserve">Десткий сад в микрорайоне № 37 г. Сургута </t>
  </si>
  <si>
    <t>Десткий сад в микрорайоне ПИКС</t>
  </si>
  <si>
    <t>Школа - детский сад в микрорайоне 24                         г. Сургута</t>
  </si>
  <si>
    <t>Средняя общеобразовательная школа в микрорайоне № 31 г. Сургута</t>
  </si>
  <si>
    <t>Застройка микрорайона 32 (2 очередь строительства). Инженерные сети.</t>
  </si>
  <si>
    <t>Местный бюджет</t>
  </si>
  <si>
    <t>Бюджет ХМАО-Югры</t>
  </si>
  <si>
    <t>ООО "Версо-Монолит"</t>
  </si>
  <si>
    <t>ГКУ Тюменской области "Управление капитального строительства"</t>
  </si>
  <si>
    <t xml:space="preserve">Десткий сад в микрорайоне № 32 № 2               г. Сургута </t>
  </si>
  <si>
    <t>Спортивный центр с универсальным игровым залом (№1). ул. Ивана Захарова 25</t>
  </si>
  <si>
    <t>Ввод объектов в эксплуатацию в 2014 году.</t>
  </si>
  <si>
    <t>выполнение проектных работ на капитальный ремонт объекта: "Встроенно-пристроенное помещение, расположенное по адресу: г.Сургут, ул. Первопроходцев, 18"</t>
  </si>
  <si>
    <t xml:space="preserve">Проезд  в мкр. 20 "А" г. Сургута </t>
  </si>
  <si>
    <t xml:space="preserve">Проектно-изыскательские работы выполнялись в соответствии с заключенным МК с ООО "Стройинжиниринг" №06-П-2013 от 16.05.2013г.  Срок выполнения работ - 15 месяцев с даты заключения контракта.  Работы выполнены и оплачены.                                                                                                                                </t>
  </si>
  <si>
    <t>Выполнение проектно-изыскательских работ по объекту "Улица 5"З" от Нефтеюганского шоссе до ул.39"З"</t>
  </si>
  <si>
    <t xml:space="preserve">Проектно-изыскательские работы выполнялись в соответствии с заключенным МК с ООО "Стройуслуга". МК №04/П-2013 от 17.05.2013г. Срок выполнения работ  - 17.08.2014г.  Работы выполнены и оплачены.                                         </t>
  </si>
  <si>
    <t xml:space="preserve">Проектно-изыскательские работы выполнялись  в соответствии с заключенным МК с  ООО "Стройуслуга". МК №05/П-2013 от 17.05.2013г.  Срок выполнения работ - 17.08.2014г.  На сумму - 530 475,67 руб  не проведена госэкспертиза. Проведение госэкспертизы планируется в 2015 году. </t>
  </si>
  <si>
    <t>Выполнение проектно-изыскательских работ по объекту " Автомобильная дорога к новому кладбищу"</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</si>
  <si>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</si>
  <si>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</si>
  <si>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</si>
  <si>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</si>
  <si>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</si>
  <si>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</si>
  <si>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</si>
  <si>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</si>
  <si>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</si>
  <si>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 xml:space="preserve">Выполнение ПИР на переустройство газопровода-отвода к ГРЭС-2    производилось  в соответствии с заключенным  МК №06/П-2014 от 23.06.2014 с  ООО "Стройуслуга". Срок выполнения работ по контракту - 6 месяцев с даты заключения. На сумму - 335,91626 тыс.руб. не проведена госэкспертиза. Проведение госэкспертизы планируется в 2015 году.   44,355 тыс.руб - невостребованные средства, которые были предусмотрены на разработку декларации промышленной безопасности. (данная декларация будет разработана при проведении СМР).                                                                                                                                                        </t>
  </si>
  <si>
    <t>Выполнение проектно-изыскательских работ по объекту "Улица Киртбая от ул.1"З" до ул.3"З"</t>
  </si>
  <si>
    <t>МБОУ СДЮСШОР "Аверс", 50 лет ВЛКСМ, 1а</t>
  </si>
  <si>
    <t>Здание администрации города Сургута, ул.Энгельса,8</t>
  </si>
  <si>
    <t>Строительство объекта Детский сад "Золотой ключик", ул. Энтузиастов,51/1 г. Сургута.</t>
  </si>
  <si>
    <t>2014-2015 г.</t>
  </si>
  <si>
    <t>за счет меж/бюджет. трансфертов из окр.бюджета</t>
  </si>
  <si>
    <t>Общественные центры, офисы</t>
  </si>
  <si>
    <t>Строительство объекта ДК "Нефтяник"</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</si>
  <si>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</si>
  <si>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</si>
  <si>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</si>
  <si>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</si>
  <si>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</si>
  <si>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2013-2015</t>
  </si>
  <si>
    <t>"Здание архива "СургутНИПИнефть" г. Сургут. ул. Пионерная. 11"</t>
  </si>
  <si>
    <t>"ХМАО-Югра. Тюменская область. г. Сургут Административное здание по ул. Гагарина"</t>
  </si>
  <si>
    <t>ООО "СпецИнвест"</t>
  </si>
  <si>
    <t>"Ресторанный комплекс по набережной И.Кайдалова". мкр. 21-22.</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</si>
  <si>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</si>
  <si>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</si>
  <si>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</si>
  <si>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</si>
  <si>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"Общественное здание административного назначения с предприятиями общественного питания, в микрорайоне 27, по проезду Мунарева, в г. Сургуте".</t>
  </si>
  <si>
    <t>ООО "Гурмания"</t>
  </si>
  <si>
    <t>"Специализированный торговый центр" по адресу г. Сургут, Нефтеюганское шоссе, 21". Северный промрайон.</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</si>
  <si>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</si>
  <si>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</si>
  <si>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</si>
  <si>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</si>
  <si>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</si>
  <si>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</si>
  <si>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</si>
  <si>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Срок окончания разрешения на строительство 15.09.2016</t>
  </si>
  <si>
    <t>Срок окончания разрешения на строительство 22.06.2015</t>
  </si>
  <si>
    <t>Срок окончания разрешения на строительство 31.01.2018</t>
  </si>
  <si>
    <t>Срок окончания разрешения на строительство 18.04.2015</t>
  </si>
  <si>
    <t>Срок окончания разрешения на строительство 20.10.2015</t>
  </si>
  <si>
    <t>Срок окончания разрешения на строительство 05.02.2016</t>
  </si>
  <si>
    <t>Срок окончания разрешения на строительство 18.05.2015</t>
  </si>
  <si>
    <t>Срок окончания разрешения на строительство 29.01.2017</t>
  </si>
  <si>
    <t>Срок окончания разрешения на строительство 16.10.2016</t>
  </si>
  <si>
    <t>Срок окончания разрешения на строительство 21.05.2017</t>
  </si>
  <si>
    <t>Срок окончания разрешения на строительство 27.01.2018</t>
  </si>
  <si>
    <t>Срок окончания разрешения на строительство 28.05.2015</t>
  </si>
  <si>
    <t>Срок окончания разрешения на строительство 28.02.2016</t>
  </si>
  <si>
    <t>Срок окончания разрешения на строительство 07.01.2016</t>
  </si>
  <si>
    <t>Срок окончания разрешения на строительство 21.05.2015</t>
  </si>
  <si>
    <t>Срок окончания разрешения на строительство 23.07.2016</t>
  </si>
  <si>
    <t>Срок окончания разрешения на строительство  21.06.2016</t>
  </si>
  <si>
    <t>за счет средств округа и области</t>
  </si>
  <si>
    <t xml:space="preserve">Улица Киртбая от ул. 1 "З" до ул. 3 "З"                                                                                                                                                                                                                    </t>
  </si>
  <si>
    <t>"МБОУ ДОД СДЮСШОР "Ермак", СОК "Энергетик", ул. Энергетиков, 47"</t>
  </si>
  <si>
    <t>"МАУ ПРСМ "Наше время", кафе "Собеседник", ул.Энергетиков, 45"</t>
  </si>
  <si>
    <t>"МБУК "Сургутский краеведческий музей", 
ул. 30 лет Победы, 21/2"</t>
  </si>
  <si>
    <t>"МБОУ ДОД "Детская школа искусств  им.                                      Г. Кукуевицкого""</t>
  </si>
  <si>
    <t>"МБУК "Централизованная библиотечная система", Центральная городская библиотека, ул.Республики, 78/1"</t>
  </si>
  <si>
    <t>"МБОУ ДОД "Детская художественная школа № 1 им. Л.А. Горды" ул. Энгельса, 7</t>
  </si>
  <si>
    <t>"МБОУ ДОД "Детская художественная школа  ДПИ", ул. Ленинградская,10а"</t>
  </si>
  <si>
    <t>МБОУ СОШ №26</t>
  </si>
  <si>
    <t>МБОУ СОШ №27</t>
  </si>
  <si>
    <t>МБОУ СОШ №32</t>
  </si>
  <si>
    <t>МБОУ СОШ №18</t>
  </si>
  <si>
    <t>165 посещ./ в смену</t>
  </si>
  <si>
    <t>Производятся следующие виды работ:                                                                                                                                                                                                                                                 - устройство ограждения строительной площадки;
- очистка территории от строительного мусора;
- устройство временных подъездных путей;
- подготовительные работы для проведения испытаний свай</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</si>
  <si>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</si>
  <si>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</si>
  <si>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</si>
  <si>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</si>
  <si>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09/2014 от 23.05.2014 г. с ООО "ВОРТ"для реализации инвестиционного проекта по созданию объекта. Сумма договора 76 637,128 тыс. руб. Срок выполнения работ: 1 этап (проектирование) - 23.07.2014г
2 этап (строительство) -15.07.2015г. </t>
  </si>
  <si>
    <t>за счет внебюджетных источников</t>
  </si>
  <si>
    <t xml:space="preserve"> за счет внебюджетных источников</t>
  </si>
  <si>
    <t xml:space="preserve">
Инженерные сети в посёлке Снежный                                                   </t>
  </si>
  <si>
    <t xml:space="preserve">Магистральный водовод в восточном жилом районе от ул. 9 П (Нефтеюганское шоссе) по ул. Рационализаторов до ВК - сущ.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</si>
  <si>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Работы по контракту выполнены и оплачены. Выданы замечания к сметной документации (письма МКУ "УКС" от 16.12.2014 № 43-02-3287/14, от 12.02.2015 № 43-02-310/15), необходима повторная проверка достоверности определения сметной стоимости объектов капитального строительства, строительство которых финансируется с привлечением средств бюджета автономного округа.</t>
  </si>
  <si>
    <t xml:space="preserve">                                                                                                                                                                                                                                                                                      Застройка микрорайона 31 г.Сургута 2 пусковой комплекс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</si>
  <si>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</si>
  <si>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</si>
  <si>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</si>
  <si>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 xml:space="preserve">
Строительство объекта "Спортивный центр с плавательным бассейном на 50 метров в г. Сургуте"</t>
  </si>
  <si>
    <t>плавательный бассейн на 50 м.</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</si>
  <si>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</si>
  <si>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</si>
  <si>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 xml:space="preserve">Спортивный центр с универсальным игровым залом № 5 (МБОУ СОШ 
№ 10 с углубленным изучением отдельных предметов)
</t>
  </si>
  <si>
    <t xml:space="preserve">                                                                                                                                                             Строительство объекта "Общественный центр                                                                               в  п. Снежном"</t>
  </si>
  <si>
    <t xml:space="preserve">по состоянию на 10.05.2015 г. </t>
  </si>
  <si>
    <t>проектирование-2012-2013, СМР - 2015-2017</t>
  </si>
  <si>
    <t>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2014-2020 годы"                                                                                                                                                                                  06.04.2015 была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объявлен конкурс подачи предложений на участие в открытом конкурсе. Заказчики не заявились, вскрытие конвертов с конкурсными предложениями на участие в открытом конкурсе не состоялось.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</si>
  <si>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t xml:space="preserve">Проектирование и строительство объектов реализуется в рамках муниципальной программы "Управление муниципальным имуществом и земельными ресурсами в г. Сургуте на 2014-2020 годы"                                                                                                                                                                                                       Работы выполняются в соответствии с заключенным муниципальным контрактом с ООО "Строительная компания СОК"  №01/2014 от 03.02.2014г. Срок выполнения работ по контракту - 15.12.2015г.
Процент готовности объекта - 93%.
Срок размещения извещений о проведении электронных аукционов на поставку оборудования для комплектации и ввода в эксплуатацию объекта планируется в  мае 2015 г.  Ориентировочный срок заключения контрактов  июль 2015 года  при условии, что аукционы состоятся. Осуществление технологического присоединения объекта к электрическим сетям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 к сетям водоотведения согласно утвержденного плана-графика - июль 2015 г. Ориентировочный срок заключения контрактов - июль 2015 г.  
                                                                                            </t>
  </si>
  <si>
    <t>Перинатальный центр в                          г. Сургуте</t>
  </si>
  <si>
    <t>Проектирование и строительство объекта реализуется в рамках муниципальной программы "Развитие образования города Сургута на 2014-2020 годы"                                                                                                                                                                                                                                                                                                                   Разрешение на строительство  от 20.12.2013 № ru86310000-227. Между МКУ "УКС" и ООО "СУ-14" заключен Муниципальный контракт от 14.10.2014 № 17/2014. Срок исполнения - 15.12.2015г. Сумма по контракту 209 485,54429 тыс.руб, сумма 2014 года - 57 530,44002 тыс.руб. Выполнены работы : Подготовка территории строительства-100%, Основные объекты строительства-69%, Демонтажные работы - 100%.   Дренажная система - 100%. Отводящий дренаж - 100%.  Ограждение - 100%. Вертикальная планировка -  30%. Фундаментные работы - 92%, в т. ч. забивка свай - 100%, ростверки - 90%.  Наружные сети канализации - 78,5%. Стены наружные - 3%. Перекрытие - 2%. Объекты энергетического хозяйства-82%, наружние сети и сооружения водоснабжения, водоотведения, теплоснабжения и газоснабжения-51%, Благоустройство и озеленение-4%, Прочие-45%. Работы выполняются с отставанием от графика производства работ по причине внесения изменений в проектную документацию.  Запланированные работы в апреле будут выполнены  и приняты в мае 2015г. Общий процент готовности - 30%.</t>
  </si>
  <si>
    <t>за счет межбюджетных трансфертов из окружного бюджета</t>
  </si>
  <si>
    <t>Детский сад №1 на 300 мест  в микрорайоне
 № 24 г.Сургута</t>
  </si>
  <si>
    <t>2012-2014 (выкуп 2015-2017)</t>
  </si>
  <si>
    <t>привлеченные средства ЗАО "СУ-14"</t>
  </si>
  <si>
    <t>2013-2014 (выкуп 2015-2017)</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</si>
  <si>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</si>
  <si>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2012-2015 (выкуп 2015, 2017, 2018)</t>
  </si>
  <si>
    <t>2015 (выкуп 2015, 2016, 2017)</t>
  </si>
  <si>
    <t>привлеченные средства                                                    ООО «Сургутстрой-центр»</t>
  </si>
  <si>
    <t>Жилой дом №32 со встроенно-пристроенными помещениями в мкр. 18-19-20 г.Сургут. Корректировка" четвертый этап строительства. Встроенно-пристроенные помещения детского сада на 71 место</t>
  </si>
  <si>
    <t>Развитие застроенной территории - части квартала 23А в г.Сургуте" X этап строительства, встроенно-пристроенный детский сад на 80 мест</t>
  </si>
  <si>
    <t>выкуп 2015</t>
  </si>
  <si>
    <t>Билдинг-сад на 40 мест, ул.Каролинского, 10</t>
  </si>
  <si>
    <t>выкуп 2016-2017-2018</t>
  </si>
  <si>
    <t>выкуп 2015-2016-2017</t>
  </si>
  <si>
    <t>Детский сад в микрорайоне 37  г .Сургута</t>
  </si>
  <si>
    <t>Детский сад по ул.Профсоюзов, д.38</t>
  </si>
  <si>
    <t>Детский сад № 2 на 300 мест в 38 микрорайоне 
 г. Сургута
(№45 «Малышок»)</t>
  </si>
  <si>
    <t>Детский сад в микрорайоне №30 г.Сургута                                                                                                           ( №35 «Тополек»)</t>
  </si>
  <si>
    <t>2014 (выкуп 2015-2016-2017)</t>
  </si>
  <si>
    <t>Детский сад в микрорайоне 44  (№ 49 «Матрешки»)</t>
  </si>
  <si>
    <t>Детский сад в микрорайоне 20А г.Сургута                                                                                                                                               (№ 46 «Ягодка»)</t>
  </si>
  <si>
    <t>Средняя общеобразовательная школа в  16 А микрорайоне г.Сургута</t>
  </si>
  <si>
    <t xml:space="preserve">Школа - детский сад № 1 в микрорайоне 38 (100 учащ. / 200 мест)                                    </t>
  </si>
  <si>
    <t xml:space="preserve">Средняя школа на 801 учащегося в 40 микрорайоне
 г. Сургута
</t>
  </si>
  <si>
    <t xml:space="preserve">Средняя общеобразовательная школа в микрорайоне 20А г.Сургута
</t>
  </si>
  <si>
    <t>Средняя общеобразовательная школа в микрорайоне 38  г.Сургута</t>
  </si>
  <si>
    <t>выкуп 2018-2019-2020</t>
  </si>
  <si>
    <t>2017-2020  (выкуп 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</si>
  <si>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</si>
  <si>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</si>
  <si>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</si>
  <si>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</si>
  <si>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</si>
  <si>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сети дренажа, км.- 0,51                                     сети водоснабжения, км.- 0,90                                  сети газоснабжения, км.-0,45</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</si>
  <si>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</si>
  <si>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</si>
  <si>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</si>
  <si>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</si>
  <si>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</si>
  <si>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 xml:space="preserve">Объездная автомобильная дорога к дачным кооперативам "Черемушки", "Север-1", "Север-2" в обход гидротехнических сооружений ГРЭС-1 и ГРЭС-2 </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</si>
  <si>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</si>
  <si>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</si>
  <si>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</si>
  <si>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</si>
  <si>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</si>
  <si>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</si>
  <si>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</si>
  <si>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</si>
  <si>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</si>
  <si>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</si>
  <si>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</si>
  <si>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 протяженность введенных в эксплуатацию внутриквартальных проездов, м.-550</t>
  </si>
  <si>
    <t xml:space="preserve"> протяженность введенных в эксплуатацию                       внутриквартальных проездов, м. -                       785</t>
  </si>
  <si>
    <t xml:space="preserve">Улица 5 "З" от Нефтеюганского шоссе до ул. 39 "З"                                                              </t>
  </si>
  <si>
    <t>"МБОУ ДОД "Детская школа искусств №1", ул.50 лет ВЛКСМ, 6/1"</t>
  </si>
  <si>
    <t>Срок окончания разрешения на строительство 04.05.2015</t>
  </si>
  <si>
    <t>"Встроенно-пристроенное помещение, расположенное по адресу: г. Сургут, ул. Просвещения, 29"</t>
  </si>
  <si>
    <t xml:space="preserve">Строительство объекта: "Мототрасса на "Заячьем острове"                                                                </t>
  </si>
  <si>
    <t xml:space="preserve">Спортивный центр с универсальным игровым залом № 6 (МБОУ СОШ 
№ 26)
</t>
  </si>
  <si>
    <t>Поликлиника "Нефтяник" на 700 посещений в смену в мкр. 37 г. Сургута</t>
  </si>
  <si>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Объект введен в эксплуатацию. Разрешение на ввод № 86310000-130 от 12.12.2014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 связи с поздним добавлением средств по объекту  утвержденный бюджет не приведен в соответствие с уточненным.  На основании заключенного муниципального контракта №235/2014 от 23.10.2014 с ЗАО "Строительное управление №14" на приобретение объекта общего образования, предназначенного для размещения дошкольных организаций муниципальной собственности.</t>
    </r>
    <r>
      <rPr>
        <sz val="8"/>
        <color rgb="FFFF0000"/>
        <rFont val="Times New Roman"/>
        <family val="1"/>
        <charset val="204"/>
      </rPr>
      <t xml:space="preserve"> </t>
    </r>
    <r>
      <rPr>
        <sz val="8"/>
        <rFont val="Times New Roman"/>
        <family val="1"/>
        <charset val="204"/>
      </rPr>
      <t xml:space="preserve">Потребность в финансировании из окружного бюджета на 2015г - 140 054 690 рублей, на 2016 год - 140 054 690 рублей. </t>
    </r>
  </si>
  <si>
    <r>
      <rPr>
        <sz val="8"/>
        <rFont val="Times New Roman"/>
        <family val="1"/>
        <charset val="204"/>
      </rPr>
      <t xml:space="preserve">Приобретение объекта реализуется в рамках муниципальной программы "Развитие образования города Сургута на 2014-2020 годы"   </t>
    </r>
    <r>
      <rPr>
        <sz val="8"/>
        <color rgb="FFFF0000"/>
        <rFont val="Times New Roman"/>
        <family val="1"/>
        <charset val="204"/>
      </rPr>
      <t xml:space="preserve">                                                                                                                                                                                                                                                                                                                                 </t>
    </r>
    <r>
      <rPr>
        <sz val="8"/>
        <rFont val="Times New Roman"/>
        <family val="1"/>
        <charset val="204"/>
      </rPr>
      <t xml:space="preserve">Объект введен в эксплуатацию. Разрешение на ввод № 86310000-127  от 08.12.2014.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В связи с поздним добавлением средств по объекту  утвержденный бюджет не приведен в соответствие с уточненным. Потребность в финансировании из окружного бюджета на 2015г - 152 634 237 рублей, на 2016 год - 152 634 238 рублей. </t>
    </r>
  </si>
  <si>
    <t xml:space="preserve">Приобретение объекта реализуется в рамках муниципальной программы "Развитие образования города Сургута на 2014-2020 годы"                                                                                                                                                                                                                                                                                                                                 Дата начала строительства - 19.02.2014, дата окончания - 19.08.2015. Разрешение на строительство от 19.02.2014 № ru86310000-22. СМР: Степень готовности: общая 89%. (фундамент 100%, коробка - 100%; кровля-100%; окна, двери - 100%; полы - 100%;  отопление и водоснабжение - 90%; электроснабжение (скрытая проводка) - 100%; внутреняя отделка -60%, вентиляция - 100%, наружные сети 100%, благоустройство-75%.. Общий процент готовности - 89%.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</si>
  <si>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Приобретение объекта реализуется в рамках муниципальной программы "Развитие образования города Сургута на 2014-2020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Не получено подтверждение о банковском кредитовании строительства объекта, что не позволяет начать строительство (сроки строительства объекта ЗАО «ЮИСП» не обозначены). </t>
  </si>
  <si>
    <t xml:space="preserve">Приобретение реализуется в рамках муниципальной программы "Развитие образования города Сургута на 2014-2020 годы"                                                                                                                                                                                                                                                                                                                             Дата начала строительства - 2011г., дата окончания - июнь 2015 г. Разрешение на строительство №ru86310000-11 от 30.01.2014г. СМР: Степень готовности: общая 89%. (коробка 100%, кровля 100%, металлоконстррукции 100%, перегородки - 100%,  крыльца - 100%, окна - 100%, вентиляция 90%, электрика 80%, наружные сети 100%, фасад - 100%, внутренняя отделка - 95%), благоустройство -50%.. .  Общий процент готовности- 89%.             </t>
  </si>
  <si>
    <t xml:space="preserve">
Пиобретение объекта реализуется в рамках муниципальной программы "Развитие образования города Сургута на 2014-2020 годы"                                                                                                                                                                                                                                                                                                       Разработка инженерно-геологических и геодезических изысканий. Разработка технического задания на проектирование.                                                                                                                                           ПСД нет.                                                                                                                                                                              1.  Заключен договор аренды земельного участка №542 от 05.09.2014г.
2. Корректировка границ и площади земельного участка на основании Протокола Публичных слушаний № 111 от 26.08.13 и Решения Думы №406-VДГ.
3. Схема земельного участка на КПТ утверждена в ДИЗО 
4. Межевание земельного участка  - выполнено
5. Земельный участок поставлен на кадастровый учет
Земельный участок расположен в территориальной зоне ОД.2-12 «Общественно-деловая зона», в настоящее время проводится процедура внесения изменений в Правила, с выделением зоны ДОУ «Зона дошкольных и общеобразовательных учреждений»                                                                               Технические условия    на присоединение к существующим инженерным сетям выданы. 
Не выполнено строительство участка сетей теплоснабжения с попутным дренажем по ул. Маяковского, срок строительства ул. Маяковского до 2017 года.</t>
  </si>
  <si>
    <t>Проектирование и строительство объекта реализуется в рамках муниципальной программы "Развитие образования города Сургута на 2014-2020 годы"                                                                                                                  Сумма по контракту с  ООО "Сибпроектстрой 1" №18/П-2013 от 31.12.2013г. - 12042,380 тыс.руб. Срок выполнения работ - 9 месяцев с даты заключения контракта.                                                                               Проектные работы-100%. Положительное заключение государственной экспертизы 86-1-4-0001-15 от 10.01.2015 ( без проектно-сметной документации). В связи  с отсутствием бюджетного финансирования точные сроки строительства объекта не определены.                                                                                                                                                                                                                                                                                          Потребность в финансировании для строительства объекта: из окружного бюджета на 2018 год -  250 932 563 рублей, 2019 год - 250 932 563 рублей, 2020 год - 250 932 563;                                                                                                                                                                                                                                                                                                        из местного бюджета 2018 год  -  13 206 978 рублей. и 2019 год -13 206 977 рублей, 2020 год - 13 206 977 рублей.</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</si>
  <si>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"Севердорпроект", МК №03/П-2014 от 09.01.2014г . Сумма по контракту - 8773,895 тыс.руб. Срок выполнения работ 9 месяцев с даты подписания контракта.   В связи с отставанием подрядчика от графика производства работ не проведена госэкспертиза на сумму - 606,96 тыс.руб. На заседании ДГ в апреле 2015  утверждены средства местного бюджета на 2015 год.  для проведения государственной экспертизы проектно-сметной документации.  В связи с поздним предоставлением технических условий, выданных ОАО "Сургутгаз" на подключение объекта к газораспределительным сетям, сорваны сроки завершения проектных работ. Средства необходиы для исолнения обязательств по контракту. </t>
  </si>
  <si>
    <t>сети водоснабжения, км. - 2,64.</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</si>
  <si>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</si>
  <si>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</si>
  <si>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</si>
  <si>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</si>
  <si>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"Стройуслуга" №13/П-2014 от 11.08.2014г. Сумма по контракту - 905,47883 тысяч рублей, сумма выполненных и оплаченных в 2014 году работ  - 500,0 тысяч рублей. Срок выполнения работ - 11 месяцев с даты заключения контракта.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</si>
  <si>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"Сибпроектстрой1" №17/П-2014 от 23.12.2014 на сумму 475,01493 тысяч рублей. Срок выполнения работ - 10 месяцев   Проектирование не завершено, работа не оплачена.
На выполнение капитального ремонта в 2016 году предусмотрено 2530 000,00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</si>
  <si>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рамках заключенного с МК                                         с  ООО "ПромНефтеСтрой" №12/П-2014 от 11.08.2014 на сумму 373,340 тысяч рублей. Срок выполнения работ - 11 месяцев.  Проектирование не завершено, работа не оплачена.                                                                                                На выполнение капитального ремонта в 2016 году предусмотрено 3970 000,00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</si>
  <si>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(5,0 тысяч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</si>
  <si>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В связи с поздним сроком предоставления утвержденной проектной документации срок размещения извещения о  проведении аукциона на выполнение работ по капитальному ремонту объекта согласно плана-графика  перенесен на май 2015 года. Цена контракта -                                                                                                         26 685,480 тысяч рублей. Ориентировочный срок заключения контракта - июль 2015  при условии, что аукцион состоится.  Проектно-изыскательские работы выполняются в соответствии с заключенным муниципальным контрактом с ООО "ПромНефтеСтрой" №09/П-2014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-30.06.2015г. На заседание ДГ в апреле 2015 утверждены средства местного бюджета на 2015 год, необходимые для исполнения обязательств по контракту на выполнение ПИР.</t>
  </si>
  <si>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Строительные работы выполнялись согласно инвестиционному договору с ООО СК "СОК" №13/2014 г. от 03.07.2014г. Сумма по договору - 21 428,397 тыс. руб.  Для исполнения обязательств по договору, на заседании ДГ в апреле, были  выделены необходимые средства на 2015 год.                                                                                                                                                                  Для ввода объекта в эксплуатацию, необходимо произвести демонтаж забора самопроизвольно возведенного на земельном участке предусмотренным для строительства внутриквартальых проездов. Документы направлены в правовое управление в целях обращения в суд, для принудительного сноса забора. Фактически работы завершены. </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</si>
  <si>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По результатам процедуры вскрытия конвертов подана одна заявка  от ООО "Сибпромстрой-Югория". Оценка конкурсного предложения была осуществлена конкурсной комиссией 08.05.2015. Конкурс признан не состоявшемся, так как поступило менее двух конкурсных предложений.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</si>
  <si>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выполнялись в соответствии с заключенным МК с ООО "Стройуслуга". МК №04/П-2013 от 17.05.2013г. Сумма по договору 6249,23108 тыс.руб (сумма выполненных в  2013г работ  - 3150,72474 тыс.руб. Срок выполнения работ  - 17.08.2014г.  Работы выполнены и оплачены.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Бюджетом городского округа  города Сургут на 2015 год  утверждены средства, необходимые для корректировки проектно - сметной документации и прохождения государственной экспертизы.</t>
  </si>
  <si>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Проектно-изыскательские работы выполняются в соответствии с заключенным МК с  ООО "Стройуслуга". МК №05/П-2013 от 17.05.2013г. Сумма по договору 7 090,25715 тыс.руб, сумма 2013г - 3 545,12857 тыс. руб. ( сумма фактически выполненных в 2013 году работ составила - 2964,96228 тыс.руб) Срок выполнения работ - 17.08.2014г. По результатам рассмотрения проектной документации и инженерных изысканий получено отрицательное заключение государственной экспертизы № 86-3-4-0141-14 от 22.09.2014 года. 530 475,67 руб. - остаток невостребованных средств, предусмотренных на проведение государственной  экспертизы.  В связи                                                                                                                                                                                                                                                                     с принятым решением о включении работ по ликвидации несанкционированного кладбища домашних животных,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176,44599 т.р. (30% от размера платы за проведение первичной гос. экспертизы).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t>
  </si>
  <si>
    <t>Проектирование и строительство реализуется в рамках муниципальной программы"Молодёжная политика Сургута на 2014 - 2020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Работы выполнены и оплачены.  Получено положительное заключение о проверке достоверности определения сметной стоимости объека № 86-1-6-0041-15 от 21.04.2015.                                                                                                                             Потребность в финансировании для строительства объекта: из окружного бюджета на 2018 год -  217 304 158 рублей, 2019 год - 217 304 159 рублей, из местного бюджета 2018 год  -                                                             24 144 906 рублей. и 2019 год -24 144 907 рублей.</t>
  </si>
  <si>
    <t xml:space="preserve">Проектирование и строительство объекта реализуется в рамках муниципальной программы "Молодёжная политика Сургута на 2014 - 2020 годы"                                                                                      Молодежный центр включает фото-видео студию, арт-студию,студию макетирования и конструирования,находится в оперативном управлении МБУ "Вариант".                                                       Разработана проектно-сметная документация, находится на проверке в МКУ "УКС"                                                                                                       </t>
  </si>
  <si>
    <t>привлеченные средства                                         ООО "СеверСтрой"</t>
  </si>
  <si>
    <t xml:space="preserve">привлеченные средства                    ООО "СеверСтрой"                           </t>
  </si>
  <si>
    <t xml:space="preserve">привлеченные средства                      ЗАО "ЮграИнвестСтройПартнер"                        </t>
  </si>
  <si>
    <t>привлеченные средства                            ООО «Юграпромстрой»</t>
  </si>
  <si>
    <t>Приобретение объекта реализуется в рамках муниципальной программы "Развитие образования города Сургута на 2014-2020 годы"                                                                                                       Земельный участок в микрорайоне 33 поставлен на государственный кадастровый учет с разрешённым использованием: строительство школы на 1000 учащихся с наружными инженерными сетями. Данный земельный участок был обременен регистрационной записью об аренде земельного участка ООО ''КЕНТАВР'' в целях строительства и размещения временной платной автостоянки легкового транспорта. Департаментом имущественных и земельных отношений 17.04.2015 прекращена регистрационная запись об аренде.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t>
  </si>
  <si>
    <t>привлеченные средства                     Самборский Владимир Трофимович</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</si>
  <si>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завершены в соответствии с заключенным МК с ООО "Севердорпроект", МК №02/П-2014 от 09.01.2014 г.  Сумма по контракту - 6 262 766 рублей. Срок выполнения работ 9 месяцев с даты подписания контракта. Проектная документация в 2014 году не была направлена на государственную экспертизу, т.к. проект территории поселка в объеме, требуемом законодательством не разрабатывался. На заседании ДГ в апреле 2015  утверждены средства местного бюджета на 2015 год  для проведения государственной экспертизы проектно-сметной документации.  В связи с поздним предоставлением технических условий, выданных ОАО "Сургутгаз" на подключение объекта к газораспределительным сетям, сорваны сроки завершения проектных работ.</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</si>
  <si>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Работы выполняются в соответствии с заключенным муниципальным контрактом с ООО СК "ВОРТ" от 10.09.2014 №15/2014 г.  Сумма контракта - 101 569,68775  тыс. руб.  Срок выполнения работ с 10.09.2014г.  по  30.06.2015 г. 
Готовность объекта - 99%. Готовность объекта - 99%.  
Работы выполняются в соответствии с графиком производства работ. Работы выполненные в апреле будут приняты и оплачены в июнь 2015г.</t>
  </si>
  <si>
    <t xml:space="preserve">Проектирование и строительство объекта реализуется в рамках программы "Развитие физической культуры и спорта вг. Сургута на 2014-2020 годы"                                                                                                                                      Работы выполняются в соответствии с заключенным муниципальным контрактом с ООО "СК СОК" от 03.07.2014 № 12/2014.  Сумма по контракту - 429 464,05162 тыс.руб.  Срок выполнения работ по 30.11.2015г.
Готовность объекта - 40%.
На заседание ДГ в апреле 2015 увеличение бюджетных ассигнований на 6 257 190 рублей                                                                                                                                              в 2015 году. Средства необходимы в связи с увеличением стоимости работ и приобретаемого оборудования, в целях завершения работ в 2015 году.
Размещения извещений о проведении электронных аукционов на поставку оборудования для комплектации и ввода в эксплуатацию объекта (закупки на поставку компьютеров и оргтехники; поставку бытовой, вычислительной техники и электроники; поставку мебели) назначен на  май 2015 г. Ориентировочный срок заключения контрактов июнь 2015 года  при условии, что аукционы состоятся.
</t>
  </si>
  <si>
    <t>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07/2014 от 23.05.2014 г. с ООО "ВОРТ"для реализации инвестиционного проекта по созданию объекта. Сумма договора 74 850,000 тыс. руб. Срок выполнения работ :1 этап (проектирование) - 15.07.2014г., 2 этап (строительство) -01.08.2015г. Реализация проекта до 01.08.2015. Степень готовности объекта в процентах-60%.</t>
  </si>
  <si>
    <t>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08/2014 от 23.05.2014 г. с ООО "ВОРТ"для реализации инвестиционного проекта по созданию объекта. Сумма договора 74 850,000 тыс. руб. Срок выполнения работ : строительство - 01.08.2015. Степень готовности объекта в процентах-60%.</t>
  </si>
  <si>
    <t>Срок окончания разрешения на строительство 18.04.2014.                                                                                                                                                                                                                Застройщик не обратился с заявлением о продлении разрешения на строительство.</t>
  </si>
  <si>
    <t>Строительство объекта
"Хореографическая школа                                                                                                                                                                                                                                                                                                 в микрорайоне ПИКС"</t>
  </si>
  <si>
    <t>Строительство объекта "Детская школа искусств                                                                                                                                                                                                                                       в микрорайоне ПИКС"</t>
  </si>
  <si>
    <t xml:space="preserve">Проектирование и строительство реализуется в рамках муниципальной программы "Развитие культуры и туризма в городе Сургуте" на 2014-2020 годы"                                                                                                                                                                                                                                                                                                                                Заключен инвестиционный договор с ООО "ВОРТ" №03/2014 г. от 12.05.14 г. для реализации инвестиционного проекта по созданию объекта. Сумма договора 104 542,280 тыс. руб. Реализация проекта до 15.07.2015 г. Степень готовности объекта: общий процент готовности - 90%. Установка оборудования - 20%. Благоустройство - 10%. </t>
  </si>
  <si>
    <t xml:space="preserve">Проектирование и строительство реализуется в рамках муниципальной программы "Развитие культуры и туризма в городе Сургуте" на 2014-2020 годы"                                                                                                                                                                                                                                                                                                                          Работы выполняются в соответствии с заключенным МК с ООО "Сибвитосервис"  №18/2014 от 04.10.2014г. Сумма по контракту 323 245,55685 тыс.руб, сумма 2014 года - 50 796 тыс.руб. Срок выполнения работ 15.06.2016 г. Степень готовности объекта: общий процент готовности - 20%. Фундаментные работы - 100%. Кладка перекрытия подвального помещения, 1 этажа - 100%. Строительство 2 этажа - 40%.                                                                                                      </t>
  </si>
  <si>
    <t xml:space="preserve">Проектирование и строительство объекта реализуется в рамках муниципальной программы "Молодёжная политика Сургута на 2014 - 2020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объекта-70%, кровля- 100%, внутренние работы-90%, отопление, водопровод - 100%, электричество-80%.                                                                                                                                                                                    Работы выполняются в соответствии с заключенным МК с ООО "ЮграСтройиндустрия" №19/2014 от 23.10.2014 на сумму 14821,49219 тыс.руб. Сумма выполненных и оплаченных в 2014 году работ - 6896,75 тыс.руб. Срок выполнения работ - 30.08.2015г                                               </t>
  </si>
  <si>
    <t>Проектирование и строительство объекта реализуется в рамках муниципальной программы "Развитие гражданского общества в городе Сургуте на 2014-2020 годы"                                                                                                                                                                                                                                                                                                         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Проводился повторный конкурс по подбору инвестора для реализации инвестиционного проекта по созданию объекта. Была одна заявка ООО "СоюзСтрой".  Конкурс признан                                                                                                                                                                                                                                                                                   не состоявшемся, так как поступило менее двух конкурсных предложений.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"УКС" готовит документацию для организации проведения электронных аукционов на стрительство объекта                                                                                                                                                                                                                                                              в соответствии с Федеральным законом от 05.04.2013 №44-ФЗ "О контрактной системе в сфере закупок товаров, работ, услуг для обеспечения государственных и муниципальных нужд".</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</si>
  <si>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</si>
  <si>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</si>
  <si>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</si>
  <si>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</si>
  <si>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</si>
  <si>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3482 м2</t>
  </si>
  <si>
    <t>4080,2 м2</t>
  </si>
  <si>
    <t>6664,0 м2</t>
  </si>
  <si>
    <t>2206 м2</t>
  </si>
  <si>
    <t>13896,4 м2.</t>
  </si>
  <si>
    <t>5131,14 м2</t>
  </si>
  <si>
    <t xml:space="preserve">
4065,32 м2 </t>
  </si>
  <si>
    <t>8398,3 м2</t>
  </si>
  <si>
    <t>5882,08 м2</t>
  </si>
  <si>
    <t>1633 м2</t>
  </si>
  <si>
    <t>1108,3 м2</t>
  </si>
  <si>
    <t>983,7 м2</t>
  </si>
  <si>
    <t>14583 м2</t>
  </si>
  <si>
    <t xml:space="preserve">  1465,1 м2</t>
  </si>
  <si>
    <t xml:space="preserve"> 1465,1 м2</t>
  </si>
  <si>
    <t>5512 м2</t>
  </si>
  <si>
    <t>2449,5м2</t>
  </si>
  <si>
    <t>10323,55 м2</t>
  </si>
  <si>
    <t>25609,1 м2</t>
  </si>
  <si>
    <t>36876,1 м2</t>
  </si>
  <si>
    <t>25478,75 м2</t>
  </si>
  <si>
    <t>привлеченные средства    
ООО  "Версо-Монолит"</t>
  </si>
  <si>
    <t>Стоимость строительства (выкупа) объекта</t>
  </si>
  <si>
    <t>за счет межбюджетных трансфертов из федерального бюджета</t>
  </si>
  <si>
    <t>14 304 820,,00</t>
  </si>
  <si>
    <t>Проектирование и строительство (капитальный ремонт) на 2015-2017 годы.</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</si>
  <si>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2014-2020 годы"                                                                                                                                   Введется подготовка документации для проведения конкурса.</t>
  </si>
  <si>
    <t>Застройщик/инве-стор</t>
  </si>
  <si>
    <t xml:space="preserve"> сети водоснабжения, км-                                                                          1,60;                                            переустройство сетей газоснабжения, ед.-                                           0,7;                                                                                                                                                                                                      </t>
  </si>
  <si>
    <t>639 м2</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</si>
  <si>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г. Сумма по контракту                                                                                                                                                                                                                                                                       6 016,56 тыс.руб. Срок выполнения работ по контракту 9 месяцев с даты подписания.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 Потребность в финансировании для строительства объекта: из окружного бюджета на 2018 год -  82 912 339 рублей, 2019 год - 82 912 340 рублей, из местного бюджета 2018 год  -  9 212 482 рублей и 2019 год - 9 212 482 рублей.</t>
  </si>
  <si>
    <t xml:space="preserve">Детский сад в микрорайоне ПИКС г. Сургута
</t>
  </si>
  <si>
    <t xml:space="preserve">Приобретение объекта реализуется в рамках муниципальной программы "Развитие образования города Сургута на 2014-2020 годы"                                                                                                                                                                                                                                                                                    Объект введен в эксплуатацию.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</si>
  <si>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Приобретение объекта реализуется в рамках муниципальной программы "Развитие образования города Сургута на 2014-2020 годы"                                                                                                                                                     Дата начала строительства - 29.04.2014, Дата окончания - сентябрь 2015. Разрешение на строительство: от 29.04.2014 № ru86310000-60. СМР: Степень готовности: общая 54% (Наружные сети - 100%, земляные работы - 100%, свайное основание - 100%, ростверк - 100%, ФБС - 100%, коробка - 95%, внутренние системы отопления - 40%, благоустройство-10%.. Общий процент готовности - 54%.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</si>
  <si>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</si>
  <si>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Приобретение объекта реализуется в рамках муниципальной программы "Развитие образования города Сургута на 2014-2020 годы"                                                                                                                                                                                                                                                                                                              Планируется заключить договор на проектирование  детского сада  с  ООО «Стройпроектцентр». Подключение объектовых сетей и объектов инженерной инфраструктуры планируется от внутриквартальных сетей, строительство которых ведет ООО «СеверСтрой».   Разработан проект инженерных сетей 44 мкр., получено положительное заключение проектной документации и изысканий., получены все технические условия от эксплуатационных организаций)                                                                          26.05.2014 земельный участок поставлен на кадастровый учет -№ 86:10:0101125:286. Площадь: 12321 м2. Постановлением от 17.01.2014 № 17-п объект включен в программу. Микрорайон предоставлен под комплексное освоение ООО "СеверСтрой". Обременение отсутствует. </t>
  </si>
  <si>
    <t>Приобретение объекта реализуется в рамках муниципальной программы "Развитие образования города Сургута на 2014-2020 годы"                                                                                                                                                                                                                                                                                                    1.Проектные работы 100%. Получено положительное заключение негос.экспертизы (ООО "Геопроект") по проектной документации без сметы № 2-1-1-0217-14
2. Проект направлен на согласование в энергоснабжающие организации.
3. Получен почтовый адрес.                                                                                                                                                                                                                                                                                    1. Технические условия    на присоединение к существующим инженерным сетям выданы (от 2006-2011 года). 
2. Не выполнено строительство участка сетей теплоснабжения с попутным дренажем по ул. Маяковского.
3. Выданы обновленные технические условия (ГВК, ГТС, СГЭС, связь, диспетчеризация лифтов, ГОиЧС). Получен почтовый адрес.</t>
  </si>
  <si>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</si>
  <si>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</si>
  <si>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Приобретение объекта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</si>
  <si>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Для проведении нового аукциона на право заключения  договора аренды земельного участка вносятся изменения в исходно-разрешительную документацию.   Выданы технические условия на присоединение к существующим инженерным сетям  Согласно решению рабочей группы по подготовке земельных участков к торгам необходимо обновить технические условия подключения к сетям инженерно-технического обеспечения.                                                                                                                                                         Строительная готовность - 0%      </t>
  </si>
  <si>
    <t xml:space="preserve">Проектирование и строительство объекта реализуется в рамках муниципальной программы "Развитие образования города Сургута на 2014-2020 годы"                                                                                                                                                                                                                                                                                                            Проектные работы 100%. Положительное  заключение гос. экспертизы от 23.05.2014 № 2-1-1-0162-14.   Получено разрешение на строительство. В ГАСН направлено извещение о начале строительства объекта с 17.04.2015. Подключение объекта от внутриквартальных инженерных сетей, строительство которых  ведется застройщиком ООО "Сибпромстрой". Получены ТУ: на подключение к сетям ВиВ от СГМУП"Горводоканал" от 25.12.2013 №243, на установку приборов учета тепловой энергии ООО "СГЭС" от 14.05.2014 № 30, подключение к тепловым сетям объекта капитального строительства ООО "СГЭС" от 24.02.2014 № 330. Вырубка стройплощадки на 90%. Выполнена геодезическая разбивка площадки,вынос в натуру границ земельного участка.Строительство ограждения  площадки и подъездной дороги..  Общий процент готовности- 0%.                                                                                                                                                                                             Участок сформирован и поставлен на государственный кадастровый учет, в настоящее время опубликована информация о предоставление земельного участка без проведения торгов.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        </t>
  </si>
  <si>
    <t xml:space="preserve">Приобретение реализуется в рамках муниципальной программы "Развитие образования города Сургута на 2014-2020 годы"                                                                                                                                                                                                                           Выкуп детского сада, финансируемого в рамках государственно-частного партнерства (ГЧП), планируемым равными долями на 3 года.                                                                                                      Участок сформирован и поставлен на государственный кадастровый учет, в настоящее время опубликована информация о предоставление земельного участка без проведения торгов.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t>
  </si>
  <si>
    <t>привлеченные средства                          ООО Сургутстройцентр</t>
  </si>
  <si>
    <t xml:space="preserve">Проектирование и строительство объекта реализуется в рамках муниципальной программы "Развитие образования города Сургута на 2014-2020 годы"                                                                                                                    Заключен инвестиционный договор № 10/2014 от 23.05.2014 ООО "Сургутстройцентр"  для реализации инвестиционного проекта по созданию объекта. Сумма договора 291 005,000 тысяч рублей.  Срок выполнения работ:  1 этап (проектирование) - 24.10.2014 г,  2 этап (строительство) - 30.09.2015 г.                                                 </t>
  </si>
  <si>
    <t xml:space="preserve">Выполнение работ по строительству МБОУ СОШ №10 (пристрой)                                                                                                                                                                                                                                       (с 1- 4 класс)                                (12 классов по 25 чел.)       </t>
  </si>
  <si>
    <t>Выполнение работ по строительству МБОУ СОШ №20 (столовая)                                                                                                                                                                                                                                                        (600 обуч/в 1 смену)</t>
  </si>
  <si>
    <t>Выполнение работ по строительству объекта "Станция юных натуралистов                                                                                                                                                                                                          в лесопарковой зоне междуречья р.Сайма"</t>
  </si>
  <si>
    <t>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Конкурс проведен повторно, оценка и сопоставление заявок проведена- 24.04.2015г.                                                                                                                                            Конкурс признан несостоявшимся, так как только одна заявка соответствует требованиям документации.  Документация направлена на согласование в КСП 28.04.15г., для заключения контракта  с единственным исполнителем  - ООО "СК "СОК".
Начальная (максимальная) цена - 423 287,94210 тыс. руб. Ориентировочный срок заключения контракта 01.06.2015г.                                                                                                                                   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Дата рассмотрения оценки заявок на участие в конкурсе состоялось -11.03.2015г.  Документация участия в открытом конкурсе направлена на согласование в КСП 28.04.15г., для заключения контракта с единственным исполнителем  - ООО "СК "СОК". Начальная (максимальная) цена                                                                                                - 423 287,94210 тыс. руб. Ориентировочный срок заключения контракта 01.06.2015г.</t>
  </si>
  <si>
    <t>Проектирвание и строиетльство инженерной инфраструктуры и автомобильной дороги реализуется в рамках муниципальных программ "Проектирование и строительство объектов инженерной инфраструктуры на территории города Сургута в 2014-2020 годах" и   "Развитие транспортной системы города Сургута на 2014-2020 годы".                                                                                                                                                                                                                   Проектно-изыскательские работы  в соответствии с заключенным МК с ООО "Стройинжиниринг" №06-П-2013 от 16.05.2013 выполнены и оплачены в полном объеме.  Необходима корректировка сметной документации в связи с введением в действие новых государственных элементных сметных нормативов, федеральных сметных цен на материалы, изделия и конструкции, применяемые в строительстве, расценок на эксплуатацию строительных машин и автотранспортных средств, на перевозку грузов для строительства (утв. приказом Министерства строительства и ЖКХ РФ от 30.01.2014 № 31/пр). Бюджетом городского округа  города Сургут на 2015 год  утверждены средства, необходимые для корректировки проектно - сметной документации  и прохождение гоударственной экспертиы. Строительство магистральных сетей в составе улицы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Строительство дорожного полотна планируется реализовать в рамках  муниципальной программы  "Развитие транспортной системы города Сургута на 2014-2020 годы".                                                                                                                                                     Строительство объекта планируется в 2018-2019 годах.                                                                                              Строительство объекта возможно при обеспечении финансированием. Потребность  финансирования  за счет средств окружного бюджета на 2018год  - 111 034 000 рублей,2019 год -111 034 000;  за счет средств местного бюджета на 2018 год - 169 477 170  рублей., на 2019 год                                                                                                                                                                                                                                                            - 74 054 830 рублей.</t>
  </si>
  <si>
    <t xml:space="preserve"> сети водоснабжения, км.- 4,20;                                                                                                                                                                                                                                                                                   сети теплоснабжения, км.-3,70.</t>
  </si>
  <si>
    <t xml:space="preserve"> сети водоснабжения, км.-                                                                                                                                                                                                                                                                                                                                                                                                                                            2,80;                                        сети теплоснабжения, км.-                                                                                                                                                                                                                                                                                                                                                  2,40.</t>
  </si>
  <si>
    <t>2017/2019                                                                                                                                                                                                                                                                                                                  /2020</t>
  </si>
  <si>
    <t xml:space="preserve">                                                                                                                                                                                                                                                                                         Внутриквартальные проезды для обеспечения подъезда                                                                                                                                                                                                                  к общеобразовательным учреждениям в микрорайоне 24                                                                                                                    в г.Сургуте                                                                   </t>
  </si>
  <si>
    <t>Протяженность введенных в эксплуатацию внутриквартальных проездов, м. - 250</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</si>
  <si>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30.06.2015г.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(9,5 тысяч рублей)
</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</si>
  <si>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Срок выполнения работ - 01.07.2015г.  Работы, предусмотренные на 2014 год в сумме 670,550 тысяч рублей выполнены и оплачены.  Произведена оплата за услуги ОАО ИЦ "Сургустройцена"                                                                                                                                                       (1,2 тысяч рублей.)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</si>
  <si>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30.06.2015г.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(5,0 тысяч рублей)</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</si>
  <si>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</si>
  <si>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</si>
  <si>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 г.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Произведена оплата за услуги ОАО ИЦ "Сургутстройцена" (1,2 тысяч рублей)</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</si>
  <si>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t>
  </si>
  <si>
    <t>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тысяч рублей., сумма выполненных и оплаченных в 2014 году работ  - 582,854 тысяч рублей. Срок выполнения работ - 15.08.2015 года.</t>
  </si>
  <si>
    <t xml:space="preserve">Капитальный ремонт реализуется в рамках муниципальной прогрмыы "Доступная среда  г. Сургута на 2014-2020 годы" (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Работы будут приняты и оплачены в 2015 году, т.к. срок действия договора до 30.06.2015.  На заседание ДГ в апреле 2015 утверждены средства местного бюджета на 2015 год, необходимые для исполнения обязательств по контракту на выполнение ПИР.
</t>
  </si>
  <si>
    <t xml:space="preserve">Проектирование и строительство реализуется в рамках муниципальной программы"Молодёжная политика Сургута на 2014 - 2020 годы"                                                                                                                                  В бюджетной смете департамента архитектуры и градостроительства  утверждены ассигнования для строительства объекта в размере 20 056,1 тысяч рублей.                                                                                                                                                                                                                                                                                                               При рассмотрении представленного проекта (концепции)  МКУ «Управление капитального строительства» было определено, что данная документация по объекту  «Мототрасса на «Заячьем острове»» не соответствует по содержанию требованиям  постановления Правительства от 16.02.2014 № 87 предъявленные к объекту капитального строительства. С учетом принятых решений Генерального плана города, существующая проектная документация требует корректировку проекта и выполнения новых инженерных изысканий.  В связи с тем, что осуществлять работы по капитальному строительству объекта без проведения корректировки проектно-изыскательских работ не представляется возможным,  во исполнение плана мероприятий по мобилизации доходов, оптимизации расходов и муниципального долга утвержденного распоряжением Администрации города от 30.01.2015 № 309,  лимиты бюджетных обязательств  по объекту «Мототрасса на «Заячьем острове»» были   сняты в объеме 20 056,1 тысяч рублей.
В настоящее время департаментом архитектуры и градостроительства направлено предложение на рассмотрение в бюджетную комиссию о восстановлении бюджетных средств в смете департамента архитектуры и градостроительства с последующей их передачей на бюджетную смету департаменту культуры, молодежной политики и спорта и выделению дополнительных средств в 2015-2016 годы на корректировку проектной документации (ПИР).  После передаче средств в  департамент культуры, молодежной политики и спорта планируется в 2015 году производство работ по обустройству мототрассы. </t>
  </si>
  <si>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2014-2020 годы"                                                                                                                                          По решениям рабочего совещания по обращению А. Ф.Нечушкина по вопросу строительства объездной автодороги к дачным кооперативам в обход гидротехнических сооружений Сургутской ГРЭС-2,  ОАО "Э. ОН Россия" рекомендовано Администрации города Сургута до решения вопроса о целесообразности проведения строительства дороги, приостановить размещение муниципального заказа на выполнение 1-го этапа строительства объездной дороги до августа текущего года.                                                                                                                                                                                                                                                                                                                                                                                            </t>
  </si>
  <si>
    <t xml:space="preserve">проектирование и строительство (капитальный ремонт)  которых, выполняется на территории г. Сургута </t>
  </si>
  <si>
    <r>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В связи с ненадлежащим исполенением ЗАО "Природный камень" муниципального контракта №15/2013 от 19.12.2013, заказчик расторгнул договор в одностороннем порядке  с 18.11.2014.                                                                                                                                                                                                                                                    Готовность объекта (по первому этапу) - 31%. Выполнены: подготовительные работы, выторфовка, вертикальная планировка (земляные работы). </t>
    </r>
    <r>
      <rPr>
        <sz val="8"/>
        <color rgb="FFFF0000"/>
        <rFont val="Times New Roman"/>
        <family val="1"/>
        <charset val="204"/>
      </rPr>
      <t xml:space="preserve"> </t>
    </r>
    <r>
      <rPr>
        <sz val="8"/>
        <rFont val="Times New Roman"/>
        <family val="1"/>
        <charset val="204"/>
      </rPr>
      <t>По итогам повторного конкурса состоявшегося 29.04.2015 победителем    конкурса признан участник ООО "Стройуслуга". Цена контракта - 709,262 тысяч  рублей.                                                                                                                                                                                                                                                                                                                     Ориентировочный срок заключения контракта  19 мая 2015 г.</t>
    </r>
    <r>
      <rPr>
        <sz val="8"/>
        <color rgb="FFFF0000"/>
        <rFont val="Times New Roman"/>
        <family val="1"/>
        <charset val="204"/>
      </rPr>
      <t xml:space="preserve"> </t>
    </r>
  </si>
  <si>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2014-2020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03.07.13г . Сумма по контракту 3 345,192 тысяч рублей. (Сумма выполненных в 2013 г. работ  -1 672,596 тысяч рублей) Срок выполнения работ - 03.06.2014г. Работы по II этапу рабочей документации выполнены. Бюджетом городского округа  города Сургут на 2015 год  утверждены средства, необходимые для прохождения гоударственной экспертиы. Стоимость закупки - 373,22326 тысяч рублей. Ориентировочный срок заключения контракта - июнь 2015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</si>
</sst>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0.0"/>
    <numFmt numFmtId="166" formatCode="#,##0.0000"/>
  </numFmts>
  <fonts count="35" x14ac:knownFonts="1">
    <font>
      <sz val="11"/>
      <color theme="1"/>
      <name val="Calibri"/>
      <family val="2"/>
      <charset val="204"/>
      <scheme val="minor"/>
    </font>
    <font>
      <sz val="11"/>
      <color indexed="8"/>
      <name val="Times New Roman"/>
      <family val="1"/>
      <charset val="204"/>
    </font>
    <font>
      <sz val="10"/>
      <name val="Arial"/>
      <family val="2"/>
      <charset val="204"/>
    </font>
    <font>
      <sz val="14"/>
      <color indexed="8"/>
      <name val="Times New Roman"/>
      <family val="1"/>
      <charset val="204"/>
    </font>
    <font>
      <sz val="10"/>
      <name val="Times New Roman"/>
      <family val="1"/>
      <charset val="204"/>
    </font>
    <font>
      <sz val="10"/>
      <color indexed="8"/>
      <name val="Times New Roman"/>
      <family val="1"/>
      <charset val="204"/>
    </font>
    <font>
      <sz val="10"/>
      <color indexed="8"/>
      <name val="Calibri"/>
      <family val="2"/>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sz val="8"/>
      <color indexed="8"/>
      <name val="Times New Roman"/>
      <family val="1"/>
      <charset val="204"/>
    </font>
    <font>
      <b/>
      <sz val="14"/>
      <name val="Times New Roman"/>
      <family val="1"/>
      <charset val="204"/>
    </font>
    <font>
      <sz val="7"/>
      <name val="Times New Roman"/>
      <family val="1"/>
      <charset val="204"/>
    </font>
    <font>
      <sz val="7"/>
      <color indexed="8"/>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9"/>
      <color indexed="8"/>
      <name val="Times New Roman"/>
      <family val="1"/>
      <charset val="204"/>
    </font>
    <font>
      <sz val="10"/>
      <color indexed="8"/>
      <name val="Times New Roman"/>
      <family val="1"/>
      <charset val="204"/>
    </font>
    <font>
      <sz val="8"/>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8"/>
      <color rgb="FFFF0000"/>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64"/>
      </right>
      <top/>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s>
  <cellStyleXfs count="5">
    <xf numFmtId="0" fontId="0" fillId="0" borderId="0"/>
    <xf numFmtId="0" fontId="2" fillId="0" borderId="0"/>
    <xf numFmtId="0" fontId="2" fillId="0" borderId="0"/>
    <xf numFmtId="0" fontId="8" fillId="0" borderId="0"/>
    <xf numFmtId="43" fontId="18" fillId="0" borderId="0" applyFont="0" applyFill="0" applyBorder="0" applyAlignment="0" applyProtection="0"/>
  </cellStyleXfs>
  <cellXfs count="387">
    <xf numFmtId="0" fontId="0" fillId="0" borderId="0" xfId="0"/>
    <xf numFmtId="4"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0" fillId="0" borderId="1" xfId="0" applyBorder="1"/>
    <xf numFmtId="0" fontId="0" fillId="0" borderId="2" xfId="0" applyBorder="1"/>
    <xf numFmtId="4" fontId="4" fillId="0" borderId="3" xfId="0" applyNumberFormat="1" applyFont="1" applyBorder="1" applyAlignment="1">
      <alignment horizontal="center" vertical="center" wrapText="1"/>
    </xf>
    <xf numFmtId="0" fontId="6" fillId="0" borderId="4" xfId="0" applyFont="1" applyBorder="1"/>
    <xf numFmtId="4" fontId="4" fillId="0" borderId="5"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wrapText="1"/>
    </xf>
    <xf numFmtId="4" fontId="4" fillId="0" borderId="0" xfId="0" applyNumberFormat="1" applyFont="1" applyBorder="1" applyAlignment="1">
      <alignment horizontal="center" vertical="center" wrapText="1"/>
    </xf>
    <xf numFmtId="0" fontId="4" fillId="2" borderId="6" xfId="0" applyFont="1" applyFill="1" applyBorder="1" applyAlignment="1">
      <alignment horizontal="left" vertical="center" wrapText="1"/>
    </xf>
    <xf numFmtId="0" fontId="4" fillId="0" borderId="6" xfId="0" applyFont="1" applyBorder="1" applyAlignment="1">
      <alignment horizontal="left"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22" fillId="0" borderId="0" xfId="0" applyFont="1"/>
    <xf numFmtId="0" fontId="22" fillId="2" borderId="0" xfId="0" applyFont="1" applyFill="1"/>
    <xf numFmtId="0" fontId="22" fillId="3" borderId="9" xfId="0" applyFont="1" applyFill="1" applyBorder="1"/>
    <xf numFmtId="3"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5" fillId="0" borderId="0" xfId="0" applyFont="1"/>
    <xf numFmtId="0" fontId="27" fillId="0" borderId="0" xfId="0" applyFont="1"/>
    <xf numFmtId="0" fontId="28" fillId="0" borderId="0" xfId="0" applyFont="1"/>
    <xf numFmtId="0" fontId="12" fillId="0" borderId="0" xfId="0" applyFont="1" applyAlignment="1">
      <alignment horizontal="center" vertical="center" wrapText="1"/>
    </xf>
    <xf numFmtId="49" fontId="11" fillId="2" borderId="1" xfId="0" applyNumberFormat="1" applyFont="1" applyFill="1" applyBorder="1" applyAlignment="1">
      <alignment horizontal="center" vertical="center" wrapText="1"/>
    </xf>
    <xf numFmtId="0" fontId="12" fillId="0" borderId="0" xfId="0" applyFont="1" applyAlignment="1">
      <alignment horizontal="center" vertical="center"/>
    </xf>
    <xf numFmtId="0" fontId="22" fillId="0" borderId="0" xfId="0" applyFont="1" applyFill="1"/>
    <xf numFmtId="0" fontId="22" fillId="5" borderId="0" xfId="0" applyFont="1" applyFill="1"/>
    <xf numFmtId="0" fontId="22" fillId="0" borderId="0" xfId="0" applyFont="1" applyAlignment="1">
      <alignment wrapText="1"/>
    </xf>
    <xf numFmtId="49" fontId="11" fillId="2" borderId="1" xfId="4" applyNumberFormat="1" applyFont="1" applyFill="1" applyBorder="1" applyAlignment="1">
      <alignment horizontal="center" vertical="center" wrapText="1"/>
    </xf>
    <xf numFmtId="3" fontId="11" fillId="4" borderId="40" xfId="0" applyNumberFormat="1" applyFont="1" applyFill="1" applyBorder="1" applyAlignment="1">
      <alignment horizontal="center" vertical="center" wrapText="1"/>
    </xf>
    <xf numFmtId="49" fontId="11" fillId="4" borderId="41" xfId="0" applyNumberFormat="1" applyFont="1" applyFill="1" applyBorder="1" applyAlignment="1">
      <alignment horizontal="center" vertical="center" wrapText="1"/>
    </xf>
    <xf numFmtId="3" fontId="11" fillId="4" borderId="24" xfId="0" applyNumberFormat="1" applyFont="1" applyFill="1" applyBorder="1" applyAlignment="1">
      <alignment horizontal="center" vertical="center" wrapText="1"/>
    </xf>
    <xf numFmtId="49" fontId="11" fillId="4" borderId="23"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33" fillId="0"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3" fontId="11" fillId="0" borderId="40"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3" fontId="11" fillId="0" borderId="30"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3" fontId="11" fillId="0" borderId="5" xfId="1"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6"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wrapText="1"/>
    </xf>
    <xf numFmtId="4" fontId="34" fillId="0" borderId="2" xfId="0" applyNumberFormat="1" applyFont="1" applyFill="1" applyBorder="1" applyAlignment="1">
      <alignment horizontal="center" vertical="center"/>
    </xf>
    <xf numFmtId="4" fontId="34"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top" wrapText="1"/>
    </xf>
    <xf numFmtId="4" fontId="16" fillId="0" borderId="1" xfId="4" applyNumberFormat="1" applyFont="1" applyFill="1" applyBorder="1" applyAlignment="1">
      <alignment horizontal="center" vertical="center"/>
    </xf>
    <xf numFmtId="4" fontId="16" fillId="0" borderId="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top" wrapText="1"/>
    </xf>
    <xf numFmtId="4" fontId="16" fillId="2" borderId="6"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xf>
    <xf numFmtId="4" fontId="16" fillId="2" borderId="1" xfId="0" applyNumberFormat="1" applyFont="1" applyFill="1" applyBorder="1" applyAlignment="1">
      <alignment horizontal="center" vertical="top"/>
    </xf>
    <xf numFmtId="4" fontId="16" fillId="0" borderId="7" xfId="0" applyNumberFormat="1" applyFont="1" applyFill="1" applyBorder="1" applyAlignment="1">
      <alignment horizontal="center" vertical="center"/>
    </xf>
    <xf numFmtId="4" fontId="16" fillId="0" borderId="5" xfId="0" applyNumberFormat="1" applyFont="1" applyFill="1" applyBorder="1" applyAlignment="1">
      <alignment horizontal="center" vertical="center"/>
    </xf>
    <xf numFmtId="4" fontId="16" fillId="0" borderId="1" xfId="0" applyNumberFormat="1" applyFont="1" applyFill="1" applyBorder="1" applyAlignment="1">
      <alignment vertical="center"/>
    </xf>
    <xf numFmtId="4" fontId="16" fillId="0" borderId="6" xfId="0" applyNumberFormat="1" applyFont="1" applyFill="1" applyBorder="1" applyAlignment="1">
      <alignment horizontal="center" vertical="center"/>
    </xf>
    <xf numFmtId="4" fontId="16" fillId="0" borderId="25" xfId="0" applyNumberFormat="1" applyFont="1" applyFill="1" applyBorder="1" applyAlignment="1">
      <alignment horizontal="center" vertical="center"/>
    </xf>
    <xf numFmtId="4" fontId="16" fillId="0" borderId="14" xfId="0" applyNumberFormat="1" applyFont="1" applyFill="1" applyBorder="1" applyAlignment="1">
      <alignment horizontal="center" vertical="center"/>
    </xf>
    <xf numFmtId="4" fontId="16" fillId="0" borderId="3" xfId="0" applyNumberFormat="1" applyFont="1" applyFill="1" applyBorder="1" applyAlignment="1">
      <alignment horizontal="center" vertical="center"/>
    </xf>
    <xf numFmtId="4" fontId="16" fillId="0" borderId="12" xfId="0" applyNumberFormat="1" applyFont="1" applyFill="1" applyBorder="1" applyAlignment="1">
      <alignment horizontal="center" vertical="center"/>
    </xf>
    <xf numFmtId="4" fontId="16" fillId="0" borderId="11" xfId="0" applyNumberFormat="1" applyFont="1" applyFill="1" applyBorder="1" applyAlignment="1">
      <alignment horizontal="center" vertical="center"/>
    </xf>
    <xf numFmtId="4" fontId="16" fillId="0" borderId="15" xfId="0" applyNumberFormat="1" applyFont="1" applyFill="1" applyBorder="1" applyAlignment="1">
      <alignment horizontal="center" vertical="center"/>
    </xf>
    <xf numFmtId="4" fontId="16" fillId="0" borderId="1" xfId="3"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 fontId="16" fillId="0" borderId="6" xfId="3" applyNumberFormat="1" applyFont="1" applyFill="1" applyBorder="1" applyAlignment="1">
      <alignment horizontal="center" vertical="center"/>
    </xf>
    <xf numFmtId="4" fontId="16" fillId="0" borderId="4" xfId="0" applyNumberFormat="1" applyFont="1" applyFill="1" applyBorder="1" applyAlignment="1">
      <alignment horizontal="center" vertical="center"/>
    </xf>
    <xf numFmtId="4" fontId="16" fillId="0" borderId="16" xfId="0" applyNumberFormat="1" applyFont="1" applyFill="1" applyBorder="1" applyAlignment="1">
      <alignment horizontal="center" vertical="center"/>
    </xf>
    <xf numFmtId="4" fontId="16" fillId="0" borderId="27" xfId="0" applyNumberFormat="1" applyFont="1" applyFill="1" applyBorder="1" applyAlignment="1">
      <alignment horizontal="center" vertical="center"/>
    </xf>
    <xf numFmtId="4" fontId="16" fillId="0" borderId="27" xfId="0" applyNumberFormat="1" applyFont="1" applyFill="1" applyBorder="1" applyAlignment="1">
      <alignment horizontal="center" vertical="center" wrapText="1"/>
    </xf>
    <xf numFmtId="4" fontId="16" fillId="0" borderId="1" xfId="0" applyNumberFormat="1" applyFont="1" applyFill="1" applyBorder="1" applyAlignment="1">
      <alignment horizontal="left" vertical="center" wrapText="1"/>
    </xf>
    <xf numFmtId="4" fontId="16" fillId="0" borderId="18" xfId="0" applyNumberFormat="1" applyFont="1" applyFill="1" applyBorder="1" applyAlignment="1">
      <alignment horizontal="center" vertical="center"/>
    </xf>
    <xf numFmtId="4" fontId="16" fillId="0" borderId="17" xfId="0" applyNumberFormat="1" applyFont="1" applyFill="1" applyBorder="1" applyAlignment="1">
      <alignment horizontal="center" vertical="center"/>
    </xf>
    <xf numFmtId="4" fontId="16" fillId="0" borderId="13" xfId="0" applyNumberFormat="1" applyFont="1" applyFill="1" applyBorder="1" applyAlignment="1">
      <alignment horizontal="center" vertical="center"/>
    </xf>
    <xf numFmtId="4" fontId="16" fillId="0" borderId="37" xfId="0" applyNumberFormat="1" applyFont="1" applyFill="1" applyBorder="1" applyAlignment="1">
      <alignment horizontal="center" vertical="center"/>
    </xf>
    <xf numFmtId="4" fontId="16" fillId="4" borderId="1" xfId="0" applyNumberFormat="1" applyFont="1" applyFill="1" applyBorder="1" applyAlignment="1">
      <alignment horizontal="center" vertical="center" wrapText="1"/>
    </xf>
    <xf numFmtId="4" fontId="16" fillId="4" borderId="13" xfId="0" applyNumberFormat="1" applyFont="1" applyFill="1" applyBorder="1" applyAlignment="1">
      <alignment horizontal="center" vertical="center"/>
    </xf>
    <xf numFmtId="4" fontId="16" fillId="4" borderId="21" xfId="0" applyNumberFormat="1" applyFont="1" applyFill="1" applyBorder="1" applyAlignment="1">
      <alignment horizontal="center" vertical="center"/>
    </xf>
    <xf numFmtId="4" fontId="16" fillId="4" borderId="15" xfId="0" applyNumberFormat="1" applyFont="1" applyFill="1" applyBorder="1" applyAlignment="1">
      <alignment horizontal="center" vertical="center"/>
    </xf>
    <xf numFmtId="4" fontId="16" fillId="4" borderId="22" xfId="0" applyNumberFormat="1" applyFont="1" applyFill="1" applyBorder="1" applyAlignment="1">
      <alignment horizontal="center" vertical="center"/>
    </xf>
    <xf numFmtId="4" fontId="16" fillId="4" borderId="18" xfId="0" applyNumberFormat="1" applyFont="1" applyFill="1" applyBorder="1" applyAlignment="1">
      <alignment horizontal="center" vertical="center"/>
    </xf>
    <xf numFmtId="4" fontId="16" fillId="4" borderId="11" xfId="0" applyNumberFormat="1" applyFont="1" applyFill="1" applyBorder="1" applyAlignment="1">
      <alignment horizontal="center" vertical="center"/>
    </xf>
    <xf numFmtId="4" fontId="16" fillId="4" borderId="23" xfId="0" applyNumberFormat="1" applyFont="1" applyFill="1" applyBorder="1" applyAlignment="1">
      <alignment horizontal="center" vertical="center"/>
    </xf>
    <xf numFmtId="4" fontId="16" fillId="0" borderId="1" xfId="1" applyNumberFormat="1" applyFont="1" applyFill="1" applyBorder="1" applyAlignment="1">
      <alignment horizontal="center" vertical="center" wrapText="1"/>
    </xf>
    <xf numFmtId="4" fontId="16" fillId="0" borderId="1" xfId="1" applyNumberFormat="1" applyFont="1" applyFill="1" applyBorder="1" applyAlignment="1">
      <alignment horizontal="center" vertical="center"/>
    </xf>
    <xf numFmtId="4" fontId="17" fillId="0" borderId="1" xfId="0" applyNumberFormat="1" applyFont="1" applyBorder="1" applyAlignment="1">
      <alignment horizontal="center"/>
    </xf>
    <xf numFmtId="4" fontId="17" fillId="0" borderId="0" xfId="0" applyNumberFormat="1" applyFont="1" applyAlignment="1">
      <alignment horizontal="center"/>
    </xf>
    <xf numFmtId="4" fontId="17" fillId="0" borderId="0" xfId="0" applyNumberFormat="1" applyFont="1" applyFill="1" applyAlignment="1">
      <alignment horizontal="center"/>
    </xf>
    <xf numFmtId="4" fontId="5" fillId="0" borderId="0" xfId="0" applyNumberFormat="1" applyFont="1" applyAlignment="1">
      <alignment horizontal="center"/>
    </xf>
    <xf numFmtId="4" fontId="5" fillId="0" borderId="0" xfId="0" applyNumberFormat="1" applyFont="1" applyFill="1" applyAlignment="1">
      <alignment horizontal="center"/>
    </xf>
    <xf numFmtId="4" fontId="17" fillId="0" borderId="1" xfId="0" applyNumberFormat="1" applyFont="1" applyBorder="1" applyAlignment="1">
      <alignment horizontal="center" vertical="center"/>
    </xf>
    <xf numFmtId="4" fontId="16" fillId="0" borderId="25" xfId="0" applyNumberFormat="1" applyFont="1" applyFill="1" applyBorder="1" applyAlignment="1">
      <alignment horizontal="center" vertical="center" wrapText="1"/>
    </xf>
    <xf numFmtId="4" fontId="16" fillId="0" borderId="2" xfId="0" applyNumberFormat="1" applyFont="1" applyFill="1" applyBorder="1" applyAlignment="1">
      <alignment vertical="center"/>
    </xf>
    <xf numFmtId="1" fontId="11" fillId="0" borderId="1" xfId="0" applyNumberFormat="1" applyFont="1" applyFill="1" applyBorder="1" applyAlignment="1">
      <alignment horizontal="center" vertical="center" wrapText="1"/>
    </xf>
    <xf numFmtId="4" fontId="16" fillId="0" borderId="26"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0" xfId="0" applyNumberFormat="1" applyFont="1" applyBorder="1" applyAlignment="1">
      <alignment horizontal="center"/>
    </xf>
    <xf numFmtId="4" fontId="5" fillId="0" borderId="0" xfId="0" applyNumberFormat="1" applyFont="1" applyBorder="1" applyAlignment="1">
      <alignment horizontal="center"/>
    </xf>
    <xf numFmtId="4" fontId="16" fillId="0" borderId="36" xfId="0" applyNumberFormat="1" applyFont="1" applyFill="1" applyBorder="1" applyAlignment="1">
      <alignment horizontal="center" vertical="center"/>
    </xf>
    <xf numFmtId="4" fontId="16" fillId="0" borderId="29"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165" fontId="11" fillId="2" borderId="1"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3" fontId="11" fillId="0" borderId="7"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center" vertical="center" wrapText="1"/>
    </xf>
    <xf numFmtId="4" fontId="16" fillId="2"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26" fillId="0" borderId="0" xfId="0" applyFont="1" applyAlignment="1">
      <alignment horizontal="center" vertical="center"/>
    </xf>
    <xf numFmtId="0" fontId="12" fillId="0"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3" fontId="16" fillId="0" borderId="35" xfId="0" applyNumberFormat="1" applyFont="1" applyFill="1" applyBorder="1" applyAlignment="1">
      <alignment horizontal="center" vertical="center" wrapText="1"/>
    </xf>
    <xf numFmtId="0" fontId="24" fillId="0" borderId="0" xfId="0" applyFont="1" applyFill="1" applyAlignment="1">
      <alignment horizontal="left" vertical="center"/>
    </xf>
    <xf numFmtId="0" fontId="5" fillId="0" borderId="0" xfId="0" applyFont="1" applyFill="1" applyAlignment="1">
      <alignment horizontal="left" vertical="center"/>
    </xf>
    <xf numFmtId="0" fontId="26" fillId="0" borderId="0" xfId="0" applyFont="1" applyAlignment="1">
      <alignment horizontal="left" vertical="center"/>
    </xf>
    <xf numFmtId="165" fontId="11" fillId="2" borderId="1" xfId="0" applyNumberFormat="1" applyFont="1" applyFill="1" applyBorder="1" applyAlignment="1">
      <alignment horizontal="left" vertical="center"/>
    </xf>
    <xf numFmtId="165" fontId="11" fillId="0" borderId="1" xfId="0" applyNumberFormat="1" applyFont="1" applyFill="1" applyBorder="1" applyAlignment="1">
      <alignment horizontal="left" vertical="center"/>
    </xf>
    <xf numFmtId="4" fontId="11" fillId="2" borderId="1" xfId="0" applyNumberFormat="1" applyFont="1" applyFill="1" applyBorder="1" applyAlignment="1">
      <alignment horizontal="left" vertical="center" wrapText="1"/>
    </xf>
    <xf numFmtId="0" fontId="23" fillId="6" borderId="1" xfId="1" applyFont="1" applyFill="1" applyBorder="1" applyAlignment="1">
      <alignment horizontal="left" vertical="center" wrapText="1"/>
    </xf>
    <xf numFmtId="1" fontId="11" fillId="0" borderId="5"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6" fillId="2" borderId="1" xfId="0" applyNumberFormat="1" applyFont="1" applyFill="1" applyBorder="1" applyAlignment="1">
      <alignment horizontal="left" vertical="center" wrapText="1"/>
    </xf>
    <xf numFmtId="4" fontId="16" fillId="0" borderId="1" xfId="0" applyNumberFormat="1" applyFont="1" applyFill="1" applyBorder="1" applyAlignment="1">
      <alignment horizontal="center" vertical="center"/>
    </xf>
    <xf numFmtId="4" fontId="16" fillId="0" borderId="1" xfId="4"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23" fillId="0" borderId="2" xfId="0" applyNumberFormat="1" applyFont="1" applyFill="1" applyBorder="1" applyAlignment="1">
      <alignment horizontal="left" vertical="center" wrapText="1"/>
    </xf>
    <xf numFmtId="49" fontId="23" fillId="0" borderId="4" xfId="0" applyNumberFormat="1" applyFont="1" applyFill="1" applyBorder="1" applyAlignment="1">
      <alignment horizontal="left" vertical="center" wrapText="1"/>
    </xf>
    <xf numFmtId="49" fontId="23" fillId="0" borderId="3" xfId="0" applyNumberFormat="1" applyFont="1" applyFill="1" applyBorder="1" applyAlignment="1">
      <alignment horizontal="lef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4" fontId="11" fillId="0" borderId="2" xfId="0" applyNumberFormat="1" applyFont="1" applyFill="1" applyBorder="1" applyAlignment="1">
      <alignment horizontal="left" vertical="center" wrapText="1"/>
    </xf>
    <xf numFmtId="4" fontId="11" fillId="0" borderId="4" xfId="0" applyNumberFormat="1" applyFont="1" applyFill="1" applyBorder="1" applyAlignment="1">
      <alignment horizontal="left" vertical="center" wrapText="1"/>
    </xf>
    <xf numFmtId="4" fontId="11" fillId="0" borderId="3"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2" borderId="1" xfId="0" applyFont="1" applyFill="1" applyBorder="1" applyAlignment="1">
      <alignment horizontal="center" vertical="center"/>
    </xf>
    <xf numFmtId="165" fontId="11" fillId="0" borderId="1" xfId="0" applyNumberFormat="1"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3" fontId="16" fillId="0" borderId="2"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4" fontId="16" fillId="0" borderId="25" xfId="0" applyNumberFormat="1" applyFont="1" applyFill="1" applyBorder="1" applyAlignment="1">
      <alignment horizontal="center" vertical="center"/>
    </xf>
    <xf numFmtId="4" fontId="16" fillId="0" borderId="27" xfId="0" applyNumberFormat="1" applyFont="1" applyFill="1" applyBorder="1" applyAlignment="1">
      <alignment horizontal="center" vertical="center"/>
    </xf>
    <xf numFmtId="4" fontId="16" fillId="0" borderId="2" xfId="0" applyNumberFormat="1" applyFont="1" applyFill="1" applyBorder="1" applyAlignment="1">
      <alignment horizontal="center" vertical="center"/>
    </xf>
    <xf numFmtId="4" fontId="16" fillId="0" borderId="3"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65" fontId="11" fillId="0" borderId="2" xfId="0" applyNumberFormat="1" applyFont="1" applyFill="1" applyBorder="1" applyAlignment="1">
      <alignment horizontal="left" vertical="center" wrapText="1"/>
    </xf>
    <xf numFmtId="165" fontId="11" fillId="0" borderId="3" xfId="0" applyNumberFormat="1" applyFont="1" applyFill="1" applyBorder="1" applyAlignment="1">
      <alignment horizontal="left" vertical="center"/>
    </xf>
    <xf numFmtId="165" fontId="11" fillId="2" borderId="2" xfId="0" applyNumberFormat="1" applyFont="1" applyFill="1" applyBorder="1" applyAlignment="1">
      <alignment horizontal="left" vertical="center" wrapText="1"/>
    </xf>
    <xf numFmtId="165" fontId="11" fillId="2" borderId="4" xfId="0" applyNumberFormat="1" applyFont="1" applyFill="1" applyBorder="1" applyAlignment="1">
      <alignment horizontal="left" vertical="center" wrapText="1"/>
    </xf>
    <xf numFmtId="165" fontId="11" fillId="2" borderId="3"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49" fontId="15" fillId="2" borderId="1"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xf>
    <xf numFmtId="4" fontId="16" fillId="2" borderId="27"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4" fontId="11"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165" fontId="11" fillId="2" borderId="1" xfId="0" applyNumberFormat="1" applyFont="1" applyFill="1" applyBorder="1" applyAlignment="1">
      <alignment horizontal="left" vertical="center" wrapText="1"/>
    </xf>
    <xf numFmtId="3" fontId="11" fillId="0" borderId="7" xfId="0" applyNumberFormat="1" applyFont="1" applyFill="1" applyBorder="1" applyAlignment="1">
      <alignment horizontal="center" vertical="center" wrapText="1"/>
    </xf>
    <xf numFmtId="3" fontId="11" fillId="0" borderId="8"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4" fontId="11" fillId="2"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xf>
    <xf numFmtId="165" fontId="11" fillId="0" borderId="3"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19" fillId="6" borderId="2" xfId="1" applyFont="1" applyFill="1" applyBorder="1" applyAlignment="1">
      <alignment horizontal="left" vertical="center" wrapText="1"/>
    </xf>
    <xf numFmtId="0" fontId="19" fillId="6" borderId="4" xfId="1" applyFont="1" applyFill="1" applyBorder="1" applyAlignment="1">
      <alignment horizontal="left" vertical="center" wrapText="1"/>
    </xf>
    <xf numFmtId="0" fontId="19" fillId="6" borderId="3" xfId="1" applyFont="1" applyFill="1" applyBorder="1" applyAlignment="1">
      <alignment horizontal="left" vertical="center" wrapText="1"/>
    </xf>
    <xf numFmtId="4" fontId="23" fillId="6" borderId="2" xfId="0" applyNumberFormat="1" applyFont="1" applyFill="1" applyBorder="1" applyAlignment="1">
      <alignment horizontal="left" vertical="center" wrapText="1"/>
    </xf>
    <xf numFmtId="4" fontId="23" fillId="6" borderId="4" xfId="0" applyNumberFormat="1" applyFont="1" applyFill="1" applyBorder="1" applyAlignment="1">
      <alignment horizontal="left" vertical="center" wrapText="1"/>
    </xf>
    <xf numFmtId="4" fontId="23" fillId="6" borderId="3"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23" fillId="6" borderId="2" xfId="0" applyNumberFormat="1" applyFont="1" applyFill="1" applyBorder="1" applyAlignment="1">
      <alignment horizontal="left" vertical="center" wrapText="1"/>
    </xf>
    <xf numFmtId="49" fontId="23" fillId="6" borderId="4" xfId="0" applyNumberFormat="1" applyFont="1" applyFill="1" applyBorder="1" applyAlignment="1">
      <alignment horizontal="left" vertical="center" wrapText="1"/>
    </xf>
    <xf numFmtId="49" fontId="23" fillId="6" borderId="3" xfId="0" applyNumberFormat="1" applyFont="1" applyFill="1" applyBorder="1" applyAlignment="1">
      <alignment horizontal="left" vertical="center" wrapText="1"/>
    </xf>
    <xf numFmtId="0" fontId="23" fillId="6" borderId="1"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49" fontId="23" fillId="0" borderId="7" xfId="0" applyNumberFormat="1" applyFont="1" applyFill="1" applyBorder="1" applyAlignment="1">
      <alignment horizontal="left" vertical="center" wrapText="1"/>
    </xf>
    <xf numFmtId="49" fontId="23" fillId="0" borderId="16" xfId="0" applyNumberFormat="1" applyFont="1" applyFill="1" applyBorder="1" applyAlignment="1">
      <alignment horizontal="left" vertical="center" wrapText="1"/>
    </xf>
    <xf numFmtId="49" fontId="23" fillId="0" borderId="8" xfId="0" applyNumberFormat="1" applyFont="1" applyFill="1" applyBorder="1" applyAlignment="1">
      <alignment horizontal="left" vertical="center" wrapText="1"/>
    </xf>
    <xf numFmtId="0" fontId="11" fillId="0" borderId="8" xfId="0" applyFont="1" applyFill="1" applyBorder="1" applyAlignment="1">
      <alignment horizontal="center" vertical="center" wrapText="1"/>
    </xf>
    <xf numFmtId="4" fontId="11" fillId="2" borderId="2" xfId="0" applyNumberFormat="1" applyFont="1" applyFill="1" applyBorder="1" applyAlignment="1">
      <alignment horizontal="left" vertical="center" wrapText="1"/>
    </xf>
    <xf numFmtId="4" fontId="11" fillId="2" borderId="4" xfId="0" applyNumberFormat="1" applyFont="1" applyFill="1" applyBorder="1" applyAlignment="1">
      <alignment horizontal="left" vertical="center" wrapText="1"/>
    </xf>
    <xf numFmtId="4" fontId="11" fillId="2" borderId="3" xfId="0" applyNumberFormat="1" applyFont="1" applyFill="1" applyBorder="1" applyAlignment="1">
      <alignment horizontal="left" vertical="center" wrapText="1"/>
    </xf>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4" fontId="16" fillId="0" borderId="1" xfId="3" applyNumberFormat="1" applyFont="1" applyFill="1" applyBorder="1" applyAlignment="1">
      <alignment horizontal="center" vertical="center"/>
    </xf>
    <xf numFmtId="4" fontId="16" fillId="0" borderId="39" xfId="0" applyNumberFormat="1" applyFont="1" applyFill="1" applyBorder="1" applyAlignment="1">
      <alignment horizontal="center" vertical="center"/>
    </xf>
    <xf numFmtId="49" fontId="19" fillId="6" borderId="1" xfId="0" applyNumberFormat="1"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165" fontId="33" fillId="2" borderId="2" xfId="0" applyNumberFormat="1" applyFont="1" applyFill="1" applyBorder="1" applyAlignment="1">
      <alignment horizontal="left" vertical="center" wrapText="1"/>
    </xf>
    <xf numFmtId="165" fontId="33" fillId="2" borderId="3" xfId="0" applyNumberFormat="1" applyFont="1" applyFill="1" applyBorder="1" applyAlignment="1">
      <alignment horizontal="left" vertical="center" wrapText="1"/>
    </xf>
    <xf numFmtId="0" fontId="32" fillId="6" borderId="2" xfId="0" applyNumberFormat="1" applyFont="1" applyFill="1" applyBorder="1" applyAlignment="1">
      <alignment horizontal="left" vertical="center" wrapText="1"/>
    </xf>
    <xf numFmtId="0" fontId="32" fillId="6" borderId="3" xfId="0" applyNumberFormat="1" applyFont="1" applyFill="1" applyBorder="1" applyAlignment="1">
      <alignment horizontal="left"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49" fontId="32" fillId="6" borderId="2"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0" fillId="2" borderId="1" xfId="0" applyFont="1" applyFill="1" applyBorder="1" applyAlignment="1">
      <alignment horizontal="center" vertical="top" wrapText="1"/>
    </xf>
    <xf numFmtId="0" fontId="29" fillId="0" borderId="0" xfId="0" applyFont="1" applyBorder="1" applyAlignment="1">
      <alignment horizontal="center" vertical="center" wrapText="1"/>
    </xf>
    <xf numFmtId="4" fontId="13" fillId="0"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3" fontId="13" fillId="2" borderId="5"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29" fillId="0" borderId="26"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4" fontId="13" fillId="2" borderId="1" xfId="0" applyNumberFormat="1" applyFont="1" applyFill="1" applyBorder="1" applyAlignment="1">
      <alignment horizontal="center" vertical="top" wrapText="1"/>
    </xf>
    <xf numFmtId="4" fontId="13" fillId="2" borderId="6"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15" fillId="2" borderId="1" xfId="0"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165" fontId="31" fillId="2" borderId="2" xfId="0" applyNumberFormat="1" applyFont="1" applyFill="1" applyBorder="1" applyAlignment="1">
      <alignment horizontal="left" vertical="center" wrapText="1"/>
    </xf>
    <xf numFmtId="165" fontId="31" fillId="2" borderId="4" xfId="0" applyNumberFormat="1" applyFont="1" applyFill="1" applyBorder="1" applyAlignment="1">
      <alignment horizontal="left" vertical="center" wrapText="1"/>
    </xf>
    <xf numFmtId="165" fontId="31" fillId="2" borderId="3" xfId="0" applyNumberFormat="1" applyFont="1" applyFill="1" applyBorder="1" applyAlignment="1">
      <alignment horizontal="left" vertical="center" wrapText="1"/>
    </xf>
    <xf numFmtId="4" fontId="11" fillId="0" borderId="3" xfId="0" applyNumberFormat="1" applyFont="1" applyFill="1" applyBorder="1" applyAlignment="1">
      <alignment horizontal="left" vertical="center"/>
    </xf>
    <xf numFmtId="0" fontId="23" fillId="6" borderId="2" xfId="0" applyNumberFormat="1" applyFont="1" applyFill="1" applyBorder="1" applyAlignment="1">
      <alignment horizontal="left" vertical="center" wrapText="1"/>
    </xf>
    <xf numFmtId="0" fontId="23" fillId="6" borderId="3" xfId="0" applyNumberFormat="1" applyFont="1" applyFill="1" applyBorder="1" applyAlignment="1">
      <alignment horizontal="left" vertical="center" wrapText="1"/>
    </xf>
    <xf numFmtId="0" fontId="23" fillId="0" borderId="2" xfId="0" applyNumberFormat="1" applyFont="1" applyFill="1" applyBorder="1" applyAlignment="1">
      <alignment horizontal="left" vertical="center" wrapText="1"/>
    </xf>
    <xf numFmtId="0" fontId="23" fillId="0" borderId="3" xfId="0" applyNumberFormat="1" applyFont="1" applyFill="1" applyBorder="1" applyAlignment="1">
      <alignment horizontal="left" vertical="center" wrapText="1"/>
    </xf>
    <xf numFmtId="0" fontId="11" fillId="0" borderId="2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164" fontId="11" fillId="4" borderId="2" xfId="0" applyNumberFormat="1" applyFont="1" applyFill="1" applyBorder="1" applyAlignment="1">
      <alignment horizontal="left" vertical="center" wrapText="1"/>
    </xf>
    <xf numFmtId="164" fontId="11" fillId="4" borderId="3" xfId="0" applyNumberFormat="1" applyFont="1" applyFill="1" applyBorder="1" applyAlignment="1">
      <alignment horizontal="left" vertical="center" wrapText="1"/>
    </xf>
    <xf numFmtId="4" fontId="16" fillId="0" borderId="25" xfId="0" applyNumberFormat="1" applyFont="1" applyFill="1" applyBorder="1" applyAlignment="1">
      <alignment horizontal="center" vertical="center" wrapText="1"/>
    </xf>
    <xf numFmtId="4" fontId="16" fillId="0" borderId="27" xfId="0" applyNumberFormat="1" applyFont="1" applyFill="1" applyBorder="1" applyAlignment="1">
      <alignment horizontal="center" vertical="center" wrapText="1"/>
    </xf>
    <xf numFmtId="0" fontId="23" fillId="0" borderId="4" xfId="0" applyNumberFormat="1" applyFont="1" applyFill="1" applyBorder="1" applyAlignment="1">
      <alignment horizontal="left" vertical="center" wrapText="1"/>
    </xf>
    <xf numFmtId="164" fontId="11" fillId="4" borderId="4" xfId="0" applyNumberFormat="1" applyFont="1" applyFill="1" applyBorder="1" applyAlignment="1">
      <alignment horizontal="left" vertical="center" wrapText="1"/>
    </xf>
    <xf numFmtId="0" fontId="11" fillId="0" borderId="19"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33" fillId="0" borderId="2" xfId="0" applyNumberFormat="1" applyFont="1" applyFill="1" applyBorder="1" applyAlignment="1">
      <alignment horizontal="center" vertical="center" wrapText="1"/>
    </xf>
    <xf numFmtId="0" fontId="33" fillId="0" borderId="4" xfId="0" applyNumberFormat="1" applyFont="1" applyFill="1" applyBorder="1" applyAlignment="1">
      <alignment horizontal="center" vertical="center" wrapText="1"/>
    </xf>
    <xf numFmtId="0" fontId="33" fillId="0" borderId="3" xfId="0" applyNumberFormat="1" applyFont="1" applyFill="1" applyBorder="1" applyAlignment="1">
      <alignment horizontal="center" vertical="center" wrapText="1"/>
    </xf>
    <xf numFmtId="4" fontId="16" fillId="2" borderId="2" xfId="0" applyNumberFormat="1" applyFont="1" applyFill="1" applyBorder="1" applyAlignment="1">
      <alignment horizontal="left" vertical="center" wrapText="1"/>
    </xf>
    <xf numFmtId="4" fontId="16" fillId="2" borderId="4" xfId="0" applyNumberFormat="1" applyFont="1" applyFill="1" applyBorder="1" applyAlignment="1">
      <alignment horizontal="left" vertical="center" wrapText="1"/>
    </xf>
    <xf numFmtId="4" fontId="16" fillId="2" borderId="3" xfId="0" applyNumberFormat="1" applyFont="1" applyFill="1" applyBorder="1" applyAlignment="1">
      <alignment horizontal="left" vertical="center" wrapText="1"/>
    </xf>
    <xf numFmtId="0" fontId="11" fillId="0" borderId="2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23" fillId="6" borderId="4" xfId="0" applyNumberFormat="1" applyFont="1" applyFill="1" applyBorder="1" applyAlignment="1">
      <alignment horizontal="left" vertical="center" wrapText="1"/>
    </xf>
    <xf numFmtId="4" fontId="16" fillId="0" borderId="2" xfId="0"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23" fillId="0" borderId="2" xfId="1" applyNumberFormat="1" applyFont="1" applyFill="1" applyBorder="1" applyAlignment="1">
      <alignment horizontal="left" vertical="center" wrapText="1"/>
    </xf>
    <xf numFmtId="0" fontId="23" fillId="0" borderId="3" xfId="1" applyNumberFormat="1" applyFont="1" applyFill="1" applyBorder="1" applyAlignment="1">
      <alignment horizontal="left" vertical="center" wrapText="1"/>
    </xf>
    <xf numFmtId="0" fontId="12" fillId="0" borderId="1" xfId="0" applyFont="1" applyBorder="1" applyAlignment="1">
      <alignment horizontal="center" vertical="center"/>
    </xf>
    <xf numFmtId="0" fontId="23" fillId="6" borderId="1" xfId="0" applyFont="1" applyFill="1" applyBorder="1" applyAlignment="1">
      <alignment horizontal="left" vertical="center" wrapText="1"/>
    </xf>
    <xf numFmtId="0" fontId="5" fillId="0" borderId="0" xfId="0" applyFont="1" applyBorder="1" applyAlignment="1">
      <alignment horizontal="left" wrapText="1"/>
    </xf>
    <xf numFmtId="0" fontId="5" fillId="0" borderId="0" xfId="0" applyFont="1" applyAlignment="1">
      <alignment horizontal="left"/>
    </xf>
    <xf numFmtId="4" fontId="11" fillId="2" borderId="3" xfId="0" applyNumberFormat="1" applyFont="1" applyFill="1" applyBorder="1" applyAlignment="1">
      <alignment horizontal="left" vertical="center"/>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3" fillId="0" borderId="16" xfId="0" applyFont="1" applyBorder="1" applyAlignment="1">
      <alignment horizontal="center" vertical="top"/>
    </xf>
    <xf numFmtId="0" fontId="3" fillId="0" borderId="0" xfId="0" applyFont="1" applyAlignment="1">
      <alignment horizontal="center" vertical="top"/>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3" fillId="0" borderId="16" xfId="0" applyFont="1" applyBorder="1" applyAlignment="1">
      <alignment horizontal="center"/>
    </xf>
    <xf numFmtId="0" fontId="3" fillId="0" borderId="0"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4" fillId="2" borderId="2" xfId="0" applyNumberFormat="1" applyFont="1" applyFill="1" applyBorder="1" applyAlignment="1">
      <alignment horizontal="left" vertical="center" wrapText="1"/>
    </xf>
    <xf numFmtId="0" fontId="4" fillId="2" borderId="4"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0" fillId="0" borderId="28" xfId="0" applyBorder="1" applyAlignment="1">
      <alignment horizont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5" fillId="2" borderId="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3" fontId="27" fillId="0" borderId="1" xfId="0" applyNumberFormat="1" applyFont="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xf>
    <xf numFmtId="3" fontId="27" fillId="0" borderId="6" xfId="0" applyNumberFormat="1" applyFont="1" applyBorder="1" applyAlignment="1">
      <alignment horizontal="center" vertical="center"/>
    </xf>
    <xf numFmtId="3" fontId="27" fillId="0" borderId="1" xfId="0" applyNumberFormat="1" applyFont="1" applyFill="1" applyBorder="1" applyAlignment="1">
      <alignment horizontal="center" vertical="center"/>
    </xf>
    <xf numFmtId="1" fontId="27" fillId="0" borderId="1" xfId="0" applyNumberFormat="1" applyFont="1" applyBorder="1" applyAlignment="1">
      <alignment horizontal="center" vertical="center"/>
    </xf>
  </cellXfs>
  <cellStyles count="5">
    <cellStyle name="Обычный" xfId="0" builtinId="0"/>
    <cellStyle name="Обычный 2" xfId="1"/>
    <cellStyle name="Обычный 3" xfId="2"/>
    <cellStyle name="Обычный_Копия Соц(1).прогноз 8-11"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324"/>
  <sheetViews>
    <sheetView tabSelected="1" view="pageBreakPreview" zoomScaleNormal="120" zoomScaleSheetLayoutView="100" zoomScalePageLayoutView="81" workbookViewId="0">
      <pane ySplit="10" topLeftCell="A11" activePane="bottomLeft" state="frozen"/>
      <selection pane="bottomLeft" activeCell="F14" sqref="F14"/>
    </sheetView>
  </sheetViews>
  <sheetFormatPr defaultRowHeight="15" x14ac:dyDescent="0.25"/>
  <cols>
    <col min="1" max="1" width="24.140625" style="142" customWidth="1"/>
    <col min="2" max="2" width="15.85546875" style="28" customWidth="1"/>
    <col min="3" max="3" width="9.42578125" style="30" customWidth="1"/>
    <col min="4" max="4" width="15.42578125" style="28" customWidth="1"/>
    <col min="5" max="5" width="12.7109375" style="133" customWidth="1"/>
    <col min="6" max="6" width="12.7109375" style="106" customWidth="1"/>
    <col min="7" max="7" width="11.85546875" style="107" customWidth="1"/>
    <col min="8" max="8" width="11.28515625" style="107" customWidth="1"/>
    <col min="9" max="9" width="12.140625" style="108" customWidth="1"/>
    <col min="10" max="10" width="10.28515625" style="107" customWidth="1"/>
    <col min="11" max="11" width="11.42578125" style="107" customWidth="1"/>
    <col min="12" max="12" width="61.140625" style="144" customWidth="1"/>
    <col min="13" max="13" width="9.140625" style="19"/>
    <col min="14" max="14" width="29.28515625" style="19" customWidth="1"/>
    <col min="15" max="16384" width="9.140625" style="19"/>
  </cols>
  <sheetData>
    <row r="1" spans="1:14" x14ac:dyDescent="0.25">
      <c r="F1" s="120"/>
    </row>
    <row r="2" spans="1:14" x14ac:dyDescent="0.25">
      <c r="A2" s="283" t="s">
        <v>68</v>
      </c>
      <c r="B2" s="283"/>
      <c r="C2" s="283"/>
      <c r="D2" s="283"/>
      <c r="E2" s="283"/>
      <c r="F2" s="283"/>
      <c r="G2" s="283"/>
      <c r="H2" s="283"/>
      <c r="I2" s="283"/>
      <c r="J2" s="283"/>
      <c r="K2" s="283"/>
      <c r="L2" s="283"/>
    </row>
    <row r="3" spans="1:14" ht="0.75" customHeight="1" x14ac:dyDescent="0.25">
      <c r="A3" s="283"/>
      <c r="B3" s="283"/>
      <c r="C3" s="283"/>
      <c r="D3" s="283"/>
      <c r="E3" s="283"/>
      <c r="F3" s="283"/>
      <c r="G3" s="283"/>
      <c r="H3" s="283"/>
      <c r="I3" s="283"/>
      <c r="J3" s="283"/>
      <c r="K3" s="283"/>
      <c r="L3" s="283"/>
    </row>
    <row r="4" spans="1:14" ht="16.5" x14ac:dyDescent="0.25">
      <c r="A4" s="283" t="s">
        <v>437</v>
      </c>
      <c r="B4" s="283"/>
      <c r="C4" s="283"/>
      <c r="D4" s="283"/>
      <c r="E4" s="283"/>
      <c r="F4" s="283"/>
      <c r="G4" s="283"/>
      <c r="H4" s="283"/>
      <c r="I4" s="283"/>
      <c r="J4" s="283"/>
      <c r="K4" s="283"/>
      <c r="L4" s="283"/>
    </row>
    <row r="5" spans="1:14" ht="15.75" x14ac:dyDescent="0.25">
      <c r="A5" s="291" t="s">
        <v>257</v>
      </c>
      <c r="B5" s="291"/>
      <c r="C5" s="291"/>
      <c r="D5" s="291"/>
      <c r="E5" s="291"/>
      <c r="F5" s="291"/>
      <c r="G5" s="291"/>
      <c r="H5" s="291"/>
      <c r="I5" s="291"/>
      <c r="J5" s="291"/>
      <c r="K5" s="291"/>
      <c r="L5" s="291"/>
    </row>
    <row r="6" spans="1:14" ht="14.25" customHeight="1" x14ac:dyDescent="0.25">
      <c r="A6" s="292"/>
      <c r="B6" s="292"/>
      <c r="C6" s="292"/>
      <c r="D6" s="292"/>
      <c r="E6" s="292"/>
      <c r="F6" s="292"/>
      <c r="G6" s="292"/>
      <c r="H6" s="292"/>
      <c r="I6" s="292"/>
      <c r="J6" s="292"/>
      <c r="K6" s="292"/>
      <c r="L6" s="292"/>
    </row>
    <row r="7" spans="1:14" ht="19.5" customHeight="1" x14ac:dyDescent="0.25">
      <c r="A7" s="298" t="s">
        <v>396</v>
      </c>
      <c r="B7" s="298"/>
      <c r="C7" s="298"/>
      <c r="D7" s="298"/>
      <c r="E7" s="298"/>
      <c r="F7" s="298"/>
      <c r="G7" s="298"/>
      <c r="H7" s="298"/>
      <c r="I7" s="298"/>
      <c r="J7" s="298"/>
      <c r="K7" s="298"/>
      <c r="L7" s="298"/>
    </row>
    <row r="8" spans="1:14" s="26" customFormat="1" ht="15" customHeight="1" x14ac:dyDescent="0.15">
      <c r="A8" s="293" t="s">
        <v>88</v>
      </c>
      <c r="B8" s="290" t="s">
        <v>44</v>
      </c>
      <c r="C8" s="290" t="s">
        <v>45</v>
      </c>
      <c r="D8" s="290" t="s">
        <v>398</v>
      </c>
      <c r="E8" s="286" t="s">
        <v>46</v>
      </c>
      <c r="F8" s="285" t="s">
        <v>393</v>
      </c>
      <c r="G8" s="297" t="s">
        <v>135</v>
      </c>
      <c r="H8" s="296" t="s">
        <v>89</v>
      </c>
      <c r="I8" s="296"/>
      <c r="J8" s="296"/>
      <c r="K8" s="296"/>
      <c r="L8" s="287" t="s">
        <v>171</v>
      </c>
    </row>
    <row r="9" spans="1:14" s="26" customFormat="1" ht="15" customHeight="1" x14ac:dyDescent="0.15">
      <c r="A9" s="294"/>
      <c r="B9" s="290"/>
      <c r="C9" s="290"/>
      <c r="D9" s="290"/>
      <c r="E9" s="286"/>
      <c r="F9" s="285"/>
      <c r="G9" s="297"/>
      <c r="H9" s="285" t="s">
        <v>90</v>
      </c>
      <c r="I9" s="284" t="s">
        <v>91</v>
      </c>
      <c r="J9" s="285" t="s">
        <v>92</v>
      </c>
      <c r="K9" s="285" t="s">
        <v>93</v>
      </c>
      <c r="L9" s="288"/>
    </row>
    <row r="10" spans="1:14" s="26" customFormat="1" ht="65.25" customHeight="1" x14ac:dyDescent="0.15">
      <c r="A10" s="295"/>
      <c r="B10" s="290"/>
      <c r="C10" s="290"/>
      <c r="D10" s="290"/>
      <c r="E10" s="286"/>
      <c r="F10" s="285"/>
      <c r="G10" s="297"/>
      <c r="H10" s="285"/>
      <c r="I10" s="284"/>
      <c r="J10" s="285"/>
      <c r="K10" s="285"/>
      <c r="L10" s="289"/>
    </row>
    <row r="11" spans="1:14" s="27" customFormat="1" ht="13.5" customHeight="1" x14ac:dyDescent="0.15">
      <c r="A11" s="381">
        <v>1</v>
      </c>
      <c r="B11" s="382">
        <v>2</v>
      </c>
      <c r="C11" s="382">
        <v>3</v>
      </c>
      <c r="D11" s="382">
        <v>4</v>
      </c>
      <c r="E11" s="383">
        <v>5</v>
      </c>
      <c r="F11" s="380">
        <v>6</v>
      </c>
      <c r="G11" s="384">
        <v>7</v>
      </c>
      <c r="H11" s="380">
        <v>8</v>
      </c>
      <c r="I11" s="385">
        <v>9</v>
      </c>
      <c r="J11" s="380">
        <v>10</v>
      </c>
      <c r="K11" s="380">
        <v>11</v>
      </c>
      <c r="L11" s="386">
        <v>12</v>
      </c>
    </row>
    <row r="12" spans="1:14" ht="22.5" customHeight="1" x14ac:dyDescent="0.25">
      <c r="A12" s="299" t="s">
        <v>47</v>
      </c>
      <c r="B12" s="299"/>
      <c r="C12" s="299"/>
      <c r="D12" s="299"/>
      <c r="E12" s="299"/>
      <c r="F12" s="299"/>
      <c r="G12" s="299"/>
      <c r="H12" s="299"/>
      <c r="I12" s="299"/>
      <c r="J12" s="299"/>
      <c r="K12" s="299"/>
      <c r="L12" s="299"/>
    </row>
    <row r="13" spans="1:14" ht="67.5" customHeight="1" x14ac:dyDescent="0.25">
      <c r="A13" s="281" t="s">
        <v>251</v>
      </c>
      <c r="B13" s="159" t="s">
        <v>252</v>
      </c>
      <c r="C13" s="280" t="s">
        <v>177</v>
      </c>
      <c r="D13" s="151" t="s">
        <v>130</v>
      </c>
      <c r="E13" s="134" t="s">
        <v>94</v>
      </c>
      <c r="F13" s="56">
        <v>531282495</v>
      </c>
      <c r="G13" s="57">
        <f>H13+I13+J13+K13</f>
        <v>531282495</v>
      </c>
      <c r="H13" s="56">
        <v>118889000</v>
      </c>
      <c r="I13" s="56">
        <f>SUM(I14:I15)</f>
        <v>412393495</v>
      </c>
      <c r="J13" s="58">
        <v>0</v>
      </c>
      <c r="K13" s="59">
        <v>0</v>
      </c>
      <c r="L13" s="188" t="s">
        <v>356</v>
      </c>
    </row>
    <row r="14" spans="1:14" ht="78" customHeight="1" x14ac:dyDescent="0.25">
      <c r="A14" s="281"/>
      <c r="B14" s="160"/>
      <c r="C14" s="280"/>
      <c r="D14" s="151"/>
      <c r="E14" s="134" t="s">
        <v>178</v>
      </c>
      <c r="F14" s="56">
        <v>480800000</v>
      </c>
      <c r="G14" s="57">
        <f t="shared" ref="G14:G31" si="0">H14+I14+J14+K14</f>
        <v>480800000</v>
      </c>
      <c r="H14" s="56">
        <v>107000000</v>
      </c>
      <c r="I14" s="56">
        <v>373800000</v>
      </c>
      <c r="J14" s="58">
        <v>0</v>
      </c>
      <c r="K14" s="59">
        <v>0</v>
      </c>
      <c r="L14" s="189"/>
      <c r="N14" s="33"/>
    </row>
    <row r="15" spans="1:14" ht="144.75" customHeight="1" x14ac:dyDescent="0.25">
      <c r="A15" s="281"/>
      <c r="B15" s="161"/>
      <c r="C15" s="280"/>
      <c r="D15" s="151"/>
      <c r="E15" s="134" t="s">
        <v>95</v>
      </c>
      <c r="F15" s="56">
        <v>50482495</v>
      </c>
      <c r="G15" s="57">
        <f t="shared" si="0"/>
        <v>50482495</v>
      </c>
      <c r="H15" s="56">
        <v>11889000</v>
      </c>
      <c r="I15" s="56">
        <v>38593495</v>
      </c>
      <c r="J15" s="58">
        <v>0</v>
      </c>
      <c r="K15" s="59">
        <v>0</v>
      </c>
      <c r="L15" s="190"/>
    </row>
    <row r="16" spans="1:14" ht="71.25" customHeight="1" x14ac:dyDescent="0.25">
      <c r="A16" s="260" t="s">
        <v>169</v>
      </c>
      <c r="B16" s="261" t="s">
        <v>253</v>
      </c>
      <c r="C16" s="184" t="s">
        <v>168</v>
      </c>
      <c r="D16" s="184" t="s">
        <v>167</v>
      </c>
      <c r="E16" s="135" t="s">
        <v>94</v>
      </c>
      <c r="F16" s="60">
        <v>184249643</v>
      </c>
      <c r="G16" s="57">
        <f t="shared" si="0"/>
        <v>6016560</v>
      </c>
      <c r="H16" s="60">
        <v>6016560</v>
      </c>
      <c r="I16" s="59">
        <v>0</v>
      </c>
      <c r="J16" s="59">
        <v>0</v>
      </c>
      <c r="K16" s="59">
        <v>0</v>
      </c>
      <c r="L16" s="197" t="s">
        <v>401</v>
      </c>
    </row>
    <row r="17" spans="1:12" ht="120" customHeight="1" x14ac:dyDescent="0.25">
      <c r="A17" s="260"/>
      <c r="B17" s="262"/>
      <c r="C17" s="264"/>
      <c r="D17" s="264"/>
      <c r="E17" s="135" t="s">
        <v>249</v>
      </c>
      <c r="F17" s="60">
        <v>165824679</v>
      </c>
      <c r="G17" s="57">
        <f t="shared" si="0"/>
        <v>5414904</v>
      </c>
      <c r="H17" s="60">
        <v>5414904</v>
      </c>
      <c r="I17" s="59">
        <v>0</v>
      </c>
      <c r="J17" s="59">
        <v>0</v>
      </c>
      <c r="K17" s="59">
        <v>0</v>
      </c>
      <c r="L17" s="198"/>
    </row>
    <row r="18" spans="1:12" ht="123" customHeight="1" x14ac:dyDescent="0.25">
      <c r="A18" s="260"/>
      <c r="B18" s="263"/>
      <c r="C18" s="185"/>
      <c r="D18" s="185"/>
      <c r="E18" s="136" t="s">
        <v>101</v>
      </c>
      <c r="F18" s="60">
        <v>18424964</v>
      </c>
      <c r="G18" s="57">
        <f t="shared" si="0"/>
        <v>601656</v>
      </c>
      <c r="H18" s="60">
        <v>601656</v>
      </c>
      <c r="I18" s="59">
        <v>0</v>
      </c>
      <c r="J18" s="59">
        <v>0</v>
      </c>
      <c r="K18" s="59">
        <v>0</v>
      </c>
      <c r="L18" s="199"/>
    </row>
    <row r="19" spans="1:12" ht="67.5" customHeight="1" x14ac:dyDescent="0.25">
      <c r="A19" s="200" t="s">
        <v>97</v>
      </c>
      <c r="B19" s="203" t="s">
        <v>254</v>
      </c>
      <c r="C19" s="169" t="s">
        <v>369</v>
      </c>
      <c r="D19" s="169" t="s">
        <v>57</v>
      </c>
      <c r="E19" s="39" t="s">
        <v>94</v>
      </c>
      <c r="F19" s="60">
        <v>482898130</v>
      </c>
      <c r="G19" s="57">
        <f t="shared" si="0"/>
        <v>8700000</v>
      </c>
      <c r="H19" s="60">
        <v>8700000</v>
      </c>
      <c r="I19" s="56">
        <f>I20+I21</f>
        <v>0</v>
      </c>
      <c r="J19" s="60">
        <f>J20+J21</f>
        <v>0</v>
      </c>
      <c r="K19" s="60">
        <f>K20+K21</f>
        <v>0</v>
      </c>
      <c r="L19" s="188" t="s">
        <v>346</v>
      </c>
    </row>
    <row r="20" spans="1:12" ht="122.25" customHeight="1" x14ac:dyDescent="0.25">
      <c r="A20" s="201"/>
      <c r="B20" s="204"/>
      <c r="C20" s="170"/>
      <c r="D20" s="170"/>
      <c r="E20" s="39" t="s">
        <v>96</v>
      </c>
      <c r="F20" s="60">
        <v>434608317</v>
      </c>
      <c r="G20" s="57">
        <f t="shared" si="0"/>
        <v>7830000</v>
      </c>
      <c r="H20" s="60">
        <v>7830000</v>
      </c>
      <c r="I20" s="59">
        <v>0</v>
      </c>
      <c r="J20" s="58">
        <v>0</v>
      </c>
      <c r="K20" s="60">
        <v>0</v>
      </c>
      <c r="L20" s="189"/>
    </row>
    <row r="21" spans="1:12" ht="113.25" customHeight="1" x14ac:dyDescent="0.25">
      <c r="A21" s="202"/>
      <c r="B21" s="205"/>
      <c r="C21" s="171"/>
      <c r="D21" s="171"/>
      <c r="E21" s="40" t="s">
        <v>95</v>
      </c>
      <c r="F21" s="61">
        <v>48289813</v>
      </c>
      <c r="G21" s="57">
        <f t="shared" si="0"/>
        <v>870000</v>
      </c>
      <c r="H21" s="60">
        <v>870000</v>
      </c>
      <c r="I21" s="59">
        <v>0</v>
      </c>
      <c r="J21" s="58">
        <v>0</v>
      </c>
      <c r="K21" s="60">
        <v>0</v>
      </c>
      <c r="L21" s="190"/>
    </row>
    <row r="22" spans="1:12" ht="35.25" customHeight="1" x14ac:dyDescent="0.25">
      <c r="A22" s="278" t="s">
        <v>255</v>
      </c>
      <c r="B22" s="274" t="s">
        <v>385</v>
      </c>
      <c r="C22" s="274">
        <v>2016</v>
      </c>
      <c r="D22" s="276" t="s">
        <v>114</v>
      </c>
      <c r="E22" s="41" t="s">
        <v>94</v>
      </c>
      <c r="F22" s="62">
        <v>74850000</v>
      </c>
      <c r="G22" s="57">
        <f t="shared" si="0"/>
        <v>74850000</v>
      </c>
      <c r="H22" s="63">
        <f>H23</f>
        <v>0</v>
      </c>
      <c r="I22" s="63">
        <f>I23</f>
        <v>0</v>
      </c>
      <c r="J22" s="63">
        <f>J23</f>
        <v>74850000</v>
      </c>
      <c r="K22" s="63">
        <f>K23</f>
        <v>0</v>
      </c>
      <c r="L22" s="270" t="s">
        <v>357</v>
      </c>
    </row>
    <row r="23" spans="1:12" ht="62.25" customHeight="1" x14ac:dyDescent="0.25">
      <c r="A23" s="279"/>
      <c r="B23" s="275"/>
      <c r="C23" s="275"/>
      <c r="D23" s="277"/>
      <c r="E23" s="41" t="s">
        <v>101</v>
      </c>
      <c r="F23" s="62">
        <v>74850000</v>
      </c>
      <c r="G23" s="57">
        <f t="shared" si="0"/>
        <v>74850000</v>
      </c>
      <c r="H23" s="64">
        <v>0</v>
      </c>
      <c r="I23" s="64">
        <v>0</v>
      </c>
      <c r="J23" s="64">
        <v>74850000</v>
      </c>
      <c r="K23" s="63">
        <v>0</v>
      </c>
      <c r="L23" s="271"/>
    </row>
    <row r="24" spans="1:12" ht="53.25" customHeight="1" x14ac:dyDescent="0.25">
      <c r="A24" s="272" t="s">
        <v>322</v>
      </c>
      <c r="B24" s="274" t="s">
        <v>384</v>
      </c>
      <c r="C24" s="274">
        <v>2016</v>
      </c>
      <c r="D24" s="276" t="s">
        <v>114</v>
      </c>
      <c r="E24" s="41" t="s">
        <v>94</v>
      </c>
      <c r="F24" s="62">
        <v>74850000</v>
      </c>
      <c r="G24" s="57">
        <f t="shared" si="0"/>
        <v>74850000</v>
      </c>
      <c r="H24" s="63">
        <f>H25</f>
        <v>0</v>
      </c>
      <c r="I24" s="63">
        <f>I25</f>
        <v>0</v>
      </c>
      <c r="J24" s="63">
        <f>J25</f>
        <v>74850000</v>
      </c>
      <c r="K24" s="63">
        <f>K25</f>
        <v>0</v>
      </c>
      <c r="L24" s="270" t="s">
        <v>358</v>
      </c>
    </row>
    <row r="25" spans="1:12" ht="57" customHeight="1" x14ac:dyDescent="0.25">
      <c r="A25" s="273"/>
      <c r="B25" s="275"/>
      <c r="C25" s="275"/>
      <c r="D25" s="277"/>
      <c r="E25" s="41" t="s">
        <v>101</v>
      </c>
      <c r="F25" s="62">
        <v>74850000</v>
      </c>
      <c r="G25" s="57">
        <f t="shared" si="0"/>
        <v>74850000</v>
      </c>
      <c r="H25" s="63">
        <v>0</v>
      </c>
      <c r="I25" s="63">
        <v>0</v>
      </c>
      <c r="J25" s="63">
        <v>74850000</v>
      </c>
      <c r="K25" s="63">
        <v>0</v>
      </c>
      <c r="L25" s="271"/>
    </row>
    <row r="26" spans="1:12" ht="63.75" customHeight="1" x14ac:dyDescent="0.25">
      <c r="A26" s="124" t="s">
        <v>28</v>
      </c>
      <c r="B26" s="23" t="s">
        <v>382</v>
      </c>
      <c r="C26" s="16">
        <v>2015</v>
      </c>
      <c r="D26" s="23" t="s">
        <v>29</v>
      </c>
      <c r="E26" s="134" t="s">
        <v>242</v>
      </c>
      <c r="F26" s="65"/>
      <c r="G26" s="57">
        <f t="shared" si="0"/>
        <v>0</v>
      </c>
      <c r="H26" s="56"/>
      <c r="I26" s="56"/>
      <c r="J26" s="58"/>
      <c r="K26" s="59"/>
      <c r="L26" s="129" t="s">
        <v>319</v>
      </c>
    </row>
    <row r="27" spans="1:12" ht="73.5" customHeight="1" x14ac:dyDescent="0.25">
      <c r="A27" s="124" t="s">
        <v>36</v>
      </c>
      <c r="B27" s="23" t="s">
        <v>383</v>
      </c>
      <c r="C27" s="16">
        <v>2015</v>
      </c>
      <c r="D27" s="23" t="s">
        <v>33</v>
      </c>
      <c r="E27" s="134" t="s">
        <v>243</v>
      </c>
      <c r="F27" s="65"/>
      <c r="G27" s="57">
        <f t="shared" si="0"/>
        <v>0</v>
      </c>
      <c r="H27" s="56"/>
      <c r="I27" s="56"/>
      <c r="J27" s="58"/>
      <c r="K27" s="59"/>
      <c r="L27" s="129" t="s">
        <v>206</v>
      </c>
    </row>
    <row r="28" spans="1:12" ht="78" customHeight="1" x14ac:dyDescent="0.25">
      <c r="A28" s="124" t="s">
        <v>35</v>
      </c>
      <c r="B28" s="23" t="s">
        <v>381</v>
      </c>
      <c r="C28" s="17">
        <v>2015</v>
      </c>
      <c r="D28" s="23" t="s">
        <v>34</v>
      </c>
      <c r="E28" s="137" t="s">
        <v>243</v>
      </c>
      <c r="F28" s="65"/>
      <c r="G28" s="57">
        <f t="shared" si="0"/>
        <v>0</v>
      </c>
      <c r="H28" s="56"/>
      <c r="I28" s="56"/>
      <c r="J28" s="58"/>
      <c r="K28" s="59"/>
      <c r="L28" s="129" t="s">
        <v>359</v>
      </c>
    </row>
    <row r="29" spans="1:12" ht="149.25" customHeight="1" x14ac:dyDescent="0.25">
      <c r="A29" s="281" t="s">
        <v>321</v>
      </c>
      <c r="B29" s="151"/>
      <c r="C29" s="280"/>
      <c r="D29" s="151"/>
      <c r="E29" s="40" t="s">
        <v>94</v>
      </c>
      <c r="F29" s="61">
        <v>127591100</v>
      </c>
      <c r="G29" s="58">
        <v>0</v>
      </c>
      <c r="H29" s="58">
        <f>SUM(H31)</f>
        <v>0</v>
      </c>
      <c r="I29" s="58">
        <v>0</v>
      </c>
      <c r="J29" s="58">
        <f>SUM(J31)</f>
        <v>0</v>
      </c>
      <c r="K29" s="58">
        <f>SUM(K31)</f>
        <v>0</v>
      </c>
      <c r="L29" s="188" t="s">
        <v>435</v>
      </c>
    </row>
    <row r="30" spans="1:12" ht="184.5" customHeight="1" x14ac:dyDescent="0.25">
      <c r="A30" s="281"/>
      <c r="B30" s="151"/>
      <c r="C30" s="280"/>
      <c r="D30" s="151"/>
      <c r="E30" s="53" t="s">
        <v>263</v>
      </c>
      <c r="F30" s="61">
        <v>121211545</v>
      </c>
      <c r="G30" s="57"/>
      <c r="H30" s="58"/>
      <c r="I30" s="59"/>
      <c r="J30" s="58"/>
      <c r="K30" s="58"/>
      <c r="L30" s="189"/>
    </row>
    <row r="31" spans="1:12" ht="387" customHeight="1" x14ac:dyDescent="0.25">
      <c r="A31" s="281"/>
      <c r="B31" s="151"/>
      <c r="C31" s="280"/>
      <c r="D31" s="151"/>
      <c r="E31" s="40" t="s">
        <v>95</v>
      </c>
      <c r="F31" s="61">
        <v>6379555</v>
      </c>
      <c r="G31" s="57">
        <f t="shared" si="0"/>
        <v>0</v>
      </c>
      <c r="H31" s="58">
        <v>0</v>
      </c>
      <c r="I31" s="66">
        <v>0</v>
      </c>
      <c r="J31" s="58">
        <v>0</v>
      </c>
      <c r="K31" s="58">
        <v>0</v>
      </c>
      <c r="L31" s="190"/>
    </row>
    <row r="32" spans="1:12" ht="24.75" customHeight="1" x14ac:dyDescent="0.25">
      <c r="A32" s="282" t="s">
        <v>48</v>
      </c>
      <c r="B32" s="282"/>
      <c r="C32" s="282"/>
      <c r="D32" s="282"/>
      <c r="E32" s="282"/>
      <c r="F32" s="282"/>
      <c r="G32" s="282"/>
      <c r="H32" s="282"/>
      <c r="I32" s="282"/>
      <c r="J32" s="282"/>
      <c r="K32" s="282"/>
      <c r="L32" s="282"/>
    </row>
    <row r="33" spans="1:12" ht="48.75" customHeight="1" x14ac:dyDescent="0.25">
      <c r="A33" s="300" t="s">
        <v>360</v>
      </c>
      <c r="B33" s="181" t="s">
        <v>111</v>
      </c>
      <c r="C33" s="280" t="s">
        <v>82</v>
      </c>
      <c r="D33" s="151" t="s">
        <v>114</v>
      </c>
      <c r="E33" s="42" t="s">
        <v>94</v>
      </c>
      <c r="F33" s="54">
        <v>104542280</v>
      </c>
      <c r="G33" s="67">
        <f>H33+I33+J33+K33</f>
        <v>104542280</v>
      </c>
      <c r="H33" s="58">
        <f>H34</f>
        <v>0</v>
      </c>
      <c r="I33" s="59">
        <f>I34</f>
        <v>104542280</v>
      </c>
      <c r="J33" s="58">
        <f>J34</f>
        <v>0</v>
      </c>
      <c r="K33" s="59">
        <f>K34</f>
        <v>0</v>
      </c>
      <c r="L33" s="208" t="s">
        <v>362</v>
      </c>
    </row>
    <row r="34" spans="1:12" ht="54" customHeight="1" x14ac:dyDescent="0.25">
      <c r="A34" s="300"/>
      <c r="B34" s="182"/>
      <c r="C34" s="280"/>
      <c r="D34" s="151"/>
      <c r="E34" s="42" t="s">
        <v>98</v>
      </c>
      <c r="F34" s="54">
        <v>104542280</v>
      </c>
      <c r="G34" s="67">
        <f t="shared" ref="G34:G44" si="1">H34+I34+J34+K34</f>
        <v>104542280</v>
      </c>
      <c r="H34" s="58">
        <v>0</v>
      </c>
      <c r="I34" s="59">
        <v>104542280</v>
      </c>
      <c r="J34" s="59">
        <v>0</v>
      </c>
      <c r="K34" s="59">
        <v>0</v>
      </c>
      <c r="L34" s="208"/>
    </row>
    <row r="35" spans="1:12" ht="33.75" customHeight="1" x14ac:dyDescent="0.25">
      <c r="A35" s="156" t="s">
        <v>361</v>
      </c>
      <c r="B35" s="181" t="s">
        <v>386</v>
      </c>
      <c r="C35" s="211" t="s">
        <v>80</v>
      </c>
      <c r="D35" s="181" t="s">
        <v>120</v>
      </c>
      <c r="E35" s="42" t="s">
        <v>94</v>
      </c>
      <c r="F35" s="54">
        <v>378012925</v>
      </c>
      <c r="G35" s="67">
        <f>H35+I35+J35+K35</f>
        <v>378012924.99000001</v>
      </c>
      <c r="H35" s="59">
        <v>50795999.990000002</v>
      </c>
      <c r="I35" s="59">
        <f>SUM(I36:I37)</f>
        <v>112100874</v>
      </c>
      <c r="J35" s="59">
        <f>SUM(J36:J37)</f>
        <v>215116051</v>
      </c>
      <c r="K35" s="59">
        <f>SUM(K36:K37)</f>
        <v>0</v>
      </c>
      <c r="L35" s="188" t="s">
        <v>363</v>
      </c>
    </row>
    <row r="36" spans="1:12" ht="51" customHeight="1" x14ac:dyDescent="0.25">
      <c r="A36" s="157"/>
      <c r="B36" s="182"/>
      <c r="C36" s="212"/>
      <c r="D36" s="182"/>
      <c r="E36" s="42" t="s">
        <v>81</v>
      </c>
      <c r="F36" s="54">
        <v>345122000</v>
      </c>
      <c r="G36" s="67">
        <f t="shared" si="1"/>
        <v>345121999.99000001</v>
      </c>
      <c r="H36" s="59">
        <v>45715999.990000002</v>
      </c>
      <c r="I36" s="59">
        <v>100884000</v>
      </c>
      <c r="J36" s="59">
        <v>198522000</v>
      </c>
      <c r="K36" s="59">
        <v>0</v>
      </c>
      <c r="L36" s="189"/>
    </row>
    <row r="37" spans="1:12" ht="48" customHeight="1" x14ac:dyDescent="0.25">
      <c r="A37" s="158"/>
      <c r="B37" s="183"/>
      <c r="C37" s="213"/>
      <c r="D37" s="183"/>
      <c r="E37" s="42" t="s">
        <v>98</v>
      </c>
      <c r="F37" s="54">
        <v>32890925</v>
      </c>
      <c r="G37" s="67">
        <f t="shared" si="1"/>
        <v>32890925</v>
      </c>
      <c r="H37" s="59">
        <v>5080000</v>
      </c>
      <c r="I37" s="59">
        <v>11216874</v>
      </c>
      <c r="J37" s="59">
        <v>16594051</v>
      </c>
      <c r="K37" s="59">
        <v>0</v>
      </c>
      <c r="L37" s="190"/>
    </row>
    <row r="38" spans="1:12" ht="62.25" customHeight="1" x14ac:dyDescent="0.25">
      <c r="A38" s="191" t="s">
        <v>320</v>
      </c>
      <c r="B38" s="151" t="s">
        <v>370</v>
      </c>
      <c r="C38" s="280" t="s">
        <v>82</v>
      </c>
      <c r="D38" s="151" t="s">
        <v>121</v>
      </c>
      <c r="E38" s="40" t="s">
        <v>94</v>
      </c>
      <c r="F38" s="61">
        <v>14821493</v>
      </c>
      <c r="G38" s="67">
        <f t="shared" si="1"/>
        <v>14821493</v>
      </c>
      <c r="H38" s="60">
        <v>6896750</v>
      </c>
      <c r="I38" s="56">
        <f>SUM(I39)</f>
        <v>7924743</v>
      </c>
      <c r="J38" s="60">
        <f>SUM(J39)</f>
        <v>0</v>
      </c>
      <c r="K38" s="58">
        <f>SUM(K39)</f>
        <v>0</v>
      </c>
      <c r="L38" s="208" t="s">
        <v>364</v>
      </c>
    </row>
    <row r="39" spans="1:12" ht="84" customHeight="1" x14ac:dyDescent="0.25">
      <c r="A39" s="191"/>
      <c r="B39" s="151"/>
      <c r="C39" s="280"/>
      <c r="D39" s="151"/>
      <c r="E39" s="40" t="s">
        <v>95</v>
      </c>
      <c r="F39" s="61">
        <v>14821493</v>
      </c>
      <c r="G39" s="67">
        <f t="shared" si="1"/>
        <v>14821493</v>
      </c>
      <c r="H39" s="60">
        <v>6896750</v>
      </c>
      <c r="I39" s="56">
        <v>7924743</v>
      </c>
      <c r="J39" s="58">
        <v>0</v>
      </c>
      <c r="K39" s="58">
        <v>0</v>
      </c>
      <c r="L39" s="208"/>
    </row>
    <row r="40" spans="1:12" ht="58.5" customHeight="1" x14ac:dyDescent="0.25">
      <c r="A40" s="191" t="s">
        <v>56</v>
      </c>
      <c r="B40" s="151" t="s">
        <v>370</v>
      </c>
      <c r="C40" s="280">
        <v>2016</v>
      </c>
      <c r="D40" s="151"/>
      <c r="E40" s="40" t="s">
        <v>94</v>
      </c>
      <c r="F40" s="61">
        <v>22152281</v>
      </c>
      <c r="G40" s="67">
        <f t="shared" si="1"/>
        <v>22152280.350000001</v>
      </c>
      <c r="H40" s="54">
        <v>2172889.35</v>
      </c>
      <c r="I40" s="54">
        <v>10000000</v>
      </c>
      <c r="J40" s="54">
        <v>9979391</v>
      </c>
      <c r="K40" s="58">
        <f>SUM(K41)</f>
        <v>0</v>
      </c>
      <c r="L40" s="208" t="s">
        <v>347</v>
      </c>
    </row>
    <row r="41" spans="1:12" ht="61.5" customHeight="1" x14ac:dyDescent="0.25">
      <c r="A41" s="191"/>
      <c r="B41" s="151"/>
      <c r="C41" s="280"/>
      <c r="D41" s="151"/>
      <c r="E41" s="40" t="s">
        <v>95</v>
      </c>
      <c r="F41" s="61">
        <v>22152281</v>
      </c>
      <c r="G41" s="67">
        <f t="shared" si="1"/>
        <v>22152280.350000001</v>
      </c>
      <c r="H41" s="61">
        <v>2172889.35</v>
      </c>
      <c r="I41" s="54">
        <v>10000000</v>
      </c>
      <c r="J41" s="58">
        <v>9979391</v>
      </c>
      <c r="K41" s="58">
        <v>0</v>
      </c>
      <c r="L41" s="208"/>
    </row>
    <row r="42" spans="1:12" ht="61.5" customHeight="1" x14ac:dyDescent="0.25">
      <c r="A42" s="300" t="s">
        <v>180</v>
      </c>
      <c r="B42" s="165"/>
      <c r="C42" s="280"/>
      <c r="D42" s="151" t="s">
        <v>184</v>
      </c>
      <c r="E42" s="42" t="s">
        <v>94</v>
      </c>
      <c r="F42" s="54"/>
      <c r="G42" s="67">
        <f t="shared" si="1"/>
        <v>0</v>
      </c>
      <c r="H42" s="59"/>
      <c r="I42" s="59"/>
      <c r="J42" s="59"/>
      <c r="K42" s="59"/>
      <c r="L42" s="215" t="s">
        <v>205</v>
      </c>
    </row>
    <row r="43" spans="1:12" ht="64.5" customHeight="1" x14ac:dyDescent="0.25">
      <c r="A43" s="300"/>
      <c r="B43" s="165"/>
      <c r="C43" s="280"/>
      <c r="D43" s="151"/>
      <c r="E43" s="42" t="s">
        <v>181</v>
      </c>
      <c r="F43" s="54"/>
      <c r="G43" s="67">
        <f t="shared" si="1"/>
        <v>0</v>
      </c>
      <c r="H43" s="59"/>
      <c r="I43" s="59"/>
      <c r="J43" s="59"/>
      <c r="K43" s="59"/>
      <c r="L43" s="215"/>
    </row>
    <row r="44" spans="1:12" s="20" customFormat="1" ht="75" customHeight="1" x14ac:dyDescent="0.25">
      <c r="A44" s="124" t="s">
        <v>30</v>
      </c>
      <c r="B44" s="23" t="s">
        <v>387</v>
      </c>
      <c r="C44" s="16">
        <v>2018</v>
      </c>
      <c r="D44" s="23" t="s">
        <v>31</v>
      </c>
      <c r="E44" s="42" t="s">
        <v>181</v>
      </c>
      <c r="F44" s="54"/>
      <c r="G44" s="67">
        <f t="shared" si="1"/>
        <v>0</v>
      </c>
      <c r="H44" s="58"/>
      <c r="I44" s="59"/>
      <c r="J44" s="58"/>
      <c r="K44" s="58"/>
      <c r="L44" s="145" t="s">
        <v>207</v>
      </c>
    </row>
    <row r="45" spans="1:12" ht="23.25" customHeight="1" x14ac:dyDescent="0.25">
      <c r="A45" s="217" t="s">
        <v>179</v>
      </c>
      <c r="B45" s="217"/>
      <c r="C45" s="217"/>
      <c r="D45" s="217"/>
      <c r="E45" s="217"/>
      <c r="F45" s="217"/>
      <c r="G45" s="217"/>
      <c r="H45" s="217"/>
      <c r="I45" s="217"/>
      <c r="J45" s="217"/>
      <c r="K45" s="217"/>
      <c r="L45" s="217"/>
    </row>
    <row r="46" spans="1:12" ht="126" customHeight="1" x14ac:dyDescent="0.25">
      <c r="A46" s="191" t="s">
        <v>256</v>
      </c>
      <c r="B46" s="196" t="s">
        <v>400</v>
      </c>
      <c r="C46" s="196" t="s">
        <v>82</v>
      </c>
      <c r="D46" s="214" t="s">
        <v>119</v>
      </c>
      <c r="E46" s="42" t="s">
        <v>94</v>
      </c>
      <c r="F46" s="54">
        <v>56334068</v>
      </c>
      <c r="G46" s="68">
        <f>H46+I46</f>
        <v>34906215.659999996</v>
      </c>
      <c r="H46" s="61">
        <v>13478363.66</v>
      </c>
      <c r="I46" s="54">
        <v>21427852</v>
      </c>
      <c r="J46" s="61">
        <v>0</v>
      </c>
      <c r="K46" s="61">
        <v>0</v>
      </c>
      <c r="L46" s="186" t="s">
        <v>365</v>
      </c>
    </row>
    <row r="47" spans="1:12" ht="54.75" customHeight="1" x14ac:dyDescent="0.25">
      <c r="A47" s="191"/>
      <c r="B47" s="196"/>
      <c r="C47" s="196"/>
      <c r="D47" s="214"/>
      <c r="E47" s="42" t="s">
        <v>98</v>
      </c>
      <c r="F47" s="54">
        <v>56334068</v>
      </c>
      <c r="G47" s="68">
        <f t="shared" ref="G47:G60" si="2">H47+I47+J47+K47</f>
        <v>34906215.659999996</v>
      </c>
      <c r="H47" s="61">
        <v>13478363.66</v>
      </c>
      <c r="I47" s="54">
        <v>21427852</v>
      </c>
      <c r="J47" s="58">
        <v>0</v>
      </c>
      <c r="K47" s="58">
        <v>0</v>
      </c>
      <c r="L47" s="216"/>
    </row>
    <row r="48" spans="1:12" ht="65.25" customHeight="1" x14ac:dyDescent="0.25">
      <c r="A48" s="124" t="s">
        <v>187</v>
      </c>
      <c r="B48" s="23" t="s">
        <v>371</v>
      </c>
      <c r="C48" s="16">
        <v>2015</v>
      </c>
      <c r="D48" s="23" t="s">
        <v>184</v>
      </c>
      <c r="E48" s="42" t="s">
        <v>181</v>
      </c>
      <c r="F48" s="54"/>
      <c r="G48" s="68">
        <f t="shared" si="2"/>
        <v>0</v>
      </c>
      <c r="H48" s="69"/>
      <c r="I48" s="69"/>
      <c r="J48" s="69"/>
      <c r="K48" s="69"/>
      <c r="L48" s="146" t="s">
        <v>208</v>
      </c>
    </row>
    <row r="49" spans="1:12" ht="62.25" customHeight="1" x14ac:dyDescent="0.25">
      <c r="A49" s="124" t="s">
        <v>188</v>
      </c>
      <c r="B49" s="23" t="s">
        <v>372</v>
      </c>
      <c r="C49" s="16">
        <v>2015</v>
      </c>
      <c r="D49" s="23" t="s">
        <v>189</v>
      </c>
      <c r="E49" s="42" t="s">
        <v>181</v>
      </c>
      <c r="F49" s="54"/>
      <c r="G49" s="68">
        <f t="shared" si="2"/>
        <v>0</v>
      </c>
      <c r="H49" s="69"/>
      <c r="I49" s="69"/>
      <c r="J49" s="69"/>
      <c r="K49" s="69"/>
      <c r="L49" s="146" t="s">
        <v>209</v>
      </c>
    </row>
    <row r="50" spans="1:12" ht="66.75" customHeight="1" x14ac:dyDescent="0.25">
      <c r="A50" s="124" t="s">
        <v>190</v>
      </c>
      <c r="B50" s="23" t="s">
        <v>373</v>
      </c>
      <c r="C50" s="16">
        <v>2016</v>
      </c>
      <c r="D50" s="23" t="s">
        <v>191</v>
      </c>
      <c r="E50" s="42" t="s">
        <v>181</v>
      </c>
      <c r="F50" s="54"/>
      <c r="G50" s="68">
        <f t="shared" si="2"/>
        <v>0</v>
      </c>
      <c r="H50" s="69"/>
      <c r="I50" s="69"/>
      <c r="J50" s="69"/>
      <c r="K50" s="69"/>
      <c r="L50" s="146" t="s">
        <v>210</v>
      </c>
    </row>
    <row r="51" spans="1:12" ht="123.75" customHeight="1" x14ac:dyDescent="0.25">
      <c r="A51" s="124" t="s">
        <v>69</v>
      </c>
      <c r="B51" s="23" t="s">
        <v>374</v>
      </c>
      <c r="C51" s="16">
        <v>2015</v>
      </c>
      <c r="D51" s="23" t="s">
        <v>192</v>
      </c>
      <c r="E51" s="42" t="s">
        <v>181</v>
      </c>
      <c r="F51" s="54"/>
      <c r="G51" s="68">
        <f t="shared" si="2"/>
        <v>0</v>
      </c>
      <c r="H51" s="69"/>
      <c r="I51" s="69"/>
      <c r="J51" s="69"/>
      <c r="K51" s="69"/>
      <c r="L51" s="146" t="s">
        <v>211</v>
      </c>
    </row>
    <row r="52" spans="1:12" ht="96" customHeight="1" x14ac:dyDescent="0.25">
      <c r="A52" s="124" t="s">
        <v>193</v>
      </c>
      <c r="B52" s="23" t="s">
        <v>375</v>
      </c>
      <c r="C52" s="16">
        <v>2017</v>
      </c>
      <c r="D52" s="23" t="s">
        <v>194</v>
      </c>
      <c r="E52" s="42" t="s">
        <v>181</v>
      </c>
      <c r="F52" s="54"/>
      <c r="G52" s="68">
        <f t="shared" si="2"/>
        <v>0</v>
      </c>
      <c r="H52" s="69"/>
      <c r="I52" s="69"/>
      <c r="J52" s="69"/>
      <c r="K52" s="69"/>
      <c r="L52" s="146" t="s">
        <v>212</v>
      </c>
    </row>
    <row r="53" spans="1:12" ht="108" customHeight="1" x14ac:dyDescent="0.25">
      <c r="A53" s="124" t="s">
        <v>195</v>
      </c>
      <c r="B53" s="23" t="s">
        <v>376</v>
      </c>
      <c r="C53" s="16">
        <v>2016</v>
      </c>
      <c r="D53" s="23" t="s">
        <v>196</v>
      </c>
      <c r="E53" s="42" t="s">
        <v>181</v>
      </c>
      <c r="F53" s="54"/>
      <c r="G53" s="68">
        <f t="shared" si="2"/>
        <v>0</v>
      </c>
      <c r="H53" s="69"/>
      <c r="I53" s="69"/>
      <c r="J53" s="69"/>
      <c r="K53" s="69"/>
      <c r="L53" s="146" t="s">
        <v>213</v>
      </c>
    </row>
    <row r="54" spans="1:12" ht="110.25" customHeight="1" x14ac:dyDescent="0.25">
      <c r="A54" s="124" t="s">
        <v>197</v>
      </c>
      <c r="B54" s="23" t="s">
        <v>390</v>
      </c>
      <c r="C54" s="16">
        <v>2017</v>
      </c>
      <c r="D54" s="23" t="s">
        <v>198</v>
      </c>
      <c r="E54" s="42" t="s">
        <v>181</v>
      </c>
      <c r="F54" s="54"/>
      <c r="G54" s="68">
        <f t="shared" si="2"/>
        <v>0</v>
      </c>
      <c r="H54" s="69"/>
      <c r="I54" s="69"/>
      <c r="J54" s="69"/>
      <c r="K54" s="69"/>
      <c r="L54" s="146" t="s">
        <v>214</v>
      </c>
    </row>
    <row r="55" spans="1:12" ht="86.25" customHeight="1" x14ac:dyDescent="0.25">
      <c r="A55" s="124" t="s">
        <v>37</v>
      </c>
      <c r="B55" s="23" t="s">
        <v>391</v>
      </c>
      <c r="C55" s="22">
        <v>2018</v>
      </c>
      <c r="D55" s="23" t="s">
        <v>200</v>
      </c>
      <c r="E55" s="42" t="s">
        <v>181</v>
      </c>
      <c r="F55" s="54"/>
      <c r="G55" s="68">
        <f t="shared" si="2"/>
        <v>0</v>
      </c>
      <c r="H55" s="58"/>
      <c r="I55" s="59"/>
      <c r="J55" s="58"/>
      <c r="K55" s="58"/>
      <c r="L55" s="125" t="s">
        <v>215</v>
      </c>
    </row>
    <row r="56" spans="1:12" ht="129" customHeight="1" x14ac:dyDescent="0.25">
      <c r="A56" s="124" t="s">
        <v>27</v>
      </c>
      <c r="B56" s="23" t="s">
        <v>388</v>
      </c>
      <c r="C56" s="22">
        <v>2015</v>
      </c>
      <c r="D56" s="23" t="s">
        <v>184</v>
      </c>
      <c r="E56" s="42" t="s">
        <v>181</v>
      </c>
      <c r="F56" s="54"/>
      <c r="G56" s="68">
        <f t="shared" si="2"/>
        <v>0</v>
      </c>
      <c r="H56" s="58"/>
      <c r="I56" s="59"/>
      <c r="J56" s="58"/>
      <c r="K56" s="58"/>
      <c r="L56" s="125" t="s">
        <v>216</v>
      </c>
    </row>
    <row r="57" spans="1:12" ht="124.5" customHeight="1" x14ac:dyDescent="0.25">
      <c r="A57" s="124" t="s">
        <v>63</v>
      </c>
      <c r="B57" s="23" t="s">
        <v>389</v>
      </c>
      <c r="C57" s="22">
        <v>2015</v>
      </c>
      <c r="D57" s="23" t="s">
        <v>184</v>
      </c>
      <c r="E57" s="42" t="s">
        <v>181</v>
      </c>
      <c r="F57" s="54"/>
      <c r="G57" s="68">
        <f t="shared" si="2"/>
        <v>0</v>
      </c>
      <c r="H57" s="58"/>
      <c r="I57" s="59"/>
      <c r="J57" s="58"/>
      <c r="K57" s="58"/>
      <c r="L57" s="125" t="s">
        <v>217</v>
      </c>
    </row>
    <row r="58" spans="1:12" ht="101.25" customHeight="1" x14ac:dyDescent="0.25">
      <c r="A58" s="124" t="s">
        <v>38</v>
      </c>
      <c r="B58" s="23">
        <v>14930</v>
      </c>
      <c r="C58" s="22">
        <v>2016</v>
      </c>
      <c r="D58" s="24" t="s">
        <v>32</v>
      </c>
      <c r="E58" s="42" t="s">
        <v>181</v>
      </c>
      <c r="F58" s="54"/>
      <c r="G58" s="68">
        <f t="shared" si="2"/>
        <v>0</v>
      </c>
      <c r="H58" s="58"/>
      <c r="I58" s="59"/>
      <c r="J58" s="58"/>
      <c r="K58" s="58"/>
      <c r="L58" s="125" t="s">
        <v>218</v>
      </c>
    </row>
    <row r="59" spans="1:12" ht="66.75" customHeight="1" x14ac:dyDescent="0.25">
      <c r="A59" s="191" t="s">
        <v>240</v>
      </c>
      <c r="B59" s="151" t="s">
        <v>377</v>
      </c>
      <c r="C59" s="184" t="s">
        <v>258</v>
      </c>
      <c r="D59" s="151" t="s">
        <v>58</v>
      </c>
      <c r="E59" s="138" t="s">
        <v>94</v>
      </c>
      <c r="F59" s="54">
        <v>211069901</v>
      </c>
      <c r="G59" s="68">
        <f t="shared" si="2"/>
        <v>211069901</v>
      </c>
      <c r="H59" s="54">
        <f>H60</f>
        <v>0</v>
      </c>
      <c r="I59" s="54">
        <v>0</v>
      </c>
      <c r="J59" s="54">
        <v>37501204</v>
      </c>
      <c r="K59" s="54">
        <v>173568697</v>
      </c>
      <c r="L59" s="186" t="s">
        <v>259</v>
      </c>
    </row>
    <row r="60" spans="1:12" ht="110.25" customHeight="1" x14ac:dyDescent="0.25">
      <c r="A60" s="191"/>
      <c r="B60" s="151"/>
      <c r="C60" s="185"/>
      <c r="D60" s="151"/>
      <c r="E60" s="138" t="s">
        <v>99</v>
      </c>
      <c r="F60" s="54">
        <v>211069901</v>
      </c>
      <c r="G60" s="68">
        <f t="shared" si="2"/>
        <v>211069901</v>
      </c>
      <c r="H60" s="54">
        <v>0</v>
      </c>
      <c r="I60" s="54">
        <v>0</v>
      </c>
      <c r="J60" s="54">
        <v>37501204</v>
      </c>
      <c r="K60" s="54">
        <v>173568697</v>
      </c>
      <c r="L60" s="187"/>
    </row>
    <row r="61" spans="1:12" ht="24.75" customHeight="1" x14ac:dyDescent="0.25">
      <c r="A61" s="192" t="s">
        <v>49</v>
      </c>
      <c r="B61" s="192"/>
      <c r="C61" s="192"/>
      <c r="D61" s="192"/>
      <c r="E61" s="192"/>
      <c r="F61" s="192"/>
      <c r="G61" s="192"/>
      <c r="H61" s="192"/>
      <c r="I61" s="192"/>
      <c r="J61" s="192"/>
      <c r="K61" s="192"/>
      <c r="L61" s="192"/>
    </row>
    <row r="62" spans="1:12" ht="39" customHeight="1" x14ac:dyDescent="0.25">
      <c r="A62" s="207" t="s">
        <v>323</v>
      </c>
      <c r="B62" s="181" t="s">
        <v>83</v>
      </c>
      <c r="C62" s="196" t="s">
        <v>82</v>
      </c>
      <c r="D62" s="195" t="s">
        <v>130</v>
      </c>
      <c r="E62" s="40" t="s">
        <v>94</v>
      </c>
      <c r="F62" s="61">
        <v>1032565594</v>
      </c>
      <c r="G62" s="68">
        <f>SUM(G63:G65)</f>
        <v>1032565419.6300001</v>
      </c>
      <c r="H62" s="61">
        <v>416568419.63</v>
      </c>
      <c r="I62" s="54">
        <f>SUM(I63:I65)</f>
        <v>615997000</v>
      </c>
      <c r="J62" s="61">
        <f>SUM(J63:J65)</f>
        <v>0</v>
      </c>
      <c r="K62" s="61">
        <f>SUM(K63:K65)</f>
        <v>0</v>
      </c>
      <c r="L62" s="208" t="s">
        <v>260</v>
      </c>
    </row>
    <row r="63" spans="1:12" ht="67.5" customHeight="1" x14ac:dyDescent="0.25">
      <c r="A63" s="207"/>
      <c r="B63" s="182"/>
      <c r="C63" s="196"/>
      <c r="D63" s="195"/>
      <c r="E63" s="43" t="s">
        <v>182</v>
      </c>
      <c r="F63" s="61"/>
      <c r="G63" s="70">
        <f>SUM(H63:K63)</f>
        <v>0</v>
      </c>
      <c r="H63" s="58">
        <v>0</v>
      </c>
      <c r="I63" s="59">
        <v>0</v>
      </c>
      <c r="J63" s="58">
        <v>0</v>
      </c>
      <c r="K63" s="58">
        <v>0</v>
      </c>
      <c r="L63" s="208"/>
    </row>
    <row r="64" spans="1:12" ht="90" customHeight="1" x14ac:dyDescent="0.25">
      <c r="A64" s="207"/>
      <c r="B64" s="182"/>
      <c r="C64" s="196"/>
      <c r="D64" s="195"/>
      <c r="E64" s="43" t="s">
        <v>183</v>
      </c>
      <c r="F64" s="61">
        <v>990717000</v>
      </c>
      <c r="G64" s="68">
        <f>SUM(H64:K64)</f>
        <v>990908577.67000008</v>
      </c>
      <c r="H64" s="61">
        <v>374911577.67000002</v>
      </c>
      <c r="I64" s="54">
        <v>615997000</v>
      </c>
      <c r="J64" s="58">
        <v>0</v>
      </c>
      <c r="K64" s="58">
        <v>0</v>
      </c>
      <c r="L64" s="208"/>
    </row>
    <row r="65" spans="1:18" ht="68.25" customHeight="1" x14ac:dyDescent="0.25">
      <c r="A65" s="207"/>
      <c r="B65" s="183"/>
      <c r="C65" s="196"/>
      <c r="D65" s="195"/>
      <c r="E65" s="43" t="s">
        <v>95</v>
      </c>
      <c r="F65" s="61">
        <v>41848594</v>
      </c>
      <c r="G65" s="68">
        <f>SUM(H65:K65)</f>
        <v>41656841.960000001</v>
      </c>
      <c r="H65" s="61">
        <v>41656841.960000001</v>
      </c>
      <c r="I65" s="54">
        <v>0</v>
      </c>
      <c r="J65" s="58">
        <v>0</v>
      </c>
      <c r="K65" s="58">
        <v>0</v>
      </c>
      <c r="L65" s="208"/>
    </row>
    <row r="66" spans="1:18" ht="89.25" customHeight="1" x14ac:dyDescent="0.25">
      <c r="A66" s="124" t="s">
        <v>39</v>
      </c>
      <c r="B66" s="23" t="s">
        <v>378</v>
      </c>
      <c r="C66" s="18">
        <v>2015</v>
      </c>
      <c r="D66" s="23" t="s">
        <v>199</v>
      </c>
      <c r="E66" s="42" t="s">
        <v>222</v>
      </c>
      <c r="F66" s="54"/>
      <c r="G66" s="70">
        <f>H66+I66+J66+K66</f>
        <v>0</v>
      </c>
      <c r="H66" s="58"/>
      <c r="I66" s="59"/>
      <c r="J66" s="58"/>
      <c r="K66" s="58"/>
      <c r="L66" s="125" t="s">
        <v>219</v>
      </c>
    </row>
    <row r="67" spans="1:18" ht="93" customHeight="1" x14ac:dyDescent="0.25">
      <c r="A67" s="126" t="s">
        <v>201</v>
      </c>
      <c r="B67" s="23" t="s">
        <v>379</v>
      </c>
      <c r="C67" s="34">
        <v>2015</v>
      </c>
      <c r="D67" s="23" t="s">
        <v>202</v>
      </c>
      <c r="E67" s="42" t="s">
        <v>222</v>
      </c>
      <c r="F67" s="54"/>
      <c r="G67" s="70">
        <f>H67+I67+J67+K67</f>
        <v>0</v>
      </c>
      <c r="H67" s="58"/>
      <c r="I67" s="59"/>
      <c r="J67" s="58"/>
      <c r="K67" s="58"/>
      <c r="L67" s="125" t="s">
        <v>220</v>
      </c>
    </row>
    <row r="68" spans="1:18" ht="115.5" customHeight="1" x14ac:dyDescent="0.25">
      <c r="A68" s="124" t="s">
        <v>203</v>
      </c>
      <c r="B68" s="23" t="s">
        <v>380</v>
      </c>
      <c r="C68" s="29">
        <v>2016</v>
      </c>
      <c r="D68" s="23" t="s">
        <v>204</v>
      </c>
      <c r="E68" s="42" t="s">
        <v>222</v>
      </c>
      <c r="F68" s="54"/>
      <c r="G68" s="70">
        <f>H68+I68+J68+K68</f>
        <v>0</v>
      </c>
      <c r="H68" s="58"/>
      <c r="I68" s="59"/>
      <c r="J68" s="58"/>
      <c r="K68" s="58"/>
      <c r="L68" s="125" t="s">
        <v>221</v>
      </c>
    </row>
    <row r="69" spans="1:18" ht="71.25" customHeight="1" x14ac:dyDescent="0.25">
      <c r="A69" s="207" t="s">
        <v>261</v>
      </c>
      <c r="B69" s="151" t="s">
        <v>235</v>
      </c>
      <c r="C69" s="151">
        <v>2018</v>
      </c>
      <c r="D69" s="151" t="s">
        <v>237</v>
      </c>
      <c r="E69" s="209" t="s">
        <v>238</v>
      </c>
      <c r="F69" s="150"/>
      <c r="G69" s="193">
        <f>H69+I69+J69+K69</f>
        <v>0</v>
      </c>
      <c r="H69" s="179"/>
      <c r="I69" s="179"/>
      <c r="J69" s="179"/>
      <c r="K69" s="179"/>
      <c r="L69" s="206" t="s">
        <v>236</v>
      </c>
    </row>
    <row r="70" spans="1:18" ht="69.75" customHeight="1" x14ac:dyDescent="0.25">
      <c r="A70" s="207"/>
      <c r="B70" s="151"/>
      <c r="C70" s="151"/>
      <c r="D70" s="151"/>
      <c r="E70" s="210"/>
      <c r="F70" s="150"/>
      <c r="G70" s="194"/>
      <c r="H70" s="180"/>
      <c r="I70" s="180"/>
      <c r="J70" s="180"/>
      <c r="K70" s="180"/>
      <c r="L70" s="206"/>
    </row>
    <row r="71" spans="1:18" s="21" customFormat="1" ht="22.5" customHeight="1" x14ac:dyDescent="0.25">
      <c r="A71" s="265" t="s">
        <v>51</v>
      </c>
      <c r="B71" s="265"/>
      <c r="C71" s="265"/>
      <c r="D71" s="265"/>
      <c r="E71" s="265"/>
      <c r="F71" s="265"/>
      <c r="G71" s="265"/>
      <c r="H71" s="265"/>
      <c r="I71" s="265"/>
      <c r="J71" s="265"/>
      <c r="K71" s="265"/>
      <c r="L71" s="265"/>
      <c r="M71" s="19"/>
      <c r="N71" s="19"/>
      <c r="O71" s="19"/>
      <c r="P71" s="19"/>
      <c r="Q71" s="19"/>
      <c r="R71" s="19"/>
    </row>
    <row r="72" spans="1:18" ht="34.5" customHeight="1" x14ac:dyDescent="0.25">
      <c r="A72" s="191" t="s">
        <v>176</v>
      </c>
      <c r="B72" s="151">
        <v>200</v>
      </c>
      <c r="C72" s="151" t="s">
        <v>186</v>
      </c>
      <c r="D72" s="151" t="s">
        <v>118</v>
      </c>
      <c r="E72" s="42" t="s">
        <v>94</v>
      </c>
      <c r="F72" s="54">
        <v>342673000</v>
      </c>
      <c r="G72" s="67">
        <f>H72+I72+J72+K72</f>
        <v>216540440</v>
      </c>
      <c r="H72" s="54">
        <v>57530440</v>
      </c>
      <c r="I72" s="54">
        <f>SUM(I74:I75)</f>
        <v>159010000</v>
      </c>
      <c r="J72" s="54">
        <f>SUM(J74:J75)</f>
        <v>0</v>
      </c>
      <c r="K72" s="54">
        <f>SUM(K74:K75)</f>
        <v>0</v>
      </c>
      <c r="L72" s="188" t="s">
        <v>262</v>
      </c>
    </row>
    <row r="73" spans="1:18" ht="55.5" customHeight="1" x14ac:dyDescent="0.25">
      <c r="A73" s="191"/>
      <c r="B73" s="151"/>
      <c r="C73" s="151"/>
      <c r="D73" s="151"/>
      <c r="E73" s="42" t="s">
        <v>394</v>
      </c>
      <c r="F73" s="54"/>
      <c r="G73" s="67">
        <f t="shared" ref="G73:G75" si="3">H73+I73+J73+K73</f>
        <v>51777396</v>
      </c>
      <c r="H73" s="54">
        <v>51777396</v>
      </c>
      <c r="I73" s="54"/>
      <c r="J73" s="54"/>
      <c r="K73" s="54"/>
      <c r="L73" s="189"/>
    </row>
    <row r="74" spans="1:18" ht="105" customHeight="1" x14ac:dyDescent="0.25">
      <c r="A74" s="191"/>
      <c r="B74" s="151"/>
      <c r="C74" s="151"/>
      <c r="D74" s="151"/>
      <c r="E74" s="42" t="s">
        <v>185</v>
      </c>
      <c r="F74" s="54">
        <v>308406000</v>
      </c>
      <c r="G74" s="67">
        <f t="shared" si="3"/>
        <v>308406000</v>
      </c>
      <c r="H74" s="54">
        <v>165297000</v>
      </c>
      <c r="I74" s="54">
        <f>58109000+85000000</f>
        <v>143109000</v>
      </c>
      <c r="J74" s="73">
        <v>0</v>
      </c>
      <c r="K74" s="73">
        <v>0</v>
      </c>
      <c r="L74" s="189"/>
    </row>
    <row r="75" spans="1:18" ht="80.25" customHeight="1" x14ac:dyDescent="0.25">
      <c r="A75" s="191"/>
      <c r="B75" s="151"/>
      <c r="C75" s="151"/>
      <c r="D75" s="151"/>
      <c r="E75" s="42" t="s">
        <v>101</v>
      </c>
      <c r="F75" s="54">
        <v>34267000</v>
      </c>
      <c r="G75" s="67">
        <f t="shared" si="3"/>
        <v>21654044</v>
      </c>
      <c r="H75" s="54">
        <v>5753044</v>
      </c>
      <c r="I75" s="54">
        <v>15901000</v>
      </c>
      <c r="J75" s="58">
        <v>0</v>
      </c>
      <c r="K75" s="58">
        <v>0</v>
      </c>
      <c r="L75" s="190"/>
    </row>
    <row r="76" spans="1:18" ht="70.5" customHeight="1" x14ac:dyDescent="0.25">
      <c r="A76" s="300" t="s">
        <v>402</v>
      </c>
      <c r="B76" s="151">
        <v>260</v>
      </c>
      <c r="C76" s="151" t="s">
        <v>265</v>
      </c>
      <c r="D76" s="151" t="s">
        <v>266</v>
      </c>
      <c r="E76" s="42" t="s">
        <v>94</v>
      </c>
      <c r="F76" s="54">
        <v>442277971</v>
      </c>
      <c r="G76" s="67">
        <f t="shared" ref="G76:G105" si="4">H76+I76+J76+K76</f>
        <v>309594590</v>
      </c>
      <c r="H76" s="59">
        <v>147425990</v>
      </c>
      <c r="I76" s="59">
        <v>147426000</v>
      </c>
      <c r="J76" s="59">
        <v>7371300</v>
      </c>
      <c r="K76" s="59">
        <v>7371300</v>
      </c>
      <c r="L76" s="301" t="s">
        <v>324</v>
      </c>
    </row>
    <row r="77" spans="1:18" ht="79.5" customHeight="1" x14ac:dyDescent="0.25">
      <c r="A77" s="300"/>
      <c r="B77" s="151"/>
      <c r="C77" s="151"/>
      <c r="D77" s="151"/>
      <c r="E77" s="42" t="s">
        <v>263</v>
      </c>
      <c r="F77" s="54">
        <v>420164081</v>
      </c>
      <c r="G77" s="67">
        <f t="shared" si="4"/>
        <v>280109400</v>
      </c>
      <c r="H77" s="59">
        <v>140054700</v>
      </c>
      <c r="I77" s="59">
        <v>140054700</v>
      </c>
      <c r="J77" s="59"/>
      <c r="K77" s="59"/>
      <c r="L77" s="302"/>
    </row>
    <row r="78" spans="1:18" ht="75.75" customHeight="1" x14ac:dyDescent="0.25">
      <c r="A78" s="300"/>
      <c r="B78" s="151"/>
      <c r="C78" s="151"/>
      <c r="D78" s="151"/>
      <c r="E78" s="42" t="s">
        <v>101</v>
      </c>
      <c r="F78" s="54">
        <v>22113890</v>
      </c>
      <c r="G78" s="67">
        <f t="shared" si="4"/>
        <v>29485190</v>
      </c>
      <c r="H78" s="59">
        <v>7371290</v>
      </c>
      <c r="I78" s="59">
        <v>7371300</v>
      </c>
      <c r="J78" s="59">
        <v>7371300</v>
      </c>
      <c r="K78" s="59">
        <v>7371300</v>
      </c>
      <c r="L78" s="303"/>
    </row>
    <row r="79" spans="1:18" ht="92.25" customHeight="1" x14ac:dyDescent="0.25">
      <c r="A79" s="156" t="s">
        <v>264</v>
      </c>
      <c r="B79" s="181">
        <v>300</v>
      </c>
      <c r="C79" s="181" t="s">
        <v>267</v>
      </c>
      <c r="D79" s="181" t="s">
        <v>87</v>
      </c>
      <c r="E79" s="42" t="s">
        <v>94</v>
      </c>
      <c r="F79" s="54">
        <v>482002704</v>
      </c>
      <c r="G79" s="67">
        <f t="shared" si="4"/>
        <v>337401927</v>
      </c>
      <c r="H79" s="55">
        <v>160667581</v>
      </c>
      <c r="I79" s="55">
        <v>160667582</v>
      </c>
      <c r="J79" s="55">
        <v>8033382</v>
      </c>
      <c r="K79" s="55">
        <v>8033382</v>
      </c>
      <c r="L79" s="301" t="s">
        <v>325</v>
      </c>
    </row>
    <row r="80" spans="1:18" ht="58.5" customHeight="1" x14ac:dyDescent="0.25">
      <c r="A80" s="157"/>
      <c r="B80" s="182"/>
      <c r="C80" s="182"/>
      <c r="D80" s="182"/>
      <c r="E80" s="42" t="s">
        <v>263</v>
      </c>
      <c r="F80" s="54">
        <v>457902559</v>
      </c>
      <c r="G80" s="67">
        <f t="shared" si="4"/>
        <v>305268400</v>
      </c>
      <c r="H80" s="55">
        <v>152634200</v>
      </c>
      <c r="I80" s="55">
        <v>152634200</v>
      </c>
      <c r="J80" s="55"/>
      <c r="K80" s="74"/>
      <c r="L80" s="302"/>
    </row>
    <row r="81" spans="1:12" ht="50.25" customHeight="1" x14ac:dyDescent="0.25">
      <c r="A81" s="158"/>
      <c r="B81" s="183"/>
      <c r="C81" s="183"/>
      <c r="D81" s="183"/>
      <c r="E81" s="42" t="s">
        <v>101</v>
      </c>
      <c r="F81" s="54">
        <v>24100145</v>
      </c>
      <c r="G81" s="67">
        <f t="shared" si="4"/>
        <v>32133527</v>
      </c>
      <c r="H81" s="59">
        <v>8033381</v>
      </c>
      <c r="I81" s="59">
        <v>8033382</v>
      </c>
      <c r="J81" s="59">
        <v>8033382</v>
      </c>
      <c r="K81" s="75">
        <v>8033382</v>
      </c>
      <c r="L81" s="303"/>
    </row>
    <row r="82" spans="1:12" ht="33.75" customHeight="1" x14ac:dyDescent="0.25">
      <c r="A82" s="156" t="s">
        <v>278</v>
      </c>
      <c r="B82" s="181">
        <v>300</v>
      </c>
      <c r="C82" s="181" t="s">
        <v>277</v>
      </c>
      <c r="D82" s="181"/>
      <c r="E82" s="44" t="s">
        <v>94</v>
      </c>
      <c r="F82" s="59">
        <v>482002860</v>
      </c>
      <c r="G82" s="67">
        <f t="shared" si="4"/>
        <v>176734383</v>
      </c>
      <c r="H82" s="55">
        <v>0</v>
      </c>
      <c r="I82" s="55">
        <v>160667621</v>
      </c>
      <c r="J82" s="55">
        <v>8033381</v>
      </c>
      <c r="K82" s="74">
        <v>8033381</v>
      </c>
      <c r="L82" s="188" t="s">
        <v>403</v>
      </c>
    </row>
    <row r="83" spans="1:12" ht="48" customHeight="1" x14ac:dyDescent="0.25">
      <c r="A83" s="157"/>
      <c r="B83" s="182"/>
      <c r="C83" s="182"/>
      <c r="D83" s="182"/>
      <c r="E83" s="45" t="s">
        <v>263</v>
      </c>
      <c r="F83" s="54">
        <v>457902717</v>
      </c>
      <c r="G83" s="67">
        <f t="shared" si="4"/>
        <v>152634240</v>
      </c>
      <c r="H83" s="55"/>
      <c r="I83" s="55">
        <v>152634240</v>
      </c>
      <c r="J83" s="55"/>
      <c r="K83" s="74"/>
      <c r="L83" s="189"/>
    </row>
    <row r="84" spans="1:12" ht="50.25" customHeight="1" x14ac:dyDescent="0.25">
      <c r="A84" s="158"/>
      <c r="B84" s="183"/>
      <c r="C84" s="183"/>
      <c r="D84" s="183"/>
      <c r="E84" s="45" t="s">
        <v>101</v>
      </c>
      <c r="F84" s="54">
        <v>24100143</v>
      </c>
      <c r="G84" s="67">
        <f t="shared" si="4"/>
        <v>24100143</v>
      </c>
      <c r="H84" s="55"/>
      <c r="I84" s="55">
        <v>8033381</v>
      </c>
      <c r="J84" s="55">
        <v>8033381</v>
      </c>
      <c r="K84" s="74">
        <v>8033381</v>
      </c>
      <c r="L84" s="190"/>
    </row>
    <row r="85" spans="1:12" ht="51" customHeight="1" x14ac:dyDescent="0.25">
      <c r="A85" s="156" t="s">
        <v>86</v>
      </c>
      <c r="B85" s="181">
        <v>350</v>
      </c>
      <c r="C85" s="181" t="s">
        <v>269</v>
      </c>
      <c r="D85" s="181" t="s">
        <v>84</v>
      </c>
      <c r="E85" s="42" t="s">
        <v>94</v>
      </c>
      <c r="F85" s="54">
        <v>532443730</v>
      </c>
      <c r="G85" s="67">
        <f t="shared" si="4"/>
        <v>26622188</v>
      </c>
      <c r="H85" s="55">
        <f>H87</f>
        <v>0</v>
      </c>
      <c r="I85" s="55">
        <f>I87</f>
        <v>8874062</v>
      </c>
      <c r="J85" s="55">
        <f>J87</f>
        <v>8874063</v>
      </c>
      <c r="K85" s="55">
        <f>K87</f>
        <v>8874063</v>
      </c>
      <c r="L85" s="188" t="s">
        <v>326</v>
      </c>
    </row>
    <row r="86" spans="1:12" ht="69" customHeight="1" x14ac:dyDescent="0.25">
      <c r="A86" s="157"/>
      <c r="B86" s="182"/>
      <c r="C86" s="182"/>
      <c r="D86" s="182"/>
      <c r="E86" s="42" t="s">
        <v>185</v>
      </c>
      <c r="F86" s="54">
        <v>505821542</v>
      </c>
      <c r="G86" s="67">
        <f t="shared" si="4"/>
        <v>168607180</v>
      </c>
      <c r="H86" s="55"/>
      <c r="I86" s="55">
        <v>168607180</v>
      </c>
      <c r="J86" s="55"/>
      <c r="K86" s="55"/>
      <c r="L86" s="189"/>
    </row>
    <row r="87" spans="1:12" ht="94.5" customHeight="1" x14ac:dyDescent="0.25">
      <c r="A87" s="158"/>
      <c r="B87" s="183"/>
      <c r="C87" s="183"/>
      <c r="D87" s="183"/>
      <c r="E87" s="42" t="s">
        <v>101</v>
      </c>
      <c r="F87" s="54">
        <v>26622188</v>
      </c>
      <c r="G87" s="67">
        <f t="shared" si="4"/>
        <v>26622188</v>
      </c>
      <c r="H87" s="59">
        <v>0</v>
      </c>
      <c r="I87" s="59">
        <v>8874062</v>
      </c>
      <c r="J87" s="59">
        <v>8874063</v>
      </c>
      <c r="K87" s="59">
        <v>8874063</v>
      </c>
      <c r="L87" s="190"/>
    </row>
    <row r="88" spans="1:12" ht="49.5" customHeight="1" x14ac:dyDescent="0.25">
      <c r="A88" s="156" t="s">
        <v>280</v>
      </c>
      <c r="B88" s="181">
        <v>300</v>
      </c>
      <c r="C88" s="181" t="s">
        <v>270</v>
      </c>
      <c r="D88" s="181" t="s">
        <v>271</v>
      </c>
      <c r="E88" s="42" t="s">
        <v>94</v>
      </c>
      <c r="F88" s="54">
        <v>482002860</v>
      </c>
      <c r="G88" s="67">
        <f t="shared" si="4"/>
        <v>24100143</v>
      </c>
      <c r="H88" s="55">
        <f>H90</f>
        <v>0</v>
      </c>
      <c r="I88" s="55">
        <f>I90</f>
        <v>8033381</v>
      </c>
      <c r="J88" s="55">
        <f>J90</f>
        <v>8033381</v>
      </c>
      <c r="K88" s="55">
        <f>K90</f>
        <v>8033381</v>
      </c>
      <c r="L88" s="162" t="s">
        <v>404</v>
      </c>
    </row>
    <row r="89" spans="1:12" ht="66" customHeight="1" x14ac:dyDescent="0.25">
      <c r="A89" s="157"/>
      <c r="B89" s="182"/>
      <c r="C89" s="182"/>
      <c r="D89" s="182"/>
      <c r="E89" s="42" t="s">
        <v>185</v>
      </c>
      <c r="F89" s="54">
        <v>457902717</v>
      </c>
      <c r="G89" s="67"/>
      <c r="H89" s="55"/>
      <c r="I89" s="55"/>
      <c r="J89" s="55"/>
      <c r="K89" s="74"/>
      <c r="L89" s="163"/>
    </row>
    <row r="90" spans="1:12" ht="87" customHeight="1" x14ac:dyDescent="0.25">
      <c r="A90" s="158"/>
      <c r="B90" s="183"/>
      <c r="C90" s="183"/>
      <c r="D90" s="183"/>
      <c r="E90" s="42" t="s">
        <v>101</v>
      </c>
      <c r="F90" s="54">
        <v>24100143</v>
      </c>
      <c r="G90" s="67">
        <f t="shared" si="4"/>
        <v>24100143</v>
      </c>
      <c r="H90" s="55">
        <v>0</v>
      </c>
      <c r="I90" s="55">
        <v>8033381</v>
      </c>
      <c r="J90" s="55">
        <v>8033381</v>
      </c>
      <c r="K90" s="74">
        <v>8033381</v>
      </c>
      <c r="L90" s="304"/>
    </row>
    <row r="91" spans="1:12" ht="69" customHeight="1" x14ac:dyDescent="0.25">
      <c r="A91" s="156" t="s">
        <v>279</v>
      </c>
      <c r="B91" s="181">
        <v>124</v>
      </c>
      <c r="C91" s="181" t="s">
        <v>282</v>
      </c>
      <c r="D91" s="181" t="s">
        <v>353</v>
      </c>
      <c r="E91" s="44" t="s">
        <v>94</v>
      </c>
      <c r="F91" s="85">
        <v>175440443.84999999</v>
      </c>
      <c r="G91" s="67">
        <f t="shared" si="4"/>
        <v>8772023</v>
      </c>
      <c r="H91" s="72"/>
      <c r="I91" s="72">
        <v>2924008</v>
      </c>
      <c r="J91" s="72">
        <v>2924008</v>
      </c>
      <c r="K91" s="74">
        <v>2924007</v>
      </c>
      <c r="L91" s="162" t="s">
        <v>405</v>
      </c>
    </row>
    <row r="92" spans="1:12" ht="66.75" customHeight="1" x14ac:dyDescent="0.25">
      <c r="A92" s="157"/>
      <c r="B92" s="182"/>
      <c r="C92" s="182"/>
      <c r="D92" s="182"/>
      <c r="E92" s="42" t="s">
        <v>185</v>
      </c>
      <c r="F92" s="72">
        <v>170537657.84999999</v>
      </c>
      <c r="G92" s="67">
        <f>H92+I92+J92+K92</f>
        <v>77384724.849999994</v>
      </c>
      <c r="H92" s="72">
        <v>77384724.849999994</v>
      </c>
      <c r="I92" s="72"/>
      <c r="J92" s="72"/>
      <c r="K92" s="74"/>
      <c r="L92" s="163"/>
    </row>
    <row r="93" spans="1:12" ht="40.5" customHeight="1" x14ac:dyDescent="0.25">
      <c r="A93" s="158"/>
      <c r="B93" s="183"/>
      <c r="C93" s="183"/>
      <c r="D93" s="183"/>
      <c r="E93" s="45" t="s">
        <v>101</v>
      </c>
      <c r="F93" s="71">
        <v>4902786</v>
      </c>
      <c r="G93" s="67">
        <f t="shared" si="4"/>
        <v>8772023</v>
      </c>
      <c r="H93" s="85"/>
      <c r="I93" s="85">
        <v>2924008</v>
      </c>
      <c r="J93" s="85">
        <v>2924008</v>
      </c>
      <c r="K93" s="75">
        <v>2924007</v>
      </c>
      <c r="L93" s="164"/>
    </row>
    <row r="94" spans="1:12" ht="35.25" customHeight="1" x14ac:dyDescent="0.25">
      <c r="A94" s="156" t="s">
        <v>281</v>
      </c>
      <c r="B94" s="181">
        <v>300</v>
      </c>
      <c r="C94" s="181" t="s">
        <v>74</v>
      </c>
      <c r="D94" s="181" t="s">
        <v>77</v>
      </c>
      <c r="E94" s="42" t="s">
        <v>94</v>
      </c>
      <c r="F94" s="54">
        <v>482002860</v>
      </c>
      <c r="G94" s="67">
        <f t="shared" si="4"/>
        <v>16066762</v>
      </c>
      <c r="H94" s="55">
        <f>H96</f>
        <v>0</v>
      </c>
      <c r="I94" s="55">
        <v>0</v>
      </c>
      <c r="J94" s="55">
        <v>8033381</v>
      </c>
      <c r="K94" s="55">
        <f>K96</f>
        <v>8033381</v>
      </c>
      <c r="L94" s="162" t="s">
        <v>327</v>
      </c>
    </row>
    <row r="95" spans="1:12" ht="70.5" customHeight="1" x14ac:dyDescent="0.25">
      <c r="A95" s="157"/>
      <c r="B95" s="182"/>
      <c r="C95" s="182"/>
      <c r="D95" s="182"/>
      <c r="E95" s="42" t="s">
        <v>185</v>
      </c>
      <c r="F95" s="54">
        <v>457902717</v>
      </c>
      <c r="G95" s="67"/>
      <c r="H95" s="55"/>
      <c r="I95" s="55"/>
      <c r="J95" s="55"/>
      <c r="K95" s="55"/>
      <c r="L95" s="163"/>
    </row>
    <row r="96" spans="1:12" ht="99" customHeight="1" x14ac:dyDescent="0.25">
      <c r="A96" s="158"/>
      <c r="B96" s="183"/>
      <c r="C96" s="183"/>
      <c r="D96" s="183"/>
      <c r="E96" s="42" t="s">
        <v>101</v>
      </c>
      <c r="F96" s="111">
        <v>24100143</v>
      </c>
      <c r="G96" s="67">
        <f t="shared" si="4"/>
        <v>16066762</v>
      </c>
      <c r="H96" s="59">
        <v>0</v>
      </c>
      <c r="I96" s="59">
        <v>0</v>
      </c>
      <c r="J96" s="59">
        <v>8033381</v>
      </c>
      <c r="K96" s="59">
        <v>8033381</v>
      </c>
      <c r="L96" s="164"/>
    </row>
    <row r="97" spans="1:12" ht="66.75" customHeight="1" x14ac:dyDescent="0.25">
      <c r="A97" s="156" t="s">
        <v>283</v>
      </c>
      <c r="B97" s="181">
        <v>350</v>
      </c>
      <c r="C97" s="181" t="s">
        <v>74</v>
      </c>
      <c r="D97" s="181" t="s">
        <v>78</v>
      </c>
      <c r="E97" s="42" t="s">
        <v>94</v>
      </c>
      <c r="F97" s="54">
        <v>532443730</v>
      </c>
      <c r="G97" s="67">
        <f t="shared" si="4"/>
        <v>17748126</v>
      </c>
      <c r="H97" s="55">
        <f>H99</f>
        <v>0</v>
      </c>
      <c r="I97" s="55">
        <f>I99</f>
        <v>0</v>
      </c>
      <c r="J97" s="55">
        <f>J99</f>
        <v>8874063</v>
      </c>
      <c r="K97" s="55">
        <f>K99</f>
        <v>8874063</v>
      </c>
      <c r="L97" s="162" t="s">
        <v>406</v>
      </c>
    </row>
    <row r="98" spans="1:12" ht="66.75" customHeight="1" x14ac:dyDescent="0.25">
      <c r="A98" s="157"/>
      <c r="B98" s="182"/>
      <c r="C98" s="182"/>
      <c r="D98" s="182"/>
      <c r="E98" s="42" t="s">
        <v>185</v>
      </c>
      <c r="F98" s="54">
        <v>505821543</v>
      </c>
      <c r="G98" s="67"/>
      <c r="H98" s="55"/>
      <c r="I98" s="55"/>
      <c r="J98" s="55"/>
      <c r="K98" s="55"/>
      <c r="L98" s="163"/>
    </row>
    <row r="99" spans="1:12" ht="54" customHeight="1" x14ac:dyDescent="0.25">
      <c r="A99" s="158"/>
      <c r="B99" s="183"/>
      <c r="C99" s="183"/>
      <c r="D99" s="183"/>
      <c r="E99" s="42" t="s">
        <v>101</v>
      </c>
      <c r="F99" s="54">
        <v>26622187</v>
      </c>
      <c r="G99" s="67">
        <f t="shared" si="4"/>
        <v>17748126</v>
      </c>
      <c r="H99" s="59">
        <v>0</v>
      </c>
      <c r="I99" s="59">
        <v>0</v>
      </c>
      <c r="J99" s="59">
        <v>8874063</v>
      </c>
      <c r="K99" s="59">
        <v>8874063</v>
      </c>
      <c r="L99" s="164"/>
    </row>
    <row r="100" spans="1:12" ht="60.75" customHeight="1" x14ac:dyDescent="0.25">
      <c r="A100" s="156" t="s">
        <v>284</v>
      </c>
      <c r="B100" s="159">
        <v>300</v>
      </c>
      <c r="C100" s="159" t="s">
        <v>75</v>
      </c>
      <c r="D100" s="159" t="s">
        <v>79</v>
      </c>
      <c r="E100" s="42" t="s">
        <v>94</v>
      </c>
      <c r="F100" s="54">
        <v>482002860</v>
      </c>
      <c r="G100" s="67">
        <f t="shared" si="4"/>
        <v>16066762</v>
      </c>
      <c r="H100" s="55">
        <f>H102</f>
        <v>0</v>
      </c>
      <c r="I100" s="55">
        <f>I102</f>
        <v>0</v>
      </c>
      <c r="J100" s="55">
        <f>J102</f>
        <v>8033381</v>
      </c>
      <c r="K100" s="55">
        <f>K102</f>
        <v>8033381</v>
      </c>
      <c r="L100" s="162" t="s">
        <v>407</v>
      </c>
    </row>
    <row r="101" spans="1:12" ht="79.5" customHeight="1" x14ac:dyDescent="0.25">
      <c r="A101" s="157"/>
      <c r="B101" s="160"/>
      <c r="C101" s="160"/>
      <c r="D101" s="160"/>
      <c r="E101" s="42" t="s">
        <v>185</v>
      </c>
      <c r="F101" s="54">
        <v>457902717</v>
      </c>
      <c r="G101" s="67"/>
      <c r="H101" s="55"/>
      <c r="I101" s="55"/>
      <c r="J101" s="55"/>
      <c r="K101" s="55"/>
      <c r="L101" s="163"/>
    </row>
    <row r="102" spans="1:12" ht="51" customHeight="1" x14ac:dyDescent="0.25">
      <c r="A102" s="158"/>
      <c r="B102" s="161"/>
      <c r="C102" s="161"/>
      <c r="D102" s="161"/>
      <c r="E102" s="42" t="s">
        <v>101</v>
      </c>
      <c r="F102" s="54">
        <v>24100143</v>
      </c>
      <c r="G102" s="67">
        <f t="shared" si="4"/>
        <v>16066762</v>
      </c>
      <c r="H102" s="59">
        <v>0</v>
      </c>
      <c r="I102" s="59">
        <v>0</v>
      </c>
      <c r="J102" s="59">
        <v>8033381</v>
      </c>
      <c r="K102" s="59">
        <v>8033381</v>
      </c>
      <c r="L102" s="164"/>
    </row>
    <row r="103" spans="1:12" ht="55.5" customHeight="1" x14ac:dyDescent="0.25">
      <c r="A103" s="156" t="s">
        <v>272</v>
      </c>
      <c r="B103" s="159">
        <v>71</v>
      </c>
      <c r="C103" s="159" t="s">
        <v>274</v>
      </c>
      <c r="D103" s="159" t="s">
        <v>348</v>
      </c>
      <c r="E103" s="44" t="s">
        <v>94</v>
      </c>
      <c r="F103" s="59">
        <v>103821916</v>
      </c>
      <c r="G103" s="67">
        <f t="shared" si="4"/>
        <v>103821916</v>
      </c>
      <c r="H103" s="59">
        <v>0</v>
      </c>
      <c r="I103" s="59">
        <v>103821916</v>
      </c>
      <c r="J103" s="76"/>
      <c r="K103" s="76"/>
      <c r="L103" s="162" t="s">
        <v>408</v>
      </c>
    </row>
    <row r="104" spans="1:12" ht="48.75" customHeight="1" x14ac:dyDescent="0.25">
      <c r="A104" s="157"/>
      <c r="B104" s="160"/>
      <c r="C104" s="160"/>
      <c r="D104" s="160"/>
      <c r="E104" s="45" t="s">
        <v>263</v>
      </c>
      <c r="F104" s="54">
        <v>98630820</v>
      </c>
      <c r="G104" s="67">
        <f t="shared" si="4"/>
        <v>98630820</v>
      </c>
      <c r="H104" s="59"/>
      <c r="I104" s="59">
        <v>98630820</v>
      </c>
      <c r="J104" s="76"/>
      <c r="K104" s="76"/>
      <c r="L104" s="163"/>
    </row>
    <row r="105" spans="1:12" ht="43.5" customHeight="1" x14ac:dyDescent="0.25">
      <c r="A105" s="158"/>
      <c r="B105" s="161"/>
      <c r="C105" s="161"/>
      <c r="D105" s="161"/>
      <c r="E105" s="45" t="s">
        <v>101</v>
      </c>
      <c r="F105" s="54">
        <v>5191096</v>
      </c>
      <c r="G105" s="67">
        <f t="shared" si="4"/>
        <v>5191096</v>
      </c>
      <c r="H105" s="59"/>
      <c r="I105" s="59">
        <v>5191096</v>
      </c>
      <c r="J105" s="76"/>
      <c r="K105" s="76"/>
      <c r="L105" s="164"/>
    </row>
    <row r="106" spans="1:12" ht="33" customHeight="1" x14ac:dyDescent="0.25">
      <c r="A106" s="156" t="s">
        <v>273</v>
      </c>
      <c r="B106" s="159">
        <v>80</v>
      </c>
      <c r="C106" s="159" t="s">
        <v>276</v>
      </c>
      <c r="D106" s="159" t="s">
        <v>349</v>
      </c>
      <c r="E106" s="44" t="s">
        <v>94</v>
      </c>
      <c r="F106" s="59">
        <v>116982444</v>
      </c>
      <c r="G106" s="67">
        <f>H106+I106+J106+K106</f>
        <v>5849123</v>
      </c>
      <c r="H106" s="59"/>
      <c r="I106" s="59"/>
      <c r="J106" s="59">
        <v>5849123</v>
      </c>
      <c r="K106" s="76"/>
      <c r="L106" s="162" t="s">
        <v>409</v>
      </c>
    </row>
    <row r="107" spans="1:12" ht="63" customHeight="1" x14ac:dyDescent="0.25">
      <c r="A107" s="157"/>
      <c r="B107" s="160"/>
      <c r="C107" s="160"/>
      <c r="D107" s="160"/>
      <c r="E107" s="45" t="s">
        <v>263</v>
      </c>
      <c r="F107" s="59">
        <v>111133321</v>
      </c>
      <c r="G107" s="112"/>
      <c r="H107" s="55"/>
      <c r="I107" s="55"/>
      <c r="J107" s="55"/>
      <c r="K107" s="113"/>
      <c r="L107" s="163"/>
    </row>
    <row r="108" spans="1:12" ht="25.5" customHeight="1" x14ac:dyDescent="0.25">
      <c r="A108" s="157"/>
      <c r="B108" s="160"/>
      <c r="C108" s="160"/>
      <c r="D108" s="160"/>
      <c r="E108" s="175" t="s">
        <v>101</v>
      </c>
      <c r="F108" s="177">
        <v>5849123</v>
      </c>
      <c r="G108" s="177">
        <f>H108+I108+J108+K108</f>
        <v>5849123</v>
      </c>
      <c r="H108" s="179"/>
      <c r="I108" s="179"/>
      <c r="J108" s="179">
        <v>5849123</v>
      </c>
      <c r="K108" s="179"/>
      <c r="L108" s="163"/>
    </row>
    <row r="109" spans="1:12" ht="44.25" customHeight="1" x14ac:dyDescent="0.25">
      <c r="A109" s="158"/>
      <c r="B109" s="161"/>
      <c r="C109" s="161"/>
      <c r="D109" s="161"/>
      <c r="E109" s="176"/>
      <c r="F109" s="178"/>
      <c r="G109" s="178"/>
      <c r="H109" s="180"/>
      <c r="I109" s="180"/>
      <c r="J109" s="180"/>
      <c r="K109" s="180"/>
      <c r="L109" s="164"/>
    </row>
    <row r="110" spans="1:12" ht="41.25" customHeight="1" x14ac:dyDescent="0.25">
      <c r="A110" s="243" t="s">
        <v>275</v>
      </c>
      <c r="B110" s="159">
        <v>40</v>
      </c>
      <c r="C110" s="159" t="s">
        <v>277</v>
      </c>
      <c r="D110" s="159" t="s">
        <v>350</v>
      </c>
      <c r="E110" s="44" t="s">
        <v>94</v>
      </c>
      <c r="F110" s="59">
        <v>60107637</v>
      </c>
      <c r="G110" s="77">
        <f>H110+I110+J110+K110</f>
        <v>3005382</v>
      </c>
      <c r="H110" s="59"/>
      <c r="I110" s="59">
        <v>3005382</v>
      </c>
      <c r="J110" s="59"/>
      <c r="K110" s="76"/>
      <c r="L110" s="162" t="s">
        <v>410</v>
      </c>
    </row>
    <row r="111" spans="1:12" ht="77.25" customHeight="1" x14ac:dyDescent="0.25">
      <c r="A111" s="244"/>
      <c r="B111" s="160"/>
      <c r="C111" s="160"/>
      <c r="D111" s="160"/>
      <c r="E111" s="45" t="s">
        <v>263</v>
      </c>
      <c r="F111" s="59">
        <v>57102255</v>
      </c>
      <c r="G111" s="77"/>
      <c r="H111" s="59"/>
      <c r="I111" s="59"/>
      <c r="J111" s="59"/>
      <c r="K111" s="76"/>
      <c r="L111" s="163"/>
    </row>
    <row r="112" spans="1:12" ht="55.5" customHeight="1" x14ac:dyDescent="0.25">
      <c r="A112" s="245"/>
      <c r="B112" s="161"/>
      <c r="C112" s="161"/>
      <c r="D112" s="161"/>
      <c r="E112" s="45" t="s">
        <v>101</v>
      </c>
      <c r="F112" s="54">
        <v>3005382</v>
      </c>
      <c r="G112" s="77">
        <f>H112+I112+J112+K112</f>
        <v>3005382</v>
      </c>
      <c r="H112" s="59"/>
      <c r="I112" s="59">
        <v>3005382</v>
      </c>
      <c r="J112" s="59"/>
      <c r="K112" s="76"/>
      <c r="L112" s="164"/>
    </row>
    <row r="113" spans="1:12" ht="78" customHeight="1" x14ac:dyDescent="0.25">
      <c r="A113" s="156" t="s">
        <v>285</v>
      </c>
      <c r="B113" s="169">
        <v>825</v>
      </c>
      <c r="C113" s="169" t="s">
        <v>72</v>
      </c>
      <c r="D113" s="169" t="s">
        <v>76</v>
      </c>
      <c r="E113" s="42" t="s">
        <v>94</v>
      </c>
      <c r="F113" s="54">
        <v>807383907</v>
      </c>
      <c r="G113" s="77">
        <f t="shared" ref="G113:G116" si="5">H113+I113+J113+K113</f>
        <v>13456398</v>
      </c>
      <c r="H113" s="55">
        <f>H115</f>
        <v>0</v>
      </c>
      <c r="I113" s="55">
        <f>I115</f>
        <v>0</v>
      </c>
      <c r="J113" s="55">
        <f>J115</f>
        <v>0</v>
      </c>
      <c r="K113" s="55">
        <f>K115</f>
        <v>13456398</v>
      </c>
      <c r="L113" s="172" t="s">
        <v>411</v>
      </c>
    </row>
    <row r="114" spans="1:12" ht="59.25" customHeight="1" x14ac:dyDescent="0.25">
      <c r="A114" s="157"/>
      <c r="B114" s="170"/>
      <c r="C114" s="170"/>
      <c r="D114" s="170"/>
      <c r="E114" s="45" t="s">
        <v>263</v>
      </c>
      <c r="F114" s="54">
        <v>767014713</v>
      </c>
      <c r="G114" s="77"/>
      <c r="H114" s="55"/>
      <c r="I114" s="55"/>
      <c r="J114" s="55"/>
      <c r="K114" s="55"/>
      <c r="L114" s="173"/>
    </row>
    <row r="115" spans="1:12" ht="59.25" customHeight="1" x14ac:dyDescent="0.25">
      <c r="A115" s="158"/>
      <c r="B115" s="171"/>
      <c r="C115" s="171"/>
      <c r="D115" s="171"/>
      <c r="E115" s="42" t="s">
        <v>101</v>
      </c>
      <c r="F115" s="54">
        <v>40369194</v>
      </c>
      <c r="G115" s="77">
        <f t="shared" si="5"/>
        <v>13456398</v>
      </c>
      <c r="H115" s="59">
        <v>0</v>
      </c>
      <c r="I115" s="59">
        <v>0</v>
      </c>
      <c r="J115" s="59">
        <v>0</v>
      </c>
      <c r="K115" s="59">
        <v>13456398</v>
      </c>
      <c r="L115" s="242"/>
    </row>
    <row r="116" spans="1:12" ht="49.5" customHeight="1" x14ac:dyDescent="0.25">
      <c r="A116" s="156" t="s">
        <v>286</v>
      </c>
      <c r="B116" s="169" t="s">
        <v>368</v>
      </c>
      <c r="C116" s="169" t="s">
        <v>74</v>
      </c>
      <c r="D116" s="169" t="s">
        <v>392</v>
      </c>
      <c r="E116" s="42" t="s">
        <v>94</v>
      </c>
      <c r="F116" s="54">
        <v>669486499</v>
      </c>
      <c r="G116" s="77">
        <f t="shared" si="5"/>
        <v>22316216</v>
      </c>
      <c r="H116" s="55"/>
      <c r="I116" s="55"/>
      <c r="J116" s="55">
        <v>11158108</v>
      </c>
      <c r="K116" s="55">
        <v>11158108</v>
      </c>
      <c r="L116" s="172" t="s">
        <v>412</v>
      </c>
    </row>
    <row r="117" spans="1:12" ht="81.75" customHeight="1" x14ac:dyDescent="0.25">
      <c r="A117" s="157"/>
      <c r="B117" s="170"/>
      <c r="C117" s="170"/>
      <c r="D117" s="170"/>
      <c r="E117" s="45" t="s">
        <v>263</v>
      </c>
      <c r="F117" s="54">
        <v>636012175</v>
      </c>
      <c r="G117" s="77"/>
      <c r="H117" s="55"/>
      <c r="I117" s="55"/>
      <c r="J117" s="55"/>
      <c r="K117" s="74"/>
      <c r="L117" s="173"/>
    </row>
    <row r="118" spans="1:12" ht="55.5" customHeight="1" x14ac:dyDescent="0.25">
      <c r="A118" s="158"/>
      <c r="B118" s="171"/>
      <c r="C118" s="171"/>
      <c r="D118" s="171"/>
      <c r="E118" s="42" t="s">
        <v>101</v>
      </c>
      <c r="F118" s="54">
        <v>33474324</v>
      </c>
      <c r="G118" s="77">
        <f>H118+I118+J118+K118</f>
        <v>22316216</v>
      </c>
      <c r="H118" s="59"/>
      <c r="I118" s="59"/>
      <c r="J118" s="59">
        <v>11158108</v>
      </c>
      <c r="K118" s="75">
        <v>11158108</v>
      </c>
      <c r="L118" s="174"/>
    </row>
    <row r="119" spans="1:12" ht="80.25" customHeight="1" x14ac:dyDescent="0.25">
      <c r="A119" s="156" t="s">
        <v>287</v>
      </c>
      <c r="B119" s="169">
        <v>801</v>
      </c>
      <c r="C119" s="169" t="s">
        <v>71</v>
      </c>
      <c r="D119" s="169" t="s">
        <v>414</v>
      </c>
      <c r="E119" s="42" t="s">
        <v>94</v>
      </c>
      <c r="F119" s="54">
        <v>785495620</v>
      </c>
      <c r="G119" s="78">
        <f>H119+I119+J119+K119</f>
        <v>287508641</v>
      </c>
      <c r="H119" s="55">
        <v>0</v>
      </c>
      <c r="I119" s="55">
        <v>261325453</v>
      </c>
      <c r="J119" s="55">
        <v>13091594</v>
      </c>
      <c r="K119" s="55">
        <v>13091594</v>
      </c>
      <c r="L119" s="172" t="s">
        <v>328</v>
      </c>
    </row>
    <row r="120" spans="1:12" ht="86.25" customHeight="1" x14ac:dyDescent="0.25">
      <c r="A120" s="157"/>
      <c r="B120" s="170"/>
      <c r="C120" s="170"/>
      <c r="D120" s="170"/>
      <c r="E120" s="42" t="s">
        <v>263</v>
      </c>
      <c r="F120" s="54">
        <v>746220839</v>
      </c>
      <c r="G120" s="78">
        <f t="shared" ref="G120:G137" si="6">H120+I120+J120+K120</f>
        <v>248233860</v>
      </c>
      <c r="H120" s="55"/>
      <c r="I120" s="55">
        <v>248233860</v>
      </c>
      <c r="J120" s="55"/>
      <c r="K120" s="74"/>
      <c r="L120" s="173"/>
    </row>
    <row r="121" spans="1:12" ht="65.25" customHeight="1" x14ac:dyDescent="0.25">
      <c r="A121" s="158"/>
      <c r="B121" s="171"/>
      <c r="C121" s="171"/>
      <c r="D121" s="171"/>
      <c r="E121" s="42" t="s">
        <v>101</v>
      </c>
      <c r="F121" s="54">
        <v>39274781</v>
      </c>
      <c r="G121" s="78">
        <f t="shared" si="6"/>
        <v>39274781</v>
      </c>
      <c r="H121" s="59"/>
      <c r="I121" s="59">
        <v>13091593</v>
      </c>
      <c r="J121" s="59">
        <v>13091594</v>
      </c>
      <c r="K121" s="75">
        <v>13091594</v>
      </c>
      <c r="L121" s="174"/>
    </row>
    <row r="122" spans="1:12" ht="62.25" customHeight="1" x14ac:dyDescent="0.25">
      <c r="A122" s="156" t="s">
        <v>289</v>
      </c>
      <c r="B122" s="169">
        <v>1500</v>
      </c>
      <c r="C122" s="169" t="s">
        <v>290</v>
      </c>
      <c r="D122" s="169" t="s">
        <v>84</v>
      </c>
      <c r="E122" s="44" t="s">
        <v>94</v>
      </c>
      <c r="F122" s="59">
        <v>1384947120</v>
      </c>
      <c r="G122" s="78">
        <f t="shared" si="6"/>
        <v>0</v>
      </c>
      <c r="H122" s="55"/>
      <c r="I122" s="55"/>
      <c r="J122" s="55"/>
      <c r="K122" s="74"/>
      <c r="L122" s="172" t="s">
        <v>413</v>
      </c>
    </row>
    <row r="123" spans="1:12" ht="77.25" customHeight="1" x14ac:dyDescent="0.25">
      <c r="A123" s="157"/>
      <c r="B123" s="170"/>
      <c r="C123" s="170"/>
      <c r="D123" s="170"/>
      <c r="E123" s="45" t="s">
        <v>263</v>
      </c>
      <c r="F123" s="59">
        <v>1315699764</v>
      </c>
      <c r="G123" s="78"/>
      <c r="H123" s="55"/>
      <c r="I123" s="55"/>
      <c r="J123" s="55"/>
      <c r="K123" s="74"/>
      <c r="L123" s="173"/>
    </row>
    <row r="124" spans="1:12" ht="91.5" customHeight="1" x14ac:dyDescent="0.25">
      <c r="A124" s="158"/>
      <c r="B124" s="171"/>
      <c r="C124" s="171"/>
      <c r="D124" s="171"/>
      <c r="E124" s="45" t="s">
        <v>101</v>
      </c>
      <c r="F124" s="54">
        <v>69247356</v>
      </c>
      <c r="G124" s="78">
        <f t="shared" si="6"/>
        <v>0</v>
      </c>
      <c r="H124" s="55"/>
      <c r="I124" s="55"/>
      <c r="J124" s="55"/>
      <c r="K124" s="74"/>
      <c r="L124" s="174"/>
    </row>
    <row r="125" spans="1:12" ht="75" customHeight="1" x14ac:dyDescent="0.25">
      <c r="A125" s="156" t="s">
        <v>288</v>
      </c>
      <c r="B125" s="169">
        <v>1000</v>
      </c>
      <c r="C125" s="169" t="s">
        <v>291</v>
      </c>
      <c r="D125" s="169" t="s">
        <v>351</v>
      </c>
      <c r="E125" s="42" t="s">
        <v>94</v>
      </c>
      <c r="F125" s="71">
        <v>935832040</v>
      </c>
      <c r="G125" s="78">
        <f t="shared" si="6"/>
        <v>0</v>
      </c>
      <c r="H125" s="72">
        <f>H127</f>
        <v>0</v>
      </c>
      <c r="I125" s="72">
        <f>I127</f>
        <v>0</v>
      </c>
      <c r="J125" s="72">
        <f>J127</f>
        <v>0</v>
      </c>
      <c r="K125" s="72">
        <f>K127</f>
        <v>0</v>
      </c>
      <c r="L125" s="172" t="s">
        <v>329</v>
      </c>
    </row>
    <row r="126" spans="1:12" ht="86.25" customHeight="1" x14ac:dyDescent="0.25">
      <c r="A126" s="157"/>
      <c r="B126" s="170"/>
      <c r="C126" s="170"/>
      <c r="D126" s="170"/>
      <c r="E126" s="45" t="s">
        <v>263</v>
      </c>
      <c r="F126" s="71">
        <v>889040438</v>
      </c>
      <c r="G126" s="78"/>
      <c r="H126" s="72"/>
      <c r="I126" s="72"/>
      <c r="J126" s="72"/>
      <c r="K126" s="72"/>
      <c r="L126" s="173"/>
    </row>
    <row r="127" spans="1:12" ht="96" customHeight="1" x14ac:dyDescent="0.25">
      <c r="A127" s="158"/>
      <c r="B127" s="171"/>
      <c r="C127" s="171"/>
      <c r="D127" s="171"/>
      <c r="E127" s="42" t="s">
        <v>101</v>
      </c>
      <c r="F127" s="71">
        <v>46791602</v>
      </c>
      <c r="G127" s="77">
        <f t="shared" si="6"/>
        <v>0</v>
      </c>
      <c r="H127" s="85">
        <v>0</v>
      </c>
      <c r="I127" s="85">
        <v>0</v>
      </c>
      <c r="J127" s="85">
        <v>0</v>
      </c>
      <c r="K127" s="85">
        <v>0</v>
      </c>
      <c r="L127" s="174"/>
    </row>
    <row r="128" spans="1:12" ht="68.25" customHeight="1" x14ac:dyDescent="0.25">
      <c r="A128" s="156" t="s">
        <v>292</v>
      </c>
      <c r="B128" s="169">
        <v>1000</v>
      </c>
      <c r="C128" s="169" t="s">
        <v>73</v>
      </c>
      <c r="D128" s="169" t="s">
        <v>76</v>
      </c>
      <c r="E128" s="42" t="s">
        <v>94</v>
      </c>
      <c r="F128" s="54">
        <v>1384947120</v>
      </c>
      <c r="G128" s="78">
        <f t="shared" si="6"/>
        <v>0</v>
      </c>
      <c r="H128" s="55">
        <f>H130</f>
        <v>0</v>
      </c>
      <c r="I128" s="55">
        <f>I130</f>
        <v>0</v>
      </c>
      <c r="J128" s="55">
        <f>J130</f>
        <v>0</v>
      </c>
      <c r="K128" s="55">
        <f>K130</f>
        <v>0</v>
      </c>
      <c r="L128" s="267" t="s">
        <v>352</v>
      </c>
    </row>
    <row r="129" spans="1:12" ht="83.25" customHeight="1" x14ac:dyDescent="0.25">
      <c r="A129" s="157"/>
      <c r="B129" s="170"/>
      <c r="C129" s="170"/>
      <c r="D129" s="170"/>
      <c r="E129" s="45" t="s">
        <v>263</v>
      </c>
      <c r="F129" s="54">
        <v>1315699764</v>
      </c>
      <c r="G129" s="78"/>
      <c r="H129" s="55"/>
      <c r="I129" s="55"/>
      <c r="J129" s="55"/>
      <c r="K129" s="55"/>
      <c r="L129" s="268"/>
    </row>
    <row r="130" spans="1:12" ht="63.75" customHeight="1" x14ac:dyDescent="0.25">
      <c r="A130" s="158"/>
      <c r="B130" s="171"/>
      <c r="C130" s="171"/>
      <c r="D130" s="171"/>
      <c r="E130" s="42" t="s">
        <v>101</v>
      </c>
      <c r="F130" s="54">
        <v>69247356</v>
      </c>
      <c r="G130" s="78">
        <f t="shared" si="6"/>
        <v>0</v>
      </c>
      <c r="H130" s="59">
        <v>0</v>
      </c>
      <c r="I130" s="59">
        <v>0</v>
      </c>
      <c r="J130" s="59">
        <v>0</v>
      </c>
      <c r="K130" s="59">
        <v>0</v>
      </c>
      <c r="L130" s="269"/>
    </row>
    <row r="131" spans="1:12" ht="70.5" customHeight="1" x14ac:dyDescent="0.25">
      <c r="A131" s="156" t="s">
        <v>416</v>
      </c>
      <c r="B131" s="169" t="s">
        <v>113</v>
      </c>
      <c r="C131" s="169" t="s">
        <v>59</v>
      </c>
      <c r="D131" s="169" t="s">
        <v>115</v>
      </c>
      <c r="E131" s="42" t="s">
        <v>94</v>
      </c>
      <c r="F131" s="54">
        <v>291005000</v>
      </c>
      <c r="G131" s="78">
        <f t="shared" si="6"/>
        <v>291005000</v>
      </c>
      <c r="H131" s="55">
        <f>H132</f>
        <v>0</v>
      </c>
      <c r="I131" s="55">
        <f>I132</f>
        <v>84015553</v>
      </c>
      <c r="J131" s="55">
        <f>J132</f>
        <v>206989447</v>
      </c>
      <c r="K131" s="55">
        <f>K132</f>
        <v>0</v>
      </c>
      <c r="L131" s="188" t="s">
        <v>415</v>
      </c>
    </row>
    <row r="132" spans="1:12" ht="72" customHeight="1" x14ac:dyDescent="0.25">
      <c r="A132" s="158"/>
      <c r="B132" s="171"/>
      <c r="C132" s="171"/>
      <c r="D132" s="171"/>
      <c r="E132" s="42" t="s">
        <v>101</v>
      </c>
      <c r="F132" s="54">
        <v>291005000</v>
      </c>
      <c r="G132" s="78">
        <f t="shared" si="6"/>
        <v>291005000</v>
      </c>
      <c r="H132" s="59">
        <v>0</v>
      </c>
      <c r="I132" s="59">
        <v>84015553</v>
      </c>
      <c r="J132" s="59">
        <v>206989447</v>
      </c>
      <c r="K132" s="75">
        <v>0</v>
      </c>
      <c r="L132" s="190"/>
    </row>
    <row r="133" spans="1:12" ht="75.75" customHeight="1" x14ac:dyDescent="0.25">
      <c r="A133" s="156" t="s">
        <v>417</v>
      </c>
      <c r="B133" s="169" t="s">
        <v>112</v>
      </c>
      <c r="C133" s="169" t="s">
        <v>59</v>
      </c>
      <c r="D133" s="169" t="s">
        <v>114</v>
      </c>
      <c r="E133" s="42" t="s">
        <v>94</v>
      </c>
      <c r="F133" s="54">
        <v>76637128</v>
      </c>
      <c r="G133" s="78">
        <f t="shared" si="6"/>
        <v>76637128</v>
      </c>
      <c r="H133" s="55">
        <f>H134</f>
        <v>0</v>
      </c>
      <c r="I133" s="55">
        <f>I134</f>
        <v>76637128</v>
      </c>
      <c r="J133" s="55">
        <f>J134</f>
        <v>0</v>
      </c>
      <c r="K133" s="55">
        <f>K134</f>
        <v>0</v>
      </c>
      <c r="L133" s="188" t="s">
        <v>241</v>
      </c>
    </row>
    <row r="134" spans="1:12" ht="77.25" customHeight="1" x14ac:dyDescent="0.25">
      <c r="A134" s="158"/>
      <c r="B134" s="171"/>
      <c r="C134" s="171"/>
      <c r="D134" s="171"/>
      <c r="E134" s="42" t="s">
        <v>101</v>
      </c>
      <c r="F134" s="54">
        <v>76637128</v>
      </c>
      <c r="G134" s="78">
        <f t="shared" si="6"/>
        <v>76637128</v>
      </c>
      <c r="H134" s="59">
        <v>0</v>
      </c>
      <c r="I134" s="59">
        <v>76637128</v>
      </c>
      <c r="J134" s="55">
        <v>0</v>
      </c>
      <c r="K134" s="55">
        <v>0</v>
      </c>
      <c r="L134" s="190"/>
    </row>
    <row r="135" spans="1:12" ht="80.25" customHeight="1" x14ac:dyDescent="0.25">
      <c r="A135" s="218" t="s">
        <v>418</v>
      </c>
      <c r="B135" s="181"/>
      <c r="C135" s="169" t="s">
        <v>293</v>
      </c>
      <c r="D135" s="169" t="s">
        <v>166</v>
      </c>
      <c r="E135" s="42" t="s">
        <v>94</v>
      </c>
      <c r="F135" s="71">
        <v>792418621</v>
      </c>
      <c r="G135" s="78">
        <f t="shared" si="6"/>
        <v>11867917.23</v>
      </c>
      <c r="H135" s="85">
        <v>11867917.23</v>
      </c>
      <c r="I135" s="85"/>
      <c r="J135" s="85"/>
      <c r="K135" s="85"/>
      <c r="L135" s="188" t="s">
        <v>330</v>
      </c>
    </row>
    <row r="136" spans="1:12" ht="84" customHeight="1" x14ac:dyDescent="0.25">
      <c r="A136" s="219"/>
      <c r="B136" s="182"/>
      <c r="C136" s="170"/>
      <c r="D136" s="170"/>
      <c r="E136" s="42" t="s">
        <v>52</v>
      </c>
      <c r="F136" s="71">
        <v>752797689</v>
      </c>
      <c r="G136" s="78">
        <f t="shared" si="6"/>
        <v>0</v>
      </c>
      <c r="H136" s="72"/>
      <c r="I136" s="72"/>
      <c r="J136" s="72"/>
      <c r="K136" s="85"/>
      <c r="L136" s="189"/>
    </row>
    <row r="137" spans="1:12" ht="58.5" customHeight="1" x14ac:dyDescent="0.25">
      <c r="A137" s="220"/>
      <c r="B137" s="183"/>
      <c r="C137" s="171"/>
      <c r="D137" s="171"/>
      <c r="E137" s="45" t="s">
        <v>101</v>
      </c>
      <c r="F137" s="71">
        <v>39620932</v>
      </c>
      <c r="G137" s="77">
        <f t="shared" si="6"/>
        <v>11867917.23</v>
      </c>
      <c r="H137" s="85">
        <v>11867917.23</v>
      </c>
      <c r="I137" s="85"/>
      <c r="J137" s="85"/>
      <c r="K137" s="85"/>
      <c r="L137" s="190"/>
    </row>
    <row r="138" spans="1:12" ht="3.75" customHeight="1" x14ac:dyDescent="0.25">
      <c r="A138" s="371" t="s">
        <v>239</v>
      </c>
      <c r="B138" s="372"/>
      <c r="C138" s="372"/>
      <c r="D138" s="372"/>
      <c r="E138" s="372"/>
      <c r="F138" s="372"/>
      <c r="G138" s="372"/>
      <c r="H138" s="372"/>
      <c r="I138" s="372"/>
      <c r="J138" s="372"/>
      <c r="K138" s="372"/>
      <c r="L138" s="373"/>
    </row>
    <row r="139" spans="1:12" ht="21" customHeight="1" x14ac:dyDescent="0.25">
      <c r="A139" s="374"/>
      <c r="B139" s="375"/>
      <c r="C139" s="375"/>
      <c r="D139" s="375"/>
      <c r="E139" s="375"/>
      <c r="F139" s="375"/>
      <c r="G139" s="375"/>
      <c r="H139" s="375"/>
      <c r="I139" s="375"/>
      <c r="J139" s="375"/>
      <c r="K139" s="375"/>
      <c r="L139" s="376"/>
    </row>
    <row r="140" spans="1:12" ht="41.25" customHeight="1" x14ac:dyDescent="0.25">
      <c r="A140" s="241" t="s">
        <v>223</v>
      </c>
      <c r="B140" s="165" t="s">
        <v>300</v>
      </c>
      <c r="C140" s="167" t="s">
        <v>301</v>
      </c>
      <c r="D140" s="165" t="s">
        <v>164</v>
      </c>
      <c r="E140" s="114" t="s">
        <v>94</v>
      </c>
      <c r="F140" s="71">
        <v>465600000</v>
      </c>
      <c r="G140" s="85">
        <f>H140+I140+J140+K140</f>
        <v>0</v>
      </c>
      <c r="H140" s="85"/>
      <c r="I140" s="85"/>
      <c r="J140" s="85"/>
      <c r="K140" s="85"/>
      <c r="L140" s="168" t="s">
        <v>420</v>
      </c>
    </row>
    <row r="141" spans="1:12" ht="62.25" customHeight="1" x14ac:dyDescent="0.25">
      <c r="A141" s="241"/>
      <c r="B141" s="165"/>
      <c r="C141" s="167"/>
      <c r="D141" s="165"/>
      <c r="E141" s="114" t="s">
        <v>50</v>
      </c>
      <c r="F141" s="71">
        <v>222068000</v>
      </c>
      <c r="G141" s="85">
        <f t="shared" ref="G141:G154" si="7">H141+I141+J141+K141</f>
        <v>0</v>
      </c>
      <c r="H141" s="85"/>
      <c r="I141" s="85"/>
      <c r="J141" s="85"/>
      <c r="K141" s="85"/>
      <c r="L141" s="168"/>
    </row>
    <row r="142" spans="1:12" ht="60" customHeight="1" x14ac:dyDescent="0.25">
      <c r="A142" s="241"/>
      <c r="B142" s="165"/>
      <c r="C142" s="167"/>
      <c r="D142" s="165"/>
      <c r="E142" s="130" t="s">
        <v>101</v>
      </c>
      <c r="F142" s="71">
        <v>243532000</v>
      </c>
      <c r="G142" s="85">
        <f t="shared" si="7"/>
        <v>0</v>
      </c>
      <c r="H142" s="85"/>
      <c r="I142" s="85"/>
      <c r="J142" s="85"/>
      <c r="K142" s="85"/>
      <c r="L142" s="168"/>
    </row>
    <row r="143" spans="1:12" ht="69" customHeight="1" x14ac:dyDescent="0.25">
      <c r="A143" s="241"/>
      <c r="B143" s="165" t="s">
        <v>334</v>
      </c>
      <c r="C143" s="166" t="s">
        <v>62</v>
      </c>
      <c r="D143" s="165"/>
      <c r="E143" s="130" t="s">
        <v>94</v>
      </c>
      <c r="F143" s="71"/>
      <c r="G143" s="85">
        <f t="shared" si="7"/>
        <v>5723882.9400000004</v>
      </c>
      <c r="H143" s="85">
        <v>5620948.9400000004</v>
      </c>
      <c r="I143" s="85">
        <v>102934</v>
      </c>
      <c r="J143" s="85"/>
      <c r="K143" s="85"/>
      <c r="L143" s="168"/>
    </row>
    <row r="144" spans="1:12" ht="68.25" customHeight="1" x14ac:dyDescent="0.25">
      <c r="A144" s="241"/>
      <c r="B144" s="165"/>
      <c r="C144" s="166"/>
      <c r="D144" s="165"/>
      <c r="E144" s="132" t="s">
        <v>170</v>
      </c>
      <c r="F144" s="71"/>
      <c r="G144" s="85">
        <f t="shared" si="7"/>
        <v>5723882.9400000004</v>
      </c>
      <c r="H144" s="85">
        <v>5620948.9400000004</v>
      </c>
      <c r="I144" s="85">
        <v>102934</v>
      </c>
      <c r="J144" s="85"/>
      <c r="K144" s="85"/>
      <c r="L144" s="168"/>
    </row>
    <row r="145" spans="1:12" ht="63.75" customHeight="1" x14ac:dyDescent="0.25">
      <c r="A145" s="191" t="s">
        <v>248</v>
      </c>
      <c r="B145" s="165" t="s">
        <v>268</v>
      </c>
      <c r="C145" s="167" t="s">
        <v>85</v>
      </c>
      <c r="D145" s="151" t="s">
        <v>314</v>
      </c>
      <c r="E145" s="114" t="s">
        <v>94</v>
      </c>
      <c r="F145" s="71">
        <v>237813553</v>
      </c>
      <c r="G145" s="85">
        <f>H145+I145+J145+K145</f>
        <v>237813553</v>
      </c>
      <c r="H145" s="85">
        <v>11412644</v>
      </c>
      <c r="I145" s="85">
        <v>82829000</v>
      </c>
      <c r="J145" s="85">
        <v>120474216</v>
      </c>
      <c r="K145" s="85">
        <v>23097693</v>
      </c>
      <c r="L145" s="147" t="s">
        <v>419</v>
      </c>
    </row>
    <row r="146" spans="1:12" ht="85.5" customHeight="1" x14ac:dyDescent="0.25">
      <c r="A146" s="191"/>
      <c r="B146" s="165"/>
      <c r="C146" s="167"/>
      <c r="D146" s="151"/>
      <c r="E146" s="114" t="s">
        <v>50</v>
      </c>
      <c r="F146" s="71">
        <v>170925000</v>
      </c>
      <c r="G146" s="85">
        <f t="shared" si="7"/>
        <v>170925000</v>
      </c>
      <c r="H146" s="85">
        <v>0</v>
      </c>
      <c r="I146" s="85">
        <v>74546000</v>
      </c>
      <c r="J146" s="85">
        <v>96379000</v>
      </c>
      <c r="K146" s="85">
        <v>0</v>
      </c>
      <c r="L146" s="147"/>
    </row>
    <row r="147" spans="1:12" ht="96.75" customHeight="1" x14ac:dyDescent="0.25">
      <c r="A147" s="191"/>
      <c r="B147" s="165"/>
      <c r="C147" s="167"/>
      <c r="D147" s="151"/>
      <c r="E147" s="114" t="s">
        <v>95</v>
      </c>
      <c r="F147" s="71">
        <v>66888553</v>
      </c>
      <c r="G147" s="85">
        <f t="shared" si="7"/>
        <v>66888553</v>
      </c>
      <c r="H147" s="85">
        <v>11412644</v>
      </c>
      <c r="I147" s="85">
        <v>8283000</v>
      </c>
      <c r="J147" s="85">
        <v>24095216</v>
      </c>
      <c r="K147" s="85">
        <v>23097693</v>
      </c>
      <c r="L147" s="147"/>
    </row>
    <row r="148" spans="1:12" ht="56.25" customHeight="1" x14ac:dyDescent="0.25">
      <c r="A148" s="191"/>
      <c r="B148" s="151" t="s">
        <v>313</v>
      </c>
      <c r="C148" s="151" t="s">
        <v>85</v>
      </c>
      <c r="D148" s="151"/>
      <c r="E148" s="130" t="s">
        <v>94</v>
      </c>
      <c r="F148" s="71"/>
      <c r="G148" s="85">
        <f>H148+I148+J148+K148</f>
        <v>196888034</v>
      </c>
      <c r="H148" s="85">
        <f>SUM(H149:H150)</f>
        <v>0</v>
      </c>
      <c r="I148" s="85">
        <f>SUM(I149:I150)</f>
        <v>0</v>
      </c>
      <c r="J148" s="66">
        <v>196888034</v>
      </c>
      <c r="K148" s="85">
        <f>SUM(K149:K150)</f>
        <v>0</v>
      </c>
      <c r="L148" s="147"/>
    </row>
    <row r="149" spans="1:12" ht="54.75" customHeight="1" x14ac:dyDescent="0.25">
      <c r="A149" s="191"/>
      <c r="B149" s="151"/>
      <c r="C149" s="151"/>
      <c r="D149" s="151"/>
      <c r="E149" s="132" t="s">
        <v>54</v>
      </c>
      <c r="F149" s="71"/>
      <c r="G149" s="85">
        <f t="shared" si="7"/>
        <v>0</v>
      </c>
      <c r="H149" s="85">
        <v>0</v>
      </c>
      <c r="I149" s="85">
        <v>0</v>
      </c>
      <c r="J149" s="85">
        <v>0</v>
      </c>
      <c r="K149" s="85">
        <v>0</v>
      </c>
      <c r="L149" s="147"/>
    </row>
    <row r="150" spans="1:12" ht="45" customHeight="1" x14ac:dyDescent="0.25">
      <c r="A150" s="191"/>
      <c r="B150" s="151"/>
      <c r="C150" s="151"/>
      <c r="D150" s="151"/>
      <c r="E150" s="132" t="s">
        <v>170</v>
      </c>
      <c r="F150" s="71"/>
      <c r="G150" s="85">
        <f t="shared" si="7"/>
        <v>196888034</v>
      </c>
      <c r="H150" s="85">
        <v>0</v>
      </c>
      <c r="I150" s="85">
        <v>0</v>
      </c>
      <c r="J150" s="85">
        <v>196888034</v>
      </c>
      <c r="K150" s="85">
        <v>0</v>
      </c>
      <c r="L150" s="147"/>
    </row>
    <row r="151" spans="1:12" ht="38.25" customHeight="1" x14ac:dyDescent="0.25">
      <c r="A151" s="207" t="s">
        <v>317</v>
      </c>
      <c r="B151" s="151" t="s">
        <v>367</v>
      </c>
      <c r="C151" s="151"/>
      <c r="D151" s="151"/>
      <c r="E151" s="130" t="s">
        <v>94</v>
      </c>
      <c r="F151" s="71">
        <v>232000000</v>
      </c>
      <c r="G151" s="85">
        <f>H151+I151+J151+K151</f>
        <v>0</v>
      </c>
      <c r="H151" s="85"/>
      <c r="I151" s="85"/>
      <c r="J151" s="85"/>
      <c r="K151" s="85"/>
      <c r="L151" s="131"/>
    </row>
    <row r="152" spans="1:12" ht="60.75" customHeight="1" x14ac:dyDescent="0.25">
      <c r="A152" s="207"/>
      <c r="B152" s="151"/>
      <c r="C152" s="151"/>
      <c r="D152" s="151"/>
      <c r="E152" s="132" t="s">
        <v>54</v>
      </c>
      <c r="F152" s="71">
        <v>208800000</v>
      </c>
      <c r="G152" s="85">
        <f t="shared" si="7"/>
        <v>0</v>
      </c>
      <c r="H152" s="85"/>
      <c r="I152" s="85"/>
      <c r="J152" s="85"/>
      <c r="K152" s="85"/>
      <c r="L152" s="152" t="s">
        <v>344</v>
      </c>
    </row>
    <row r="153" spans="1:12" ht="48.75" customHeight="1" x14ac:dyDescent="0.25">
      <c r="A153" s="207"/>
      <c r="B153" s="151"/>
      <c r="C153" s="151"/>
      <c r="D153" s="151"/>
      <c r="E153" s="132" t="s">
        <v>170</v>
      </c>
      <c r="F153" s="71">
        <v>23200000</v>
      </c>
      <c r="G153" s="85">
        <f t="shared" si="7"/>
        <v>0</v>
      </c>
      <c r="H153" s="85"/>
      <c r="I153" s="85"/>
      <c r="J153" s="85"/>
      <c r="K153" s="85"/>
      <c r="L153" s="152"/>
    </row>
    <row r="154" spans="1:12" ht="28.5" customHeight="1" x14ac:dyDescent="0.25">
      <c r="A154" s="207"/>
      <c r="B154" s="151" t="s">
        <v>366</v>
      </c>
      <c r="C154" s="151"/>
      <c r="D154" s="151"/>
      <c r="E154" s="130" t="s">
        <v>94</v>
      </c>
      <c r="F154" s="71"/>
      <c r="G154" s="85">
        <f t="shared" si="7"/>
        <v>3217549.54</v>
      </c>
      <c r="H154" s="66">
        <v>3124615.54</v>
      </c>
      <c r="I154" s="85">
        <v>92934</v>
      </c>
      <c r="J154" s="85"/>
      <c r="K154" s="85"/>
      <c r="L154" s="152"/>
    </row>
    <row r="155" spans="1:12" ht="26.25" customHeight="1" x14ac:dyDescent="0.25">
      <c r="A155" s="207"/>
      <c r="B155" s="151"/>
      <c r="C155" s="151"/>
      <c r="D155" s="151"/>
      <c r="E155" s="155" t="s">
        <v>170</v>
      </c>
      <c r="F155" s="150"/>
      <c r="G155" s="153">
        <f>H155+I155+J155+K155</f>
        <v>3217549.54</v>
      </c>
      <c r="H155" s="154">
        <v>3124615.54</v>
      </c>
      <c r="I155" s="153">
        <v>92934</v>
      </c>
      <c r="J155" s="153"/>
      <c r="K155" s="153"/>
      <c r="L155" s="152"/>
    </row>
    <row r="156" spans="1:12" ht="27.75" customHeight="1" x14ac:dyDescent="0.25">
      <c r="A156" s="207"/>
      <c r="B156" s="151"/>
      <c r="C156" s="151"/>
      <c r="D156" s="151"/>
      <c r="E156" s="155"/>
      <c r="F156" s="150"/>
      <c r="G156" s="153"/>
      <c r="H156" s="154"/>
      <c r="I156" s="153"/>
      <c r="J156" s="153"/>
      <c r="K156" s="153"/>
      <c r="L156" s="152"/>
    </row>
    <row r="157" spans="1:12" ht="51.75" customHeight="1" x14ac:dyDescent="0.25">
      <c r="A157" s="148" t="s">
        <v>244</v>
      </c>
      <c r="B157" s="266" t="s">
        <v>399</v>
      </c>
      <c r="C157" s="167" t="s">
        <v>80</v>
      </c>
      <c r="D157" s="165" t="s">
        <v>117</v>
      </c>
      <c r="E157" s="128" t="s">
        <v>94</v>
      </c>
      <c r="F157" s="54">
        <v>83498031</v>
      </c>
      <c r="G157" s="59">
        <f>H157+I157+J157+K157</f>
        <v>83498031</v>
      </c>
      <c r="H157" s="84">
        <f>H158+H159</f>
        <v>48754740</v>
      </c>
      <c r="I157" s="84">
        <f>I158+I159</f>
        <v>759759</v>
      </c>
      <c r="J157" s="84">
        <f>J158+J159</f>
        <v>33983532</v>
      </c>
      <c r="K157" s="84"/>
      <c r="L157" s="247" t="s">
        <v>438</v>
      </c>
    </row>
    <row r="158" spans="1:12" ht="63.75" customHeight="1" x14ac:dyDescent="0.25">
      <c r="A158" s="148"/>
      <c r="B158" s="266"/>
      <c r="C158" s="167"/>
      <c r="D158" s="165"/>
      <c r="E158" s="128" t="s">
        <v>50</v>
      </c>
      <c r="F158" s="54">
        <v>33259000</v>
      </c>
      <c r="G158" s="59">
        <v>33259000</v>
      </c>
      <c r="H158" s="84">
        <v>33259000</v>
      </c>
      <c r="I158" s="84">
        <v>0</v>
      </c>
      <c r="J158" s="84">
        <v>0</v>
      </c>
      <c r="K158" s="59">
        <v>0</v>
      </c>
      <c r="L158" s="248"/>
    </row>
    <row r="159" spans="1:12" ht="33.75" customHeight="1" x14ac:dyDescent="0.25">
      <c r="A159" s="148"/>
      <c r="B159" s="266"/>
      <c r="C159" s="167"/>
      <c r="D159" s="165"/>
      <c r="E159" s="149" t="s">
        <v>95</v>
      </c>
      <c r="F159" s="150">
        <v>50239031</v>
      </c>
      <c r="G159" s="177">
        <f>H159+I159+J159+K159</f>
        <v>50239031</v>
      </c>
      <c r="H159" s="258">
        <v>15495740</v>
      </c>
      <c r="I159" s="153">
        <v>759759</v>
      </c>
      <c r="J159" s="153">
        <v>33983532</v>
      </c>
      <c r="K159" s="153"/>
      <c r="L159" s="248"/>
    </row>
    <row r="160" spans="1:12" ht="14.25" customHeight="1" x14ac:dyDescent="0.25">
      <c r="A160" s="148"/>
      <c r="B160" s="266"/>
      <c r="C160" s="167"/>
      <c r="D160" s="165"/>
      <c r="E160" s="149"/>
      <c r="F160" s="150"/>
      <c r="G160" s="259"/>
      <c r="H160" s="258"/>
      <c r="I160" s="153"/>
      <c r="J160" s="153"/>
      <c r="K160" s="153"/>
      <c r="L160" s="248"/>
    </row>
    <row r="161" spans="1:14" ht="18" customHeight="1" x14ac:dyDescent="0.25">
      <c r="A161" s="148"/>
      <c r="B161" s="266"/>
      <c r="C161" s="167"/>
      <c r="D161" s="165"/>
      <c r="E161" s="149"/>
      <c r="F161" s="150"/>
      <c r="G161" s="259"/>
      <c r="H161" s="258"/>
      <c r="I161" s="153"/>
      <c r="J161" s="153"/>
      <c r="K161" s="153"/>
      <c r="L161" s="248"/>
    </row>
    <row r="162" spans="1:14" ht="9.75" customHeight="1" x14ac:dyDescent="0.25">
      <c r="A162" s="148"/>
      <c r="B162" s="266"/>
      <c r="C162" s="167"/>
      <c r="D162" s="165"/>
      <c r="E162" s="149"/>
      <c r="F162" s="150"/>
      <c r="G162" s="178"/>
      <c r="H162" s="258"/>
      <c r="I162" s="153"/>
      <c r="J162" s="153"/>
      <c r="K162" s="153"/>
      <c r="L162" s="248"/>
    </row>
    <row r="163" spans="1:14" ht="24.75" customHeight="1" x14ac:dyDescent="0.25">
      <c r="A163" s="227" t="s">
        <v>294</v>
      </c>
      <c r="B163" s="326" t="s">
        <v>295</v>
      </c>
      <c r="C163" s="221">
        <v>2017</v>
      </c>
      <c r="D163" s="169"/>
      <c r="E163" s="128" t="s">
        <v>94</v>
      </c>
      <c r="F163" s="54">
        <v>59662253</v>
      </c>
      <c r="G163" s="86">
        <f t="shared" ref="G163:G170" si="8">H163+I163+J163+K163</f>
        <v>59662253</v>
      </c>
      <c r="H163" s="84">
        <v>29831000</v>
      </c>
      <c r="I163" s="59"/>
      <c r="J163" s="59"/>
      <c r="K163" s="75">
        <v>29831253</v>
      </c>
      <c r="L163" s="248"/>
    </row>
    <row r="164" spans="1:14" ht="69.75" customHeight="1" x14ac:dyDescent="0.25">
      <c r="A164" s="228"/>
      <c r="B164" s="327"/>
      <c r="C164" s="222"/>
      <c r="D164" s="170"/>
      <c r="E164" s="128" t="s">
        <v>263</v>
      </c>
      <c r="F164" s="54">
        <v>26848000</v>
      </c>
      <c r="G164" s="86">
        <f t="shared" si="8"/>
        <v>26848000</v>
      </c>
      <c r="H164" s="84">
        <v>26848000</v>
      </c>
      <c r="I164" s="59"/>
      <c r="J164" s="59"/>
      <c r="K164" s="75"/>
      <c r="L164" s="248"/>
    </row>
    <row r="165" spans="1:14" ht="41.25" customHeight="1" x14ac:dyDescent="0.25">
      <c r="A165" s="229"/>
      <c r="B165" s="328"/>
      <c r="C165" s="223"/>
      <c r="D165" s="171"/>
      <c r="E165" s="128" t="s">
        <v>95</v>
      </c>
      <c r="F165" s="54">
        <v>32814253</v>
      </c>
      <c r="G165" s="86">
        <f t="shared" si="8"/>
        <v>32814253</v>
      </c>
      <c r="H165" s="84">
        <v>2983000</v>
      </c>
      <c r="I165" s="59"/>
      <c r="J165" s="59"/>
      <c r="K165" s="75">
        <v>29831253</v>
      </c>
      <c r="L165" s="249"/>
    </row>
    <row r="166" spans="1:14" ht="55.5" customHeight="1" x14ac:dyDescent="0.25">
      <c r="A166" s="238" t="s">
        <v>296</v>
      </c>
      <c r="B166" s="169" t="s">
        <v>297</v>
      </c>
      <c r="C166" s="169" t="s">
        <v>61</v>
      </c>
      <c r="D166" s="169" t="s">
        <v>124</v>
      </c>
      <c r="E166" s="128" t="s">
        <v>94</v>
      </c>
      <c r="F166" s="54">
        <v>63339820</v>
      </c>
      <c r="G166" s="86">
        <f t="shared" si="8"/>
        <v>63339820</v>
      </c>
      <c r="H166" s="59">
        <f>SUM(H167:H168)</f>
        <v>1672596</v>
      </c>
      <c r="I166" s="59">
        <f>SUM(I167:I168)</f>
        <v>373224</v>
      </c>
      <c r="J166" s="59">
        <f>SUM(J167:J168)</f>
        <v>18319000</v>
      </c>
      <c r="K166" s="59">
        <f>SUM(K167:K168)</f>
        <v>42975000</v>
      </c>
      <c r="L166" s="188" t="s">
        <v>439</v>
      </c>
    </row>
    <row r="167" spans="1:14" ht="56.25" customHeight="1" x14ac:dyDescent="0.25">
      <c r="A167" s="239"/>
      <c r="B167" s="170"/>
      <c r="C167" s="170"/>
      <c r="D167" s="170"/>
      <c r="E167" s="128" t="s">
        <v>50</v>
      </c>
      <c r="F167" s="54">
        <v>49035000</v>
      </c>
      <c r="G167" s="86">
        <f t="shared" si="8"/>
        <v>49035000</v>
      </c>
      <c r="H167" s="59">
        <v>0</v>
      </c>
      <c r="I167" s="84">
        <v>0</v>
      </c>
      <c r="J167" s="84">
        <v>14655000</v>
      </c>
      <c r="K167" s="59">
        <v>34380000</v>
      </c>
      <c r="L167" s="189"/>
    </row>
    <row r="168" spans="1:14" ht="63.75" customHeight="1" x14ac:dyDescent="0.25">
      <c r="A168" s="240"/>
      <c r="B168" s="171"/>
      <c r="C168" s="171"/>
      <c r="D168" s="171"/>
      <c r="E168" s="42" t="s">
        <v>101</v>
      </c>
      <c r="F168" s="54" t="s">
        <v>395</v>
      </c>
      <c r="G168" s="86">
        <f t="shared" si="8"/>
        <v>14304820</v>
      </c>
      <c r="H168" s="59">
        <v>1672596</v>
      </c>
      <c r="I168" s="59">
        <v>373224</v>
      </c>
      <c r="J168" s="84">
        <v>3664000</v>
      </c>
      <c r="K168" s="59">
        <v>8595000</v>
      </c>
      <c r="L168" s="190"/>
    </row>
    <row r="169" spans="1:14" ht="48.75" customHeight="1" x14ac:dyDescent="0.25">
      <c r="A169" s="230" t="s">
        <v>250</v>
      </c>
      <c r="B169" s="233" t="s">
        <v>421</v>
      </c>
      <c r="C169" s="233" t="s">
        <v>168</v>
      </c>
      <c r="D169" s="233" t="s">
        <v>122</v>
      </c>
      <c r="E169" s="128" t="s">
        <v>94</v>
      </c>
      <c r="F169" s="54">
        <v>398344549</v>
      </c>
      <c r="G169" s="77">
        <f t="shared" si="8"/>
        <v>9380853</v>
      </c>
      <c r="H169" s="59">
        <v>8773895</v>
      </c>
      <c r="I169" s="59">
        <v>606958</v>
      </c>
      <c r="J169" s="59">
        <v>0</v>
      </c>
      <c r="K169" s="75">
        <v>0</v>
      </c>
      <c r="L169" s="147" t="s">
        <v>331</v>
      </c>
    </row>
    <row r="170" spans="1:14" ht="67.5" customHeight="1" x14ac:dyDescent="0.25">
      <c r="A170" s="231"/>
      <c r="B170" s="234"/>
      <c r="C170" s="234"/>
      <c r="D170" s="234"/>
      <c r="E170" s="128" t="s">
        <v>50</v>
      </c>
      <c r="F170" s="54">
        <v>358510094</v>
      </c>
      <c r="G170" s="59">
        <f t="shared" si="8"/>
        <v>9380853</v>
      </c>
      <c r="H170" s="59">
        <v>8773895</v>
      </c>
      <c r="I170" s="59">
        <v>606958</v>
      </c>
      <c r="J170" s="59">
        <v>0</v>
      </c>
      <c r="K170" s="59">
        <v>0</v>
      </c>
      <c r="L170" s="147"/>
    </row>
    <row r="171" spans="1:14" ht="56.25" customHeight="1" x14ac:dyDescent="0.25">
      <c r="A171" s="232"/>
      <c r="B171" s="235"/>
      <c r="C171" s="235"/>
      <c r="D171" s="235"/>
      <c r="E171" s="114" t="s">
        <v>95</v>
      </c>
      <c r="F171" s="54">
        <v>39834455</v>
      </c>
      <c r="G171" s="59"/>
      <c r="H171" s="59"/>
      <c r="I171" s="59"/>
      <c r="J171" s="59"/>
      <c r="K171" s="59"/>
      <c r="L171" s="147"/>
    </row>
    <row r="172" spans="1:14" ht="69" customHeight="1" x14ac:dyDescent="0.25">
      <c r="A172" s="305" t="s">
        <v>299</v>
      </c>
      <c r="B172" s="169" t="s">
        <v>422</v>
      </c>
      <c r="C172" s="169" t="s">
        <v>423</v>
      </c>
      <c r="D172" s="169" t="s">
        <v>122</v>
      </c>
      <c r="E172" s="128" t="s">
        <v>94</v>
      </c>
      <c r="F172" s="54">
        <v>305552144</v>
      </c>
      <c r="G172" s="77">
        <f t="shared" ref="G172:G180" si="9">H172+I172+J172+K172</f>
        <v>95602253</v>
      </c>
      <c r="H172" s="59">
        <v>6262766</v>
      </c>
      <c r="I172" s="59">
        <v>550765</v>
      </c>
      <c r="J172" s="59">
        <v>0</v>
      </c>
      <c r="K172" s="59">
        <v>88788722</v>
      </c>
      <c r="L172" s="188" t="s">
        <v>354</v>
      </c>
    </row>
    <row r="173" spans="1:14" ht="66" customHeight="1" x14ac:dyDescent="0.25">
      <c r="A173" s="335"/>
      <c r="B173" s="170"/>
      <c r="C173" s="170"/>
      <c r="D173" s="170"/>
      <c r="E173" s="128" t="s">
        <v>50</v>
      </c>
      <c r="F173" s="54"/>
      <c r="G173" s="77">
        <f t="shared" si="9"/>
        <v>0</v>
      </c>
      <c r="H173" s="87">
        <v>0</v>
      </c>
      <c r="I173" s="87">
        <v>0</v>
      </c>
      <c r="J173" s="87">
        <v>0</v>
      </c>
      <c r="K173" s="88">
        <v>0</v>
      </c>
      <c r="L173" s="189"/>
      <c r="M173" s="31"/>
      <c r="N173" s="31"/>
    </row>
    <row r="174" spans="1:14" ht="42.75" customHeight="1" x14ac:dyDescent="0.25">
      <c r="A174" s="306"/>
      <c r="B174" s="171"/>
      <c r="C174" s="171"/>
      <c r="D174" s="171"/>
      <c r="E174" s="42" t="s">
        <v>101</v>
      </c>
      <c r="F174" s="54">
        <v>305552144</v>
      </c>
      <c r="G174" s="89">
        <f t="shared" si="9"/>
        <v>95602253</v>
      </c>
      <c r="H174" s="55">
        <v>6262766</v>
      </c>
      <c r="I174" s="55">
        <v>550765</v>
      </c>
      <c r="J174" s="55">
        <v>0</v>
      </c>
      <c r="K174" s="74">
        <v>88788722</v>
      </c>
      <c r="L174" s="190"/>
      <c r="M174" s="32"/>
    </row>
    <row r="175" spans="1:14" ht="62.25" customHeight="1" x14ac:dyDescent="0.25">
      <c r="A175" s="224" t="s">
        <v>245</v>
      </c>
      <c r="B175" s="159" t="s">
        <v>332</v>
      </c>
      <c r="C175" s="311" t="s">
        <v>82</v>
      </c>
      <c r="D175" s="166" t="s">
        <v>114</v>
      </c>
      <c r="E175" s="128" t="s">
        <v>94</v>
      </c>
      <c r="F175" s="54">
        <v>103083110</v>
      </c>
      <c r="G175" s="86">
        <f t="shared" si="9"/>
        <v>103083110</v>
      </c>
      <c r="H175" s="84">
        <f>SUM(H176:H177)</f>
        <v>62539776</v>
      </c>
      <c r="I175" s="84">
        <f>SUM(I176:I177)</f>
        <v>40543334</v>
      </c>
      <c r="J175" s="84">
        <f>SUM(J176:J177)</f>
        <v>0</v>
      </c>
      <c r="K175" s="84">
        <f>SUM(K176:K177)</f>
        <v>0</v>
      </c>
      <c r="L175" s="247" t="s">
        <v>355</v>
      </c>
    </row>
    <row r="176" spans="1:14" ht="88.5" customHeight="1" x14ac:dyDescent="0.25">
      <c r="A176" s="225"/>
      <c r="B176" s="160"/>
      <c r="C176" s="312"/>
      <c r="D176" s="166"/>
      <c r="E176" s="128" t="s">
        <v>50</v>
      </c>
      <c r="F176" s="54">
        <v>91412000</v>
      </c>
      <c r="G176" s="86">
        <f t="shared" si="9"/>
        <v>91412000</v>
      </c>
      <c r="H176" s="84">
        <v>54924000</v>
      </c>
      <c r="I176" s="84">
        <v>36488000</v>
      </c>
      <c r="J176" s="84">
        <v>0</v>
      </c>
      <c r="K176" s="59">
        <v>0</v>
      </c>
      <c r="L176" s="248"/>
    </row>
    <row r="177" spans="1:12" ht="53.25" customHeight="1" x14ac:dyDescent="0.25">
      <c r="A177" s="226"/>
      <c r="B177" s="161"/>
      <c r="C177" s="313"/>
      <c r="D177" s="166"/>
      <c r="E177" s="128" t="s">
        <v>95</v>
      </c>
      <c r="F177" s="54">
        <v>11671110</v>
      </c>
      <c r="G177" s="86">
        <f t="shared" si="9"/>
        <v>11671110</v>
      </c>
      <c r="H177" s="59">
        <v>7615776</v>
      </c>
      <c r="I177" s="59">
        <v>4055334</v>
      </c>
      <c r="J177" s="59">
        <v>0</v>
      </c>
      <c r="K177" s="59">
        <v>0</v>
      </c>
      <c r="L177" s="249"/>
    </row>
    <row r="178" spans="1:12" ht="65.25" customHeight="1" x14ac:dyDescent="0.25">
      <c r="A178" s="307" t="s">
        <v>298</v>
      </c>
      <c r="B178" s="169" t="s">
        <v>333</v>
      </c>
      <c r="C178" s="169" t="s">
        <v>60</v>
      </c>
      <c r="D178" s="169" t="s">
        <v>123</v>
      </c>
      <c r="E178" s="128" t="s">
        <v>94</v>
      </c>
      <c r="F178" s="54">
        <v>501091841</v>
      </c>
      <c r="G178" s="86">
        <f t="shared" si="9"/>
        <v>99175602</v>
      </c>
      <c r="H178" s="59">
        <v>3357100</v>
      </c>
      <c r="I178" s="59"/>
      <c r="J178" s="59"/>
      <c r="K178" s="59">
        <v>95818502</v>
      </c>
      <c r="L178" s="188" t="s">
        <v>246</v>
      </c>
    </row>
    <row r="179" spans="1:12" ht="54.75" customHeight="1" x14ac:dyDescent="0.25">
      <c r="A179" s="320"/>
      <c r="B179" s="170"/>
      <c r="C179" s="170"/>
      <c r="D179" s="170"/>
      <c r="E179" s="128" t="s">
        <v>50</v>
      </c>
      <c r="F179" s="54">
        <v>346160112</v>
      </c>
      <c r="G179" s="90">
        <f t="shared" si="9"/>
        <v>76654000</v>
      </c>
      <c r="H179" s="80"/>
      <c r="I179" s="80"/>
      <c r="J179" s="80"/>
      <c r="K179" s="80">
        <v>76654000</v>
      </c>
      <c r="L179" s="189"/>
    </row>
    <row r="180" spans="1:12" ht="36" customHeight="1" x14ac:dyDescent="0.25">
      <c r="A180" s="320"/>
      <c r="B180" s="170"/>
      <c r="C180" s="170"/>
      <c r="D180" s="170"/>
      <c r="E180" s="256" t="s">
        <v>95</v>
      </c>
      <c r="F180" s="336">
        <v>154931729</v>
      </c>
      <c r="G180" s="318">
        <f t="shared" si="9"/>
        <v>22521602</v>
      </c>
      <c r="H180" s="179">
        <v>3357100</v>
      </c>
      <c r="I180" s="179"/>
      <c r="J180" s="179"/>
      <c r="K180" s="179">
        <v>19164502</v>
      </c>
      <c r="L180" s="189"/>
    </row>
    <row r="181" spans="1:12" ht="23.25" customHeight="1" x14ac:dyDescent="0.25">
      <c r="A181" s="308"/>
      <c r="B181" s="171"/>
      <c r="C181" s="171"/>
      <c r="D181" s="171"/>
      <c r="E181" s="257"/>
      <c r="F181" s="337"/>
      <c r="G181" s="319"/>
      <c r="H181" s="180"/>
      <c r="I181" s="180"/>
      <c r="J181" s="180"/>
      <c r="K181" s="180"/>
      <c r="L181" s="190"/>
    </row>
    <row r="182" spans="1:12" ht="1.5" hidden="1" customHeight="1" x14ac:dyDescent="0.25">
      <c r="A182" s="253" t="s">
        <v>53</v>
      </c>
      <c r="B182" s="254"/>
      <c r="C182" s="254"/>
      <c r="D182" s="254"/>
      <c r="E182" s="254"/>
      <c r="F182" s="254"/>
      <c r="G182" s="254"/>
      <c r="H182" s="254"/>
      <c r="I182" s="254"/>
      <c r="J182" s="254"/>
      <c r="K182" s="254"/>
      <c r="L182" s="255"/>
    </row>
    <row r="183" spans="1:12" ht="51" customHeight="1" x14ac:dyDescent="0.25">
      <c r="A183" s="224" t="s">
        <v>303</v>
      </c>
      <c r="B183" s="181" t="s">
        <v>308</v>
      </c>
      <c r="C183" s="181"/>
      <c r="D183" s="236"/>
      <c r="E183" s="141" t="s">
        <v>94</v>
      </c>
      <c r="F183" s="91"/>
      <c r="G183" s="77">
        <f>H183+I183+J183+K183</f>
        <v>541139</v>
      </c>
      <c r="H183" s="59"/>
      <c r="I183" s="59">
        <v>541139</v>
      </c>
      <c r="J183" s="59"/>
      <c r="K183" s="59"/>
      <c r="L183" s="247" t="s">
        <v>436</v>
      </c>
    </row>
    <row r="184" spans="1:12" ht="57.75" customHeight="1" x14ac:dyDescent="0.25">
      <c r="A184" s="225"/>
      <c r="B184" s="182"/>
      <c r="C184" s="182"/>
      <c r="D184" s="237"/>
      <c r="E184" s="116" t="s">
        <v>96</v>
      </c>
      <c r="F184" s="91"/>
      <c r="G184" s="77">
        <f>H184+I184+J184+K184</f>
        <v>0</v>
      </c>
      <c r="H184" s="59"/>
      <c r="I184" s="59"/>
      <c r="J184" s="59"/>
      <c r="K184" s="59"/>
      <c r="L184" s="248"/>
    </row>
    <row r="185" spans="1:12" ht="57.75" customHeight="1" x14ac:dyDescent="0.25">
      <c r="A185" s="226"/>
      <c r="B185" s="183"/>
      <c r="C185" s="183"/>
      <c r="D185" s="237"/>
      <c r="E185" s="117" t="s">
        <v>170</v>
      </c>
      <c r="F185" s="91"/>
      <c r="G185" s="78">
        <f>H185+I185+J185+K185</f>
        <v>541139</v>
      </c>
      <c r="H185" s="55"/>
      <c r="I185" s="55">
        <v>541139</v>
      </c>
      <c r="J185" s="55"/>
      <c r="K185" s="55"/>
      <c r="L185" s="248"/>
    </row>
    <row r="186" spans="1:12" ht="48.75" customHeight="1" x14ac:dyDescent="0.25">
      <c r="A186" s="224" t="s">
        <v>304</v>
      </c>
      <c r="B186" s="181" t="s">
        <v>309</v>
      </c>
      <c r="C186" s="181" t="s">
        <v>85</v>
      </c>
      <c r="D186" s="250"/>
      <c r="E186" s="141" t="s">
        <v>94</v>
      </c>
      <c r="F186" s="54">
        <v>304055100</v>
      </c>
      <c r="G186" s="77">
        <v>293057863</v>
      </c>
      <c r="H186" s="59"/>
      <c r="I186" s="59">
        <v>16005231</v>
      </c>
      <c r="J186" s="59">
        <v>277052632</v>
      </c>
      <c r="K186" s="59"/>
      <c r="L186" s="248"/>
    </row>
    <row r="187" spans="1:12" ht="45" customHeight="1" x14ac:dyDescent="0.25">
      <c r="A187" s="225"/>
      <c r="B187" s="182"/>
      <c r="C187" s="182"/>
      <c r="D187" s="251"/>
      <c r="E187" s="116" t="s">
        <v>96</v>
      </c>
      <c r="F187" s="54">
        <v>304055100</v>
      </c>
      <c r="G187" s="77">
        <v>293057863</v>
      </c>
      <c r="H187" s="59"/>
      <c r="I187" s="59"/>
      <c r="J187" s="59">
        <v>263200000</v>
      </c>
      <c r="K187" s="59"/>
      <c r="L187" s="248"/>
    </row>
    <row r="188" spans="1:12" ht="48" customHeight="1" x14ac:dyDescent="0.25">
      <c r="A188" s="226"/>
      <c r="B188" s="183"/>
      <c r="C188" s="183"/>
      <c r="D188" s="252"/>
      <c r="E188" s="116" t="s">
        <v>170</v>
      </c>
      <c r="F188" s="91"/>
      <c r="G188" s="77">
        <v>293057863</v>
      </c>
      <c r="H188" s="59"/>
      <c r="I188" s="59">
        <v>16005231</v>
      </c>
      <c r="J188" s="59">
        <v>13852632</v>
      </c>
      <c r="K188" s="59"/>
      <c r="L188" s="248"/>
    </row>
    <row r="189" spans="1:12" ht="48" customHeight="1" x14ac:dyDescent="0.25">
      <c r="A189" s="224" t="s">
        <v>305</v>
      </c>
      <c r="B189" s="181" t="s">
        <v>310</v>
      </c>
      <c r="C189" s="181"/>
      <c r="D189" s="250"/>
      <c r="E189" s="141" t="s">
        <v>94</v>
      </c>
      <c r="F189" s="111">
        <v>567421000</v>
      </c>
      <c r="G189" s="77">
        <f>H189+I189+J189+K189</f>
        <v>4520583.6900000004</v>
      </c>
      <c r="H189" s="59">
        <v>4232615.6900000004</v>
      </c>
      <c r="I189" s="59">
        <v>287968</v>
      </c>
      <c r="J189" s="59"/>
      <c r="K189" s="59"/>
      <c r="L189" s="248"/>
    </row>
    <row r="190" spans="1:12" ht="45" customHeight="1" x14ac:dyDescent="0.25">
      <c r="A190" s="225"/>
      <c r="B190" s="182"/>
      <c r="C190" s="182"/>
      <c r="D190" s="251"/>
      <c r="E190" s="116" t="s">
        <v>96</v>
      </c>
      <c r="F190" s="54">
        <v>539049950</v>
      </c>
      <c r="G190" s="77">
        <f>H190+I190+J190+K190</f>
        <v>0</v>
      </c>
      <c r="H190" s="59"/>
      <c r="I190" s="59"/>
      <c r="J190" s="59"/>
      <c r="K190" s="59"/>
      <c r="L190" s="248"/>
    </row>
    <row r="191" spans="1:12" ht="65.25" customHeight="1" x14ac:dyDescent="0.25">
      <c r="A191" s="226"/>
      <c r="B191" s="183"/>
      <c r="C191" s="183"/>
      <c r="D191" s="252"/>
      <c r="E191" s="117" t="s">
        <v>170</v>
      </c>
      <c r="F191" s="54">
        <v>28371050</v>
      </c>
      <c r="G191" s="78">
        <f>H191+I191+J191+K191</f>
        <v>4520583.6900000004</v>
      </c>
      <c r="H191" s="55">
        <v>4232615.6900000004</v>
      </c>
      <c r="I191" s="55">
        <v>287968</v>
      </c>
      <c r="J191" s="55"/>
      <c r="K191" s="55"/>
      <c r="L191" s="248"/>
    </row>
    <row r="192" spans="1:12" ht="45.75" customHeight="1" x14ac:dyDescent="0.25">
      <c r="A192" s="224" t="s">
        <v>306</v>
      </c>
      <c r="B192" s="181" t="s">
        <v>311</v>
      </c>
      <c r="C192" s="181"/>
      <c r="D192" s="236"/>
      <c r="E192" s="141" t="s">
        <v>94</v>
      </c>
      <c r="F192" s="54">
        <v>241343720</v>
      </c>
      <c r="G192" s="77">
        <f>H192+I192+J192+K192</f>
        <v>195453</v>
      </c>
      <c r="H192" s="59"/>
      <c r="I192" s="59">
        <v>195453</v>
      </c>
      <c r="J192" s="59"/>
      <c r="K192" s="59"/>
      <c r="L192" s="248"/>
    </row>
    <row r="193" spans="1:18" ht="45" customHeight="1" x14ac:dyDescent="0.25">
      <c r="A193" s="225"/>
      <c r="B193" s="182"/>
      <c r="C193" s="182"/>
      <c r="D193" s="237"/>
      <c r="E193" s="116" t="s">
        <v>96</v>
      </c>
      <c r="F193" s="54">
        <v>229276534</v>
      </c>
      <c r="G193" s="77">
        <f t="shared" ref="G193:G197" si="10">H193+I193+J193+K193</f>
        <v>0</v>
      </c>
      <c r="H193" s="59"/>
      <c r="I193" s="59"/>
      <c r="J193" s="59"/>
      <c r="K193" s="59"/>
      <c r="L193" s="248"/>
    </row>
    <row r="194" spans="1:18" ht="51.75" customHeight="1" x14ac:dyDescent="0.25">
      <c r="A194" s="226"/>
      <c r="B194" s="183"/>
      <c r="C194" s="183"/>
      <c r="D194" s="246"/>
      <c r="E194" s="117" t="s">
        <v>170</v>
      </c>
      <c r="F194" s="54">
        <v>12067186</v>
      </c>
      <c r="G194" s="77">
        <f t="shared" si="10"/>
        <v>195453</v>
      </c>
      <c r="H194" s="55"/>
      <c r="I194" s="55">
        <v>195453</v>
      </c>
      <c r="J194" s="55"/>
      <c r="K194" s="55"/>
      <c r="L194" s="249"/>
    </row>
    <row r="195" spans="1:18" ht="46.5" customHeight="1" x14ac:dyDescent="0.25">
      <c r="A195" s="224" t="s">
        <v>307</v>
      </c>
      <c r="B195" s="181" t="s">
        <v>312</v>
      </c>
      <c r="C195" s="181"/>
      <c r="D195" s="236"/>
      <c r="E195" s="141" t="s">
        <v>94</v>
      </c>
      <c r="F195" s="54">
        <v>247752960</v>
      </c>
      <c r="G195" s="77">
        <f>H195+I195+J195+K195</f>
        <v>395250</v>
      </c>
      <c r="H195" s="59"/>
      <c r="I195" s="59">
        <v>395250</v>
      </c>
      <c r="J195" s="59"/>
      <c r="K195" s="59"/>
      <c r="L195" s="247"/>
    </row>
    <row r="196" spans="1:18" ht="41.25" customHeight="1" x14ac:dyDescent="0.25">
      <c r="A196" s="225"/>
      <c r="B196" s="182"/>
      <c r="C196" s="182"/>
      <c r="D196" s="237"/>
      <c r="E196" s="116" t="s">
        <v>96</v>
      </c>
      <c r="F196" s="54">
        <v>235365312</v>
      </c>
      <c r="G196" s="77">
        <f t="shared" si="10"/>
        <v>0</v>
      </c>
      <c r="H196" s="59"/>
      <c r="I196" s="59"/>
      <c r="J196" s="59"/>
      <c r="K196" s="59"/>
      <c r="L196" s="248"/>
    </row>
    <row r="197" spans="1:18" ht="30.75" customHeight="1" x14ac:dyDescent="0.25">
      <c r="A197" s="226"/>
      <c r="B197" s="183"/>
      <c r="C197" s="183"/>
      <c r="D197" s="246"/>
      <c r="E197" s="116" t="s">
        <v>170</v>
      </c>
      <c r="F197" s="54">
        <v>12387648</v>
      </c>
      <c r="G197" s="77">
        <f t="shared" si="10"/>
        <v>395250</v>
      </c>
      <c r="H197" s="59"/>
      <c r="I197" s="59">
        <v>395250</v>
      </c>
      <c r="J197" s="59"/>
      <c r="K197" s="59"/>
      <c r="L197" s="249"/>
    </row>
    <row r="198" spans="1:18" ht="61.5" customHeight="1" x14ac:dyDescent="0.25">
      <c r="A198" s="224" t="s">
        <v>302</v>
      </c>
      <c r="B198" s="151" t="s">
        <v>335</v>
      </c>
      <c r="C198" s="151" t="s">
        <v>165</v>
      </c>
      <c r="D198" s="151" t="s">
        <v>125</v>
      </c>
      <c r="E198" s="46" t="s">
        <v>94</v>
      </c>
      <c r="F198" s="54">
        <v>325000000</v>
      </c>
      <c r="G198" s="77">
        <f>H198+I198+J198+K198</f>
        <v>3600148.47</v>
      </c>
      <c r="H198" s="79">
        <v>3600148.47</v>
      </c>
      <c r="I198" s="123">
        <f>I200</f>
        <v>0</v>
      </c>
      <c r="J198" s="123">
        <f>J200</f>
        <v>0</v>
      </c>
      <c r="K198" s="123">
        <f>K200</f>
        <v>0</v>
      </c>
      <c r="L198" s="329" t="s">
        <v>345</v>
      </c>
      <c r="M198" s="32" t="s">
        <v>116</v>
      </c>
      <c r="N198" s="32"/>
      <c r="O198" s="31"/>
      <c r="P198" s="31"/>
      <c r="Q198" s="31"/>
      <c r="R198" s="31"/>
    </row>
    <row r="199" spans="1:18" ht="72" customHeight="1" x14ac:dyDescent="0.25">
      <c r="A199" s="225"/>
      <c r="B199" s="151"/>
      <c r="C199" s="151"/>
      <c r="D199" s="151"/>
      <c r="E199" s="116" t="s">
        <v>96</v>
      </c>
      <c r="F199" s="54">
        <v>308750000</v>
      </c>
      <c r="G199" s="115"/>
      <c r="H199" s="122"/>
      <c r="I199" s="59"/>
      <c r="J199" s="59"/>
      <c r="K199" s="59"/>
      <c r="L199" s="330"/>
      <c r="M199" s="32"/>
      <c r="N199" s="32"/>
      <c r="O199" s="31"/>
      <c r="P199" s="31"/>
      <c r="Q199" s="31"/>
      <c r="R199" s="31"/>
    </row>
    <row r="200" spans="1:18" ht="63.75" customHeight="1" x14ac:dyDescent="0.25">
      <c r="A200" s="226"/>
      <c r="B200" s="151"/>
      <c r="C200" s="151"/>
      <c r="D200" s="151"/>
      <c r="E200" s="47" t="s">
        <v>170</v>
      </c>
      <c r="F200" s="54">
        <v>16250000</v>
      </c>
      <c r="G200" s="92">
        <f>H200+I200+J200+K200</f>
        <v>3600148.47</v>
      </c>
      <c r="H200" s="82">
        <v>3600148.47</v>
      </c>
      <c r="I200" s="80">
        <v>0</v>
      </c>
      <c r="J200" s="80">
        <v>0</v>
      </c>
      <c r="K200" s="80">
        <v>0</v>
      </c>
      <c r="L200" s="331"/>
      <c r="M200" s="32"/>
      <c r="N200" s="32"/>
      <c r="O200" s="31"/>
      <c r="P200" s="31"/>
      <c r="Q200" s="31"/>
      <c r="R200" s="31"/>
    </row>
    <row r="201" spans="1:18" ht="57.75" customHeight="1" x14ac:dyDescent="0.25">
      <c r="A201" s="307" t="s">
        <v>157</v>
      </c>
      <c r="B201" s="309" t="s">
        <v>425</v>
      </c>
      <c r="C201" s="309"/>
      <c r="D201" s="332"/>
      <c r="E201" s="48" t="s">
        <v>94</v>
      </c>
      <c r="F201" s="54">
        <v>13000000</v>
      </c>
      <c r="G201" s="93">
        <f>H201+I201+J201+K201</f>
        <v>13514800</v>
      </c>
      <c r="H201" s="79"/>
      <c r="I201" s="79">
        <v>13514800</v>
      </c>
      <c r="J201" s="79"/>
      <c r="K201" s="94"/>
      <c r="L201" s="162" t="s">
        <v>397</v>
      </c>
      <c r="M201" s="32" t="s">
        <v>10</v>
      </c>
      <c r="N201" s="32"/>
      <c r="O201" s="32"/>
    </row>
    <row r="202" spans="1:18" ht="78" customHeight="1" x14ac:dyDescent="0.25">
      <c r="A202" s="320"/>
      <c r="B202" s="322"/>
      <c r="C202" s="322"/>
      <c r="D202" s="333"/>
      <c r="E202" s="49" t="s">
        <v>54</v>
      </c>
      <c r="F202" s="54"/>
      <c r="G202" s="93">
        <f>H202+I202+J202+K202</f>
        <v>0</v>
      </c>
      <c r="H202" s="81"/>
      <c r="I202" s="81"/>
      <c r="J202" s="81"/>
      <c r="K202" s="80"/>
      <c r="L202" s="163"/>
    </row>
    <row r="203" spans="1:18" ht="65.25" customHeight="1" x14ac:dyDescent="0.25">
      <c r="A203" s="308"/>
      <c r="B203" s="310"/>
      <c r="C203" s="310"/>
      <c r="D203" s="334"/>
      <c r="E203" s="50" t="s">
        <v>170</v>
      </c>
      <c r="F203" s="54">
        <v>13000000</v>
      </c>
      <c r="G203" s="93">
        <f t="shared" ref="G203:G205" si="11">H203+I203+J203+K203</f>
        <v>13514800</v>
      </c>
      <c r="H203" s="82"/>
      <c r="I203" s="82">
        <v>13514800</v>
      </c>
      <c r="J203" s="82"/>
      <c r="K203" s="95"/>
      <c r="L203" s="164"/>
    </row>
    <row r="204" spans="1:18" ht="77.25" customHeight="1" x14ac:dyDescent="0.25">
      <c r="A204" s="341" t="s">
        <v>424</v>
      </c>
      <c r="B204" s="151" t="s">
        <v>316</v>
      </c>
      <c r="C204" s="151">
        <v>2014</v>
      </c>
      <c r="D204" s="151" t="s">
        <v>130</v>
      </c>
      <c r="E204" s="35" t="s">
        <v>94</v>
      </c>
      <c r="F204" s="96">
        <v>38790125</v>
      </c>
      <c r="G204" s="93">
        <f t="shared" si="11"/>
        <v>38790124.989999995</v>
      </c>
      <c r="H204" s="97">
        <v>21428396.989999998</v>
      </c>
      <c r="I204" s="94">
        <v>17361728</v>
      </c>
      <c r="J204" s="97">
        <f>SUM(J205)</f>
        <v>0</v>
      </c>
      <c r="K204" s="97">
        <f>SUM(K205)</f>
        <v>0</v>
      </c>
      <c r="L204" s="316" t="s">
        <v>342</v>
      </c>
      <c r="M204" s="31"/>
      <c r="N204" s="31"/>
    </row>
    <row r="205" spans="1:18" ht="81.75" customHeight="1" x14ac:dyDescent="0.25">
      <c r="A205" s="218"/>
      <c r="B205" s="181"/>
      <c r="C205" s="181"/>
      <c r="D205" s="181"/>
      <c r="E205" s="36" t="s">
        <v>170</v>
      </c>
      <c r="F205" s="96">
        <v>38790125</v>
      </c>
      <c r="G205" s="93">
        <f t="shared" si="11"/>
        <v>38790124.989999995</v>
      </c>
      <c r="H205" s="98">
        <v>21428396.989999998</v>
      </c>
      <c r="I205" s="83">
        <v>17361728</v>
      </c>
      <c r="J205" s="99">
        <v>0</v>
      </c>
      <c r="K205" s="100">
        <v>0</v>
      </c>
      <c r="L205" s="321"/>
    </row>
    <row r="206" spans="1:18" ht="73.5" customHeight="1" x14ac:dyDescent="0.25">
      <c r="A206" s="314" t="s">
        <v>247</v>
      </c>
      <c r="B206" s="250" t="s">
        <v>315</v>
      </c>
      <c r="C206" s="309">
        <v>2015</v>
      </c>
      <c r="D206" s="309"/>
      <c r="E206" s="37" t="s">
        <v>94</v>
      </c>
      <c r="F206" s="96">
        <v>39225880</v>
      </c>
      <c r="G206" s="93">
        <f>H206+I206+J206+K206</f>
        <v>39225880</v>
      </c>
      <c r="H206" s="97">
        <f>H207</f>
        <v>0</v>
      </c>
      <c r="I206" s="94">
        <f>I207</f>
        <v>39225880</v>
      </c>
      <c r="J206" s="97">
        <f>J207</f>
        <v>0</v>
      </c>
      <c r="K206" s="97">
        <f>K207</f>
        <v>0</v>
      </c>
      <c r="L206" s="316" t="s">
        <v>343</v>
      </c>
    </row>
    <row r="207" spans="1:18" ht="93.75" customHeight="1" x14ac:dyDescent="0.25">
      <c r="A207" s="315"/>
      <c r="B207" s="252"/>
      <c r="C207" s="310"/>
      <c r="D207" s="310"/>
      <c r="E207" s="38" t="s">
        <v>70</v>
      </c>
      <c r="F207" s="96">
        <v>39225880</v>
      </c>
      <c r="G207" s="93">
        <f>H207+I207+J207+K207</f>
        <v>39225880</v>
      </c>
      <c r="H207" s="101">
        <v>0</v>
      </c>
      <c r="I207" s="82">
        <v>39225880</v>
      </c>
      <c r="J207" s="102">
        <v>0</v>
      </c>
      <c r="K207" s="103">
        <v>0</v>
      </c>
      <c r="L207" s="317"/>
    </row>
    <row r="208" spans="1:18" ht="19.5" customHeight="1" x14ac:dyDescent="0.25">
      <c r="A208" s="377" t="s">
        <v>55</v>
      </c>
      <c r="B208" s="378"/>
      <c r="C208" s="378"/>
      <c r="D208" s="378"/>
      <c r="E208" s="378"/>
      <c r="F208" s="378"/>
      <c r="G208" s="378"/>
      <c r="H208" s="378"/>
      <c r="I208" s="378"/>
      <c r="J208" s="378"/>
      <c r="K208" s="378"/>
      <c r="L208" s="379"/>
    </row>
    <row r="209" spans="1:14" ht="18" customHeight="1" x14ac:dyDescent="0.25">
      <c r="A209" s="323" t="s">
        <v>336</v>
      </c>
      <c r="B209" s="324"/>
      <c r="C209" s="324"/>
      <c r="D209" s="324"/>
      <c r="E209" s="324"/>
      <c r="F209" s="324"/>
      <c r="G209" s="324"/>
      <c r="H209" s="324"/>
      <c r="I209" s="324"/>
      <c r="J209" s="324"/>
      <c r="K209" s="324"/>
      <c r="L209" s="325"/>
    </row>
    <row r="210" spans="1:14" ht="70.5" customHeight="1" x14ac:dyDescent="0.25">
      <c r="A210" s="307" t="s">
        <v>224</v>
      </c>
      <c r="B210" s="159"/>
      <c r="C210" s="159" t="s">
        <v>80</v>
      </c>
      <c r="D210" s="159" t="s">
        <v>125</v>
      </c>
      <c r="E210" s="40" t="s">
        <v>94</v>
      </c>
      <c r="F210" s="61">
        <v>4445479</v>
      </c>
      <c r="G210" s="67">
        <f>H210+I210+J210+K210</f>
        <v>4445479</v>
      </c>
      <c r="H210" s="54">
        <f>H211</f>
        <v>500000</v>
      </c>
      <c r="I210" s="54">
        <f>I211</f>
        <v>405479</v>
      </c>
      <c r="J210" s="54">
        <f>J211</f>
        <v>3540000</v>
      </c>
      <c r="K210" s="54"/>
      <c r="L210" s="247" t="s">
        <v>337</v>
      </c>
    </row>
    <row r="211" spans="1:14" ht="53.25" customHeight="1" x14ac:dyDescent="0.25">
      <c r="A211" s="308"/>
      <c r="B211" s="161"/>
      <c r="C211" s="161"/>
      <c r="D211" s="161"/>
      <c r="E211" s="40" t="s">
        <v>95</v>
      </c>
      <c r="F211" s="61">
        <v>4445479</v>
      </c>
      <c r="G211" s="67">
        <f t="shared" ref="G211:G219" si="12">H211+I211+J211+K211</f>
        <v>4445479</v>
      </c>
      <c r="H211" s="54">
        <v>500000</v>
      </c>
      <c r="I211" s="54">
        <v>405479</v>
      </c>
      <c r="J211" s="54">
        <v>3540000</v>
      </c>
      <c r="K211" s="54"/>
      <c r="L211" s="249"/>
    </row>
    <row r="212" spans="1:14" ht="45.75" customHeight="1" x14ac:dyDescent="0.25">
      <c r="A212" s="307" t="s">
        <v>174</v>
      </c>
      <c r="B212" s="166" t="s">
        <v>127</v>
      </c>
      <c r="C212" s="166" t="s">
        <v>85</v>
      </c>
      <c r="D212" s="166" t="s">
        <v>126</v>
      </c>
      <c r="E212" s="51" t="s">
        <v>94</v>
      </c>
      <c r="F212" s="61">
        <v>3005015</v>
      </c>
      <c r="G212" s="67">
        <f t="shared" si="12"/>
        <v>3005015</v>
      </c>
      <c r="H212" s="58">
        <f>H213</f>
        <v>0</v>
      </c>
      <c r="I212" s="59">
        <f>I213</f>
        <v>475015</v>
      </c>
      <c r="J212" s="58">
        <f>J213</f>
        <v>2530000</v>
      </c>
      <c r="K212" s="58"/>
      <c r="L212" s="197" t="s">
        <v>338</v>
      </c>
    </row>
    <row r="213" spans="1:14" ht="64.5" customHeight="1" x14ac:dyDescent="0.25">
      <c r="A213" s="308"/>
      <c r="B213" s="166"/>
      <c r="C213" s="166"/>
      <c r="D213" s="166"/>
      <c r="E213" s="51" t="s">
        <v>95</v>
      </c>
      <c r="F213" s="61">
        <v>3005015</v>
      </c>
      <c r="G213" s="67">
        <f t="shared" si="12"/>
        <v>3005015</v>
      </c>
      <c r="H213" s="58">
        <v>0</v>
      </c>
      <c r="I213" s="59">
        <v>475015</v>
      </c>
      <c r="J213" s="58">
        <v>2530000</v>
      </c>
      <c r="K213" s="58"/>
      <c r="L213" s="199"/>
    </row>
    <row r="214" spans="1:14" ht="69.75" customHeight="1" x14ac:dyDescent="0.25">
      <c r="A214" s="307" t="s">
        <v>225</v>
      </c>
      <c r="B214" s="166" t="s">
        <v>129</v>
      </c>
      <c r="C214" s="340" t="s">
        <v>85</v>
      </c>
      <c r="D214" s="166" t="s">
        <v>128</v>
      </c>
      <c r="E214" s="40" t="s">
        <v>94</v>
      </c>
      <c r="F214" s="61">
        <v>4343340</v>
      </c>
      <c r="G214" s="67">
        <f t="shared" si="12"/>
        <v>4343340</v>
      </c>
      <c r="H214" s="54">
        <f>SUM(H215)</f>
        <v>0</v>
      </c>
      <c r="I214" s="54">
        <f>SUM(I215)</f>
        <v>373340</v>
      </c>
      <c r="J214" s="54">
        <f>SUM(J215)</f>
        <v>3970000</v>
      </c>
      <c r="K214" s="54">
        <f>SUM(K215)</f>
        <v>0</v>
      </c>
      <c r="L214" s="197" t="s">
        <v>339</v>
      </c>
    </row>
    <row r="215" spans="1:14" ht="82.5" customHeight="1" x14ac:dyDescent="0.25">
      <c r="A215" s="308"/>
      <c r="B215" s="166"/>
      <c r="C215" s="340"/>
      <c r="D215" s="166"/>
      <c r="E215" s="40" t="s">
        <v>95</v>
      </c>
      <c r="F215" s="61">
        <v>4343340</v>
      </c>
      <c r="G215" s="67">
        <f>H215+I215+J215+K215</f>
        <v>4343340</v>
      </c>
      <c r="H215" s="54">
        <v>0</v>
      </c>
      <c r="I215" s="54">
        <v>373340</v>
      </c>
      <c r="J215" s="54">
        <v>3970000</v>
      </c>
      <c r="K215" s="54">
        <v>0</v>
      </c>
      <c r="L215" s="199"/>
    </row>
    <row r="216" spans="1:14" ht="69" customHeight="1" x14ac:dyDescent="0.25">
      <c r="A216" s="307" t="s">
        <v>226</v>
      </c>
      <c r="B216" s="166"/>
      <c r="C216" s="340" t="s">
        <v>80</v>
      </c>
      <c r="D216" s="166" t="s">
        <v>163</v>
      </c>
      <c r="E216" s="42" t="s">
        <v>94</v>
      </c>
      <c r="F216" s="54">
        <v>5949224</v>
      </c>
      <c r="G216" s="67">
        <f t="shared" si="12"/>
        <v>5949224</v>
      </c>
      <c r="H216" s="54">
        <f>H217</f>
        <v>671750</v>
      </c>
      <c r="I216" s="54">
        <f>I217</f>
        <v>277474</v>
      </c>
      <c r="J216" s="54">
        <f>J217</f>
        <v>5000000</v>
      </c>
      <c r="K216" s="54"/>
      <c r="L216" s="247" t="s">
        <v>427</v>
      </c>
    </row>
    <row r="217" spans="1:14" ht="81" customHeight="1" x14ac:dyDescent="0.25">
      <c r="A217" s="308"/>
      <c r="B217" s="166"/>
      <c r="C217" s="340"/>
      <c r="D217" s="166"/>
      <c r="E217" s="42" t="s">
        <v>95</v>
      </c>
      <c r="F217" s="54">
        <v>5949224</v>
      </c>
      <c r="G217" s="67">
        <f t="shared" si="12"/>
        <v>5949224</v>
      </c>
      <c r="H217" s="54">
        <v>671750</v>
      </c>
      <c r="I217" s="54">
        <v>277474</v>
      </c>
      <c r="J217" s="54">
        <v>5000000</v>
      </c>
      <c r="K217" s="54"/>
      <c r="L217" s="249"/>
    </row>
    <row r="218" spans="1:14" ht="94.5" customHeight="1" x14ac:dyDescent="0.25">
      <c r="A218" s="305" t="s">
        <v>227</v>
      </c>
      <c r="B218" s="166"/>
      <c r="C218" s="340" t="s">
        <v>82</v>
      </c>
      <c r="D218" s="166" t="s">
        <v>128</v>
      </c>
      <c r="E218" s="42" t="s">
        <v>94</v>
      </c>
      <c r="F218" s="54">
        <v>2530000</v>
      </c>
      <c r="G218" s="67">
        <f>H218+I218+J218+K218</f>
        <v>724538</v>
      </c>
      <c r="H218" s="59">
        <v>367019</v>
      </c>
      <c r="I218" s="59">
        <v>357519</v>
      </c>
      <c r="J218" s="59"/>
      <c r="K218" s="59"/>
      <c r="L218" s="247" t="s">
        <v>426</v>
      </c>
      <c r="M218" s="31"/>
      <c r="N218" s="31"/>
    </row>
    <row r="219" spans="1:14" ht="64.5" customHeight="1" x14ac:dyDescent="0.25">
      <c r="A219" s="306"/>
      <c r="B219" s="166"/>
      <c r="C219" s="340"/>
      <c r="D219" s="166"/>
      <c r="E219" s="42" t="s">
        <v>95</v>
      </c>
      <c r="F219" s="54">
        <v>2530000</v>
      </c>
      <c r="G219" s="67">
        <f t="shared" si="12"/>
        <v>724538</v>
      </c>
      <c r="H219" s="59">
        <v>367019</v>
      </c>
      <c r="I219" s="59">
        <v>357519</v>
      </c>
      <c r="J219" s="59"/>
      <c r="K219" s="59"/>
      <c r="L219" s="249"/>
    </row>
    <row r="220" spans="1:14" ht="92.25" customHeight="1" x14ac:dyDescent="0.25">
      <c r="A220" s="305" t="s">
        <v>318</v>
      </c>
      <c r="B220" s="166"/>
      <c r="C220" s="340" t="s">
        <v>82</v>
      </c>
      <c r="D220" s="166" t="s">
        <v>128</v>
      </c>
      <c r="E220" s="42" t="s">
        <v>94</v>
      </c>
      <c r="F220" s="54">
        <v>2740000</v>
      </c>
      <c r="G220" s="67">
        <f>H220+I220+J220+K220</f>
        <v>1191964</v>
      </c>
      <c r="H220" s="59">
        <v>598482</v>
      </c>
      <c r="I220" s="59">
        <v>593482</v>
      </c>
      <c r="J220" s="59"/>
      <c r="K220" s="59"/>
      <c r="L220" s="247" t="s">
        <v>340</v>
      </c>
      <c r="M220" s="31"/>
      <c r="N220" s="31"/>
    </row>
    <row r="221" spans="1:14" ht="99" customHeight="1" x14ac:dyDescent="0.25">
      <c r="A221" s="306"/>
      <c r="B221" s="166"/>
      <c r="C221" s="340"/>
      <c r="D221" s="166"/>
      <c r="E221" s="42" t="s">
        <v>95</v>
      </c>
      <c r="F221" s="54">
        <v>2740000</v>
      </c>
      <c r="G221" s="67">
        <f>H221+I221+J221+K221</f>
        <v>1191964</v>
      </c>
      <c r="H221" s="59">
        <v>598482</v>
      </c>
      <c r="I221" s="59">
        <v>593482</v>
      </c>
      <c r="J221" s="59"/>
      <c r="K221" s="59"/>
      <c r="L221" s="249"/>
    </row>
    <row r="222" spans="1:14" ht="80.25" customHeight="1" x14ac:dyDescent="0.25">
      <c r="A222" s="305" t="s">
        <v>228</v>
      </c>
      <c r="B222" s="166"/>
      <c r="C222" s="166" t="s">
        <v>67</v>
      </c>
      <c r="D222" s="166" t="s">
        <v>128</v>
      </c>
      <c r="E222" s="42" t="s">
        <v>94</v>
      </c>
      <c r="F222" s="54">
        <v>2530000</v>
      </c>
      <c r="G222" s="67">
        <f t="shared" ref="G222" si="13">H222+I222+J222+K222</f>
        <v>724230</v>
      </c>
      <c r="H222" s="59">
        <v>364615</v>
      </c>
      <c r="I222" s="59">
        <v>359615</v>
      </c>
      <c r="J222" s="59"/>
      <c r="K222" s="59"/>
      <c r="L222" s="247" t="s">
        <v>428</v>
      </c>
      <c r="M222" s="31"/>
      <c r="N222" s="31"/>
    </row>
    <row r="223" spans="1:14" ht="72.75" customHeight="1" x14ac:dyDescent="0.25">
      <c r="A223" s="306"/>
      <c r="B223" s="166"/>
      <c r="C223" s="166"/>
      <c r="D223" s="166"/>
      <c r="E223" s="42" t="s">
        <v>95</v>
      </c>
      <c r="F223" s="54">
        <v>2530000</v>
      </c>
      <c r="G223" s="67">
        <f>H223+I223+J223+K223</f>
        <v>724230</v>
      </c>
      <c r="H223" s="59">
        <v>364615</v>
      </c>
      <c r="I223" s="59">
        <v>359615</v>
      </c>
      <c r="J223" s="59"/>
      <c r="K223" s="59"/>
      <c r="L223" s="344"/>
    </row>
    <row r="224" spans="1:14" ht="74.25" customHeight="1" x14ac:dyDescent="0.25">
      <c r="A224" s="307" t="s">
        <v>229</v>
      </c>
      <c r="B224" s="166"/>
      <c r="C224" s="340" t="s">
        <v>85</v>
      </c>
      <c r="D224" s="166" t="s">
        <v>128</v>
      </c>
      <c r="E224" s="42" t="s">
        <v>94</v>
      </c>
      <c r="F224" s="54">
        <v>2873330</v>
      </c>
      <c r="G224" s="67">
        <f>H224+I224+J224+K224</f>
        <v>2873330</v>
      </c>
      <c r="H224" s="59">
        <f>H225</f>
        <v>0</v>
      </c>
      <c r="I224" s="59">
        <f>I225</f>
        <v>373330</v>
      </c>
      <c r="J224" s="59">
        <f>J225</f>
        <v>2500000</v>
      </c>
      <c r="K224" s="59">
        <f>K225</f>
        <v>0</v>
      </c>
      <c r="L224" s="147" t="s">
        <v>429</v>
      </c>
    </row>
    <row r="225" spans="1:14" ht="101.25" customHeight="1" x14ac:dyDescent="0.25">
      <c r="A225" s="308"/>
      <c r="B225" s="159"/>
      <c r="C225" s="311"/>
      <c r="D225" s="159"/>
      <c r="E225" s="127" t="s">
        <v>95</v>
      </c>
      <c r="F225" s="54">
        <v>2873330</v>
      </c>
      <c r="G225" s="67">
        <f t="shared" ref="G225:G226" si="14">H225+I225+J225+K225</f>
        <v>2873330</v>
      </c>
      <c r="H225" s="55">
        <v>0</v>
      </c>
      <c r="I225" s="55">
        <v>373330</v>
      </c>
      <c r="J225" s="55">
        <v>2500000</v>
      </c>
      <c r="K225" s="55">
        <v>0</v>
      </c>
      <c r="L225" s="147"/>
    </row>
    <row r="226" spans="1:14" ht="99" customHeight="1" x14ac:dyDescent="0.25">
      <c r="A226" s="307" t="s">
        <v>230</v>
      </c>
      <c r="B226" s="166"/>
      <c r="C226" s="340" t="s">
        <v>85</v>
      </c>
      <c r="D226" s="166" t="s">
        <v>128</v>
      </c>
      <c r="E226" s="42" t="s">
        <v>94</v>
      </c>
      <c r="F226" s="54">
        <v>2873330</v>
      </c>
      <c r="G226" s="67">
        <f t="shared" si="14"/>
        <v>2873330</v>
      </c>
      <c r="H226" s="59">
        <f>H227</f>
        <v>0</v>
      </c>
      <c r="I226" s="59">
        <f>I227</f>
        <v>373330</v>
      </c>
      <c r="J226" s="59">
        <f>J227</f>
        <v>2500000</v>
      </c>
      <c r="K226" s="59">
        <f>K227</f>
        <v>0</v>
      </c>
      <c r="L226" s="247" t="s">
        <v>430</v>
      </c>
    </row>
    <row r="227" spans="1:14" ht="109.5" customHeight="1" x14ac:dyDescent="0.25">
      <c r="A227" s="308"/>
      <c r="B227" s="166"/>
      <c r="C227" s="340"/>
      <c r="D227" s="166"/>
      <c r="E227" s="42" t="s">
        <v>95</v>
      </c>
      <c r="F227" s="54">
        <v>2873330</v>
      </c>
      <c r="G227" s="67">
        <f>H227+I227+J227+K227</f>
        <v>2873330</v>
      </c>
      <c r="H227" s="59">
        <v>0</v>
      </c>
      <c r="I227" s="59">
        <v>373330</v>
      </c>
      <c r="J227" s="59">
        <v>2500000</v>
      </c>
      <c r="K227" s="59">
        <v>0</v>
      </c>
      <c r="L227" s="249"/>
    </row>
    <row r="228" spans="1:14" ht="81.75" customHeight="1" x14ac:dyDescent="0.25">
      <c r="A228" s="305" t="s">
        <v>231</v>
      </c>
      <c r="B228" s="166"/>
      <c r="C228" s="166" t="s">
        <v>64</v>
      </c>
      <c r="D228" s="166" t="s">
        <v>128</v>
      </c>
      <c r="E228" s="42" t="s">
        <v>94</v>
      </c>
      <c r="F228" s="54">
        <v>5600667</v>
      </c>
      <c r="G228" s="67">
        <f t="shared" ref="G228" si="15">H228+I228+J228+K228</f>
        <v>5600667</v>
      </c>
      <c r="H228" s="59">
        <v>576585</v>
      </c>
      <c r="I228" s="59">
        <v>5024082</v>
      </c>
      <c r="J228" s="59">
        <f>J229</f>
        <v>0</v>
      </c>
      <c r="K228" s="59">
        <f>K229</f>
        <v>0</v>
      </c>
      <c r="L228" s="247" t="s">
        <v>431</v>
      </c>
      <c r="M228" s="31"/>
      <c r="N228" s="31"/>
    </row>
    <row r="229" spans="1:14" ht="75.75" customHeight="1" x14ac:dyDescent="0.25">
      <c r="A229" s="306"/>
      <c r="B229" s="166"/>
      <c r="C229" s="166"/>
      <c r="D229" s="166"/>
      <c r="E229" s="42" t="s">
        <v>95</v>
      </c>
      <c r="F229" s="54">
        <v>5600667</v>
      </c>
      <c r="G229" s="67">
        <f>H229+I229+J229+K229</f>
        <v>5600667</v>
      </c>
      <c r="H229" s="59">
        <v>576585</v>
      </c>
      <c r="I229" s="59">
        <v>5024082</v>
      </c>
      <c r="J229" s="59">
        <v>0</v>
      </c>
      <c r="K229" s="59">
        <v>0</v>
      </c>
      <c r="L229" s="344"/>
    </row>
    <row r="230" spans="1:14" ht="75" customHeight="1" x14ac:dyDescent="0.25">
      <c r="A230" s="305" t="s">
        <v>232</v>
      </c>
      <c r="B230" s="166"/>
      <c r="C230" s="166" t="s">
        <v>64</v>
      </c>
      <c r="D230" s="166" t="s">
        <v>128</v>
      </c>
      <c r="E230" s="42" t="s">
        <v>94</v>
      </c>
      <c r="F230" s="54">
        <v>4448697</v>
      </c>
      <c r="G230" s="67">
        <f t="shared" ref="G230" si="16">H230+I230+J230+K230</f>
        <v>1028830</v>
      </c>
      <c r="H230" s="59">
        <v>514415</v>
      </c>
      <c r="I230" s="59">
        <v>514415</v>
      </c>
      <c r="J230" s="59">
        <f>J231</f>
        <v>0</v>
      </c>
      <c r="K230" s="59">
        <f>K231</f>
        <v>0</v>
      </c>
      <c r="L230" s="247" t="s">
        <v>432</v>
      </c>
      <c r="M230" s="31"/>
      <c r="N230" s="31"/>
    </row>
    <row r="231" spans="1:14" ht="70.5" customHeight="1" x14ac:dyDescent="0.25">
      <c r="A231" s="306"/>
      <c r="B231" s="166"/>
      <c r="C231" s="166"/>
      <c r="D231" s="166"/>
      <c r="E231" s="42" t="s">
        <v>95</v>
      </c>
      <c r="F231" s="54">
        <v>4448697</v>
      </c>
      <c r="G231" s="67">
        <f>H231+I231+J231+K231</f>
        <v>1028830</v>
      </c>
      <c r="H231" s="59">
        <v>514415</v>
      </c>
      <c r="I231" s="59">
        <v>514415</v>
      </c>
      <c r="J231" s="59">
        <v>0</v>
      </c>
      <c r="K231" s="59">
        <v>0</v>
      </c>
      <c r="L231" s="344"/>
    </row>
    <row r="232" spans="1:14" ht="73.5" customHeight="1" x14ac:dyDescent="0.25">
      <c r="A232" s="305" t="s">
        <v>234</v>
      </c>
      <c r="B232" s="166"/>
      <c r="C232" s="166" t="s">
        <v>65</v>
      </c>
      <c r="D232" s="166" t="s">
        <v>128</v>
      </c>
      <c r="E232" s="42" t="s">
        <v>94</v>
      </c>
      <c r="F232" s="54">
        <v>27282738</v>
      </c>
      <c r="G232" s="67">
        <f t="shared" ref="G232" si="17">H232+I232+J232+K232</f>
        <v>27282738</v>
      </c>
      <c r="H232" s="59">
        <v>597258</v>
      </c>
      <c r="I232" s="59">
        <v>26685480</v>
      </c>
      <c r="J232" s="59">
        <f>J233</f>
        <v>0</v>
      </c>
      <c r="K232" s="59">
        <f>K233</f>
        <v>0</v>
      </c>
      <c r="L232" s="247" t="s">
        <v>341</v>
      </c>
      <c r="M232" s="31"/>
      <c r="N232" s="31"/>
    </row>
    <row r="233" spans="1:14" ht="72.75" customHeight="1" x14ac:dyDescent="0.25">
      <c r="A233" s="306"/>
      <c r="B233" s="166"/>
      <c r="C233" s="166"/>
      <c r="D233" s="166"/>
      <c r="E233" s="42" t="s">
        <v>95</v>
      </c>
      <c r="F233" s="54">
        <v>27282738</v>
      </c>
      <c r="G233" s="67">
        <f>H233+I233+J233+K233</f>
        <v>27282738</v>
      </c>
      <c r="H233" s="59">
        <v>597258</v>
      </c>
      <c r="I233" s="59">
        <v>26685480</v>
      </c>
      <c r="J233" s="59">
        <v>0</v>
      </c>
      <c r="K233" s="59">
        <v>0</v>
      </c>
      <c r="L233" s="249"/>
    </row>
    <row r="234" spans="1:14" ht="58.5" customHeight="1" x14ac:dyDescent="0.25">
      <c r="A234" s="305" t="s">
        <v>233</v>
      </c>
      <c r="B234" s="166"/>
      <c r="C234" s="166" t="s">
        <v>64</v>
      </c>
      <c r="D234" s="166" t="s">
        <v>66</v>
      </c>
      <c r="E234" s="42" t="s">
        <v>94</v>
      </c>
      <c r="F234" s="54">
        <v>4448697</v>
      </c>
      <c r="G234" s="67">
        <f t="shared" ref="G234" si="18">H234+I234+J234+K234</f>
        <v>1004658</v>
      </c>
      <c r="H234" s="59">
        <v>502329</v>
      </c>
      <c r="I234" s="59">
        <v>502329</v>
      </c>
      <c r="J234" s="59">
        <f>J235</f>
        <v>0</v>
      </c>
      <c r="K234" s="59">
        <f>K235</f>
        <v>0</v>
      </c>
      <c r="L234" s="247" t="s">
        <v>434</v>
      </c>
      <c r="M234" s="31"/>
      <c r="N234" s="31"/>
    </row>
    <row r="235" spans="1:14" ht="71.25" customHeight="1" x14ac:dyDescent="0.25">
      <c r="A235" s="306"/>
      <c r="B235" s="166"/>
      <c r="C235" s="166"/>
      <c r="D235" s="166"/>
      <c r="E235" s="42" t="s">
        <v>95</v>
      </c>
      <c r="F235" s="54">
        <v>4448697</v>
      </c>
      <c r="G235" s="67">
        <f>H235+I235+J235+K235</f>
        <v>1004658</v>
      </c>
      <c r="H235" s="59">
        <v>502329</v>
      </c>
      <c r="I235" s="59">
        <v>502329</v>
      </c>
      <c r="J235" s="59">
        <v>0</v>
      </c>
      <c r="K235" s="59">
        <v>0</v>
      </c>
      <c r="L235" s="344"/>
    </row>
    <row r="236" spans="1:14" ht="58.5" customHeight="1" x14ac:dyDescent="0.25">
      <c r="A236" s="338" t="s">
        <v>175</v>
      </c>
      <c r="B236" s="166"/>
      <c r="C236" s="340" t="s">
        <v>82</v>
      </c>
      <c r="D236" s="166" t="s">
        <v>121</v>
      </c>
      <c r="E236" s="52" t="s">
        <v>94</v>
      </c>
      <c r="F236" s="104">
        <v>8001356</v>
      </c>
      <c r="G236" s="67">
        <f t="shared" ref="G236:G237" si="19">H236+I236+J236+K236</f>
        <v>8001356</v>
      </c>
      <c r="H236" s="104">
        <f>H237</f>
        <v>582854</v>
      </c>
      <c r="I236" s="104">
        <f>I237</f>
        <v>7418502</v>
      </c>
      <c r="J236" s="104">
        <f>J237</f>
        <v>0</v>
      </c>
      <c r="K236" s="104">
        <f>K237</f>
        <v>0</v>
      </c>
      <c r="L236" s="247" t="s">
        <v>433</v>
      </c>
    </row>
    <row r="237" spans="1:14" ht="85.5" customHeight="1" x14ac:dyDescent="0.25">
      <c r="A237" s="339"/>
      <c r="B237" s="166"/>
      <c r="C237" s="340"/>
      <c r="D237" s="166"/>
      <c r="E237" s="52" t="s">
        <v>95</v>
      </c>
      <c r="F237" s="104">
        <v>8001356</v>
      </c>
      <c r="G237" s="67">
        <f t="shared" si="19"/>
        <v>8001356</v>
      </c>
      <c r="H237" s="105">
        <v>582854</v>
      </c>
      <c r="I237" s="105">
        <v>7418502</v>
      </c>
      <c r="J237" s="59">
        <v>0</v>
      </c>
      <c r="K237" s="59">
        <v>0</v>
      </c>
      <c r="L237" s="249"/>
    </row>
    <row r="238" spans="1:14" x14ac:dyDescent="0.25">
      <c r="B238" s="118"/>
      <c r="C238" s="119"/>
      <c r="D238" s="118"/>
      <c r="E238" s="139"/>
      <c r="F238" s="120"/>
      <c r="G238" s="120"/>
      <c r="H238" s="120"/>
    </row>
    <row r="239" spans="1:14" s="25" customFormat="1" ht="45" customHeight="1" x14ac:dyDescent="0.2">
      <c r="A239" s="142"/>
      <c r="B239" s="118"/>
      <c r="C239" s="119"/>
      <c r="D239" s="118"/>
      <c r="E239" s="139"/>
      <c r="F239" s="120"/>
      <c r="G239" s="120"/>
      <c r="H239" s="120"/>
      <c r="I239" s="108"/>
      <c r="J239" s="107"/>
      <c r="K239" s="107"/>
      <c r="L239" s="144"/>
    </row>
    <row r="240" spans="1:14" x14ac:dyDescent="0.25">
      <c r="A240" s="143"/>
      <c r="B240" s="342"/>
      <c r="C240" s="342"/>
      <c r="D240" s="342"/>
      <c r="E240" s="140"/>
      <c r="F240" s="120"/>
      <c r="G240" s="121"/>
      <c r="H240" s="121"/>
      <c r="I240" s="110"/>
      <c r="J240" s="109"/>
      <c r="K240" s="343"/>
      <c r="L240" s="343"/>
    </row>
    <row r="241" spans="2:8" x14ac:dyDescent="0.25">
      <c r="B241" s="118"/>
      <c r="C241" s="119"/>
      <c r="D241" s="118"/>
      <c r="E241" s="139"/>
      <c r="F241" s="120"/>
      <c r="G241" s="120"/>
      <c r="H241" s="120"/>
    </row>
    <row r="242" spans="2:8" x14ac:dyDescent="0.25">
      <c r="B242" s="118"/>
      <c r="C242" s="119"/>
      <c r="D242" s="118"/>
      <c r="E242" s="139"/>
      <c r="F242" s="120"/>
      <c r="G242" s="120"/>
      <c r="H242" s="120"/>
    </row>
    <row r="243" spans="2:8" x14ac:dyDescent="0.25">
      <c r="B243" s="118"/>
      <c r="C243" s="119"/>
      <c r="D243" s="118"/>
      <c r="E243" s="139"/>
      <c r="F243" s="120"/>
      <c r="G243" s="120"/>
      <c r="H243" s="120"/>
    </row>
    <row r="244" spans="2:8" x14ac:dyDescent="0.25">
      <c r="B244" s="118"/>
      <c r="C244" s="119"/>
      <c r="D244" s="118"/>
      <c r="E244" s="139"/>
      <c r="F244" s="120"/>
      <c r="G244" s="120"/>
      <c r="H244" s="120"/>
    </row>
    <row r="245" spans="2:8" x14ac:dyDescent="0.25">
      <c r="B245" s="118"/>
      <c r="C245" s="119"/>
      <c r="D245" s="118"/>
      <c r="E245" s="139"/>
      <c r="F245" s="120"/>
      <c r="G245" s="120"/>
      <c r="H245" s="120"/>
    </row>
    <row r="246" spans="2:8" x14ac:dyDescent="0.25">
      <c r="B246" s="118"/>
      <c r="C246" s="119"/>
      <c r="D246" s="118"/>
      <c r="E246" s="139"/>
      <c r="F246" s="120"/>
      <c r="G246" s="120"/>
      <c r="H246" s="120"/>
    </row>
    <row r="247" spans="2:8" x14ac:dyDescent="0.25">
      <c r="B247" s="118"/>
      <c r="C247" s="119"/>
      <c r="D247" s="118"/>
      <c r="E247" s="139"/>
      <c r="F247" s="120"/>
      <c r="G247" s="120"/>
      <c r="H247" s="120"/>
    </row>
    <row r="248" spans="2:8" x14ac:dyDescent="0.25">
      <c r="B248" s="118"/>
      <c r="C248" s="119"/>
      <c r="D248" s="118"/>
      <c r="E248" s="139"/>
      <c r="F248" s="120"/>
      <c r="G248" s="120"/>
      <c r="H248" s="120"/>
    </row>
    <row r="249" spans="2:8" x14ac:dyDescent="0.25">
      <c r="B249" s="118"/>
      <c r="C249" s="119"/>
      <c r="D249" s="118"/>
      <c r="E249" s="139"/>
      <c r="F249" s="120"/>
      <c r="G249" s="120"/>
      <c r="H249" s="120"/>
    </row>
    <row r="250" spans="2:8" x14ac:dyDescent="0.25">
      <c r="B250" s="118"/>
      <c r="C250" s="119"/>
      <c r="D250" s="118"/>
      <c r="E250" s="139"/>
      <c r="F250" s="120"/>
      <c r="G250" s="120"/>
      <c r="H250" s="120"/>
    </row>
    <row r="251" spans="2:8" x14ac:dyDescent="0.25">
      <c r="B251" s="118"/>
      <c r="C251" s="119"/>
      <c r="D251" s="118"/>
      <c r="E251" s="139"/>
      <c r="F251" s="120"/>
      <c r="G251" s="120"/>
      <c r="H251" s="120"/>
    </row>
    <row r="252" spans="2:8" x14ac:dyDescent="0.25">
      <c r="B252" s="118"/>
      <c r="C252" s="119"/>
      <c r="D252" s="118"/>
      <c r="E252" s="139"/>
      <c r="F252" s="120"/>
      <c r="G252" s="120"/>
      <c r="H252" s="120"/>
    </row>
    <row r="253" spans="2:8" x14ac:dyDescent="0.25">
      <c r="B253" s="118"/>
      <c r="C253" s="119"/>
      <c r="D253" s="118"/>
      <c r="E253" s="139"/>
      <c r="F253" s="120"/>
      <c r="G253" s="120"/>
      <c r="H253" s="120"/>
    </row>
    <row r="254" spans="2:8" x14ac:dyDescent="0.25">
      <c r="B254" s="118"/>
      <c r="C254" s="119"/>
      <c r="D254" s="118"/>
      <c r="E254" s="139"/>
      <c r="F254" s="120"/>
      <c r="G254" s="120"/>
      <c r="H254" s="120"/>
    </row>
    <row r="255" spans="2:8" x14ac:dyDescent="0.25">
      <c r="B255" s="118"/>
      <c r="C255" s="119"/>
      <c r="D255" s="118"/>
      <c r="E255" s="139"/>
      <c r="F255" s="120"/>
      <c r="G255" s="120"/>
      <c r="H255" s="120"/>
    </row>
    <row r="256" spans="2:8" x14ac:dyDescent="0.25">
      <c r="B256" s="118"/>
      <c r="C256" s="119"/>
      <c r="D256" s="118"/>
      <c r="E256" s="139"/>
      <c r="F256" s="120"/>
      <c r="G256" s="120"/>
      <c r="H256" s="120"/>
    </row>
    <row r="257" spans="2:8" x14ac:dyDescent="0.25">
      <c r="B257" s="118"/>
      <c r="C257" s="119"/>
      <c r="D257" s="118"/>
      <c r="E257" s="139"/>
      <c r="F257" s="120"/>
      <c r="G257" s="120"/>
      <c r="H257" s="120"/>
    </row>
    <row r="258" spans="2:8" x14ac:dyDescent="0.25">
      <c r="B258" s="118"/>
      <c r="C258" s="119"/>
      <c r="D258" s="118"/>
      <c r="E258" s="139"/>
      <c r="F258" s="120"/>
      <c r="G258" s="120"/>
      <c r="H258" s="120"/>
    </row>
    <row r="259" spans="2:8" x14ac:dyDescent="0.25">
      <c r="B259" s="118"/>
      <c r="C259" s="119"/>
      <c r="D259" s="118"/>
      <c r="E259" s="139"/>
      <c r="F259" s="120"/>
      <c r="G259" s="120"/>
      <c r="H259" s="120"/>
    </row>
    <row r="260" spans="2:8" x14ac:dyDescent="0.25">
      <c r="B260" s="118"/>
      <c r="C260" s="119"/>
      <c r="D260" s="118"/>
      <c r="E260" s="139"/>
      <c r="F260" s="120"/>
      <c r="G260" s="120"/>
      <c r="H260" s="120"/>
    </row>
    <row r="261" spans="2:8" x14ac:dyDescent="0.25">
      <c r="B261" s="118"/>
      <c r="C261" s="119"/>
      <c r="D261" s="118"/>
      <c r="E261" s="139"/>
      <c r="F261" s="120"/>
      <c r="G261" s="120"/>
      <c r="H261" s="120"/>
    </row>
    <row r="262" spans="2:8" x14ac:dyDescent="0.25">
      <c r="B262" s="118"/>
      <c r="C262" s="119"/>
      <c r="D262" s="118"/>
      <c r="E262" s="139"/>
      <c r="F262" s="120"/>
      <c r="G262" s="120"/>
      <c r="H262" s="120"/>
    </row>
    <row r="263" spans="2:8" x14ac:dyDescent="0.25">
      <c r="B263" s="118"/>
      <c r="C263" s="119"/>
      <c r="D263" s="118"/>
      <c r="E263" s="139"/>
      <c r="F263" s="120"/>
      <c r="G263" s="120"/>
      <c r="H263" s="120"/>
    </row>
    <row r="264" spans="2:8" x14ac:dyDescent="0.25">
      <c r="B264" s="118"/>
      <c r="C264" s="119"/>
      <c r="D264" s="118"/>
      <c r="E264" s="139"/>
      <c r="F264" s="120"/>
      <c r="G264" s="120"/>
      <c r="H264" s="120"/>
    </row>
    <row r="265" spans="2:8" x14ac:dyDescent="0.25">
      <c r="B265" s="118"/>
      <c r="C265" s="119"/>
      <c r="D265" s="118"/>
      <c r="E265" s="139"/>
      <c r="F265" s="120"/>
      <c r="G265" s="120"/>
      <c r="H265" s="120"/>
    </row>
    <row r="266" spans="2:8" x14ac:dyDescent="0.25">
      <c r="B266" s="118"/>
      <c r="C266" s="119"/>
      <c r="D266" s="118"/>
      <c r="E266" s="139"/>
      <c r="F266" s="120"/>
      <c r="G266" s="120"/>
      <c r="H266" s="120"/>
    </row>
    <row r="267" spans="2:8" x14ac:dyDescent="0.25">
      <c r="B267" s="118"/>
      <c r="C267" s="119"/>
      <c r="D267" s="118"/>
      <c r="E267" s="139"/>
      <c r="F267" s="120"/>
      <c r="G267" s="120"/>
      <c r="H267" s="120"/>
    </row>
    <row r="268" spans="2:8" x14ac:dyDescent="0.25">
      <c r="B268" s="118"/>
      <c r="C268" s="119"/>
      <c r="D268" s="118"/>
      <c r="E268" s="139"/>
      <c r="F268" s="120"/>
      <c r="G268" s="120"/>
      <c r="H268" s="120"/>
    </row>
    <row r="269" spans="2:8" x14ac:dyDescent="0.25">
      <c r="B269" s="118"/>
      <c r="C269" s="119"/>
      <c r="D269" s="118"/>
      <c r="E269" s="139"/>
      <c r="F269" s="120"/>
      <c r="G269" s="120"/>
      <c r="H269" s="120"/>
    </row>
    <row r="270" spans="2:8" x14ac:dyDescent="0.25">
      <c r="B270" s="118"/>
      <c r="C270" s="119"/>
      <c r="D270" s="118"/>
      <c r="E270" s="139"/>
      <c r="F270" s="120"/>
      <c r="G270" s="120"/>
      <c r="H270" s="120"/>
    </row>
    <row r="271" spans="2:8" x14ac:dyDescent="0.25">
      <c r="B271" s="118"/>
      <c r="C271" s="119"/>
      <c r="D271" s="118"/>
      <c r="E271" s="139"/>
      <c r="F271" s="120"/>
      <c r="G271" s="120"/>
      <c r="H271" s="120"/>
    </row>
    <row r="272" spans="2:8" x14ac:dyDescent="0.25">
      <c r="B272" s="118"/>
      <c r="C272" s="119"/>
      <c r="D272" s="118"/>
      <c r="E272" s="139"/>
      <c r="F272" s="120"/>
      <c r="G272" s="120"/>
      <c r="H272" s="120"/>
    </row>
    <row r="273" spans="2:8" x14ac:dyDescent="0.25">
      <c r="B273" s="118"/>
      <c r="C273" s="119"/>
      <c r="D273" s="118"/>
      <c r="E273" s="139"/>
      <c r="F273" s="120"/>
      <c r="G273" s="120"/>
      <c r="H273" s="120"/>
    </row>
    <row r="274" spans="2:8" x14ac:dyDescent="0.25">
      <c r="B274" s="118"/>
      <c r="C274" s="119"/>
      <c r="D274" s="118"/>
      <c r="E274" s="139"/>
      <c r="F274" s="120"/>
      <c r="G274" s="120"/>
      <c r="H274" s="120"/>
    </row>
    <row r="275" spans="2:8" x14ac:dyDescent="0.25">
      <c r="B275" s="118"/>
      <c r="C275" s="119"/>
      <c r="D275" s="118"/>
      <c r="E275" s="139"/>
      <c r="F275" s="120"/>
      <c r="G275" s="120"/>
      <c r="H275" s="120"/>
    </row>
    <row r="276" spans="2:8" x14ac:dyDescent="0.25">
      <c r="B276" s="118"/>
      <c r="C276" s="119"/>
      <c r="D276" s="118"/>
      <c r="E276" s="139"/>
      <c r="F276" s="120"/>
      <c r="G276" s="120"/>
      <c r="H276" s="120"/>
    </row>
    <row r="277" spans="2:8" x14ac:dyDescent="0.25">
      <c r="B277" s="118"/>
      <c r="C277" s="119"/>
      <c r="D277" s="118"/>
      <c r="E277" s="139"/>
      <c r="F277" s="120"/>
      <c r="G277" s="120"/>
      <c r="H277" s="120"/>
    </row>
    <row r="278" spans="2:8" x14ac:dyDescent="0.25">
      <c r="B278" s="118"/>
      <c r="C278" s="119"/>
      <c r="D278" s="118"/>
      <c r="E278" s="139"/>
      <c r="F278" s="120"/>
      <c r="G278" s="120"/>
      <c r="H278" s="120"/>
    </row>
    <row r="279" spans="2:8" x14ac:dyDescent="0.25">
      <c r="B279" s="118"/>
      <c r="C279" s="119"/>
      <c r="D279" s="118"/>
      <c r="E279" s="139"/>
      <c r="F279" s="120"/>
      <c r="G279" s="120"/>
      <c r="H279" s="120"/>
    </row>
    <row r="280" spans="2:8" x14ac:dyDescent="0.25">
      <c r="B280" s="118"/>
      <c r="C280" s="119"/>
      <c r="D280" s="118"/>
      <c r="E280" s="139"/>
      <c r="F280" s="120"/>
      <c r="G280" s="120"/>
      <c r="H280" s="120"/>
    </row>
    <row r="281" spans="2:8" x14ac:dyDescent="0.25">
      <c r="B281" s="118"/>
      <c r="C281" s="119"/>
      <c r="D281" s="118"/>
      <c r="E281" s="139"/>
      <c r="F281" s="120"/>
      <c r="G281" s="120"/>
      <c r="H281" s="120"/>
    </row>
    <row r="282" spans="2:8" x14ac:dyDescent="0.25">
      <c r="B282" s="118"/>
      <c r="C282" s="119"/>
      <c r="D282" s="118"/>
      <c r="E282" s="139"/>
      <c r="F282" s="120"/>
      <c r="G282" s="120"/>
      <c r="H282" s="120"/>
    </row>
    <row r="283" spans="2:8" x14ac:dyDescent="0.25">
      <c r="B283" s="118"/>
      <c r="C283" s="119"/>
      <c r="D283" s="118"/>
      <c r="E283" s="139"/>
      <c r="F283" s="120"/>
      <c r="G283" s="120"/>
      <c r="H283" s="120"/>
    </row>
    <row r="284" spans="2:8" x14ac:dyDescent="0.25">
      <c r="B284" s="118"/>
      <c r="C284" s="119"/>
      <c r="D284" s="118"/>
      <c r="E284" s="139"/>
      <c r="F284" s="120"/>
      <c r="G284" s="120"/>
      <c r="H284" s="120"/>
    </row>
    <row r="285" spans="2:8" x14ac:dyDescent="0.25">
      <c r="B285" s="118"/>
      <c r="C285" s="119"/>
      <c r="D285" s="118"/>
      <c r="E285" s="139"/>
      <c r="F285" s="120"/>
      <c r="G285" s="120"/>
      <c r="H285" s="120"/>
    </row>
    <row r="286" spans="2:8" x14ac:dyDescent="0.25">
      <c r="B286" s="118"/>
      <c r="C286" s="119"/>
      <c r="D286" s="118"/>
      <c r="E286" s="139"/>
      <c r="F286" s="120"/>
      <c r="G286" s="120"/>
      <c r="H286" s="120"/>
    </row>
    <row r="287" spans="2:8" x14ac:dyDescent="0.25">
      <c r="B287" s="118"/>
      <c r="C287" s="119"/>
      <c r="D287" s="118"/>
      <c r="E287" s="139"/>
      <c r="F287" s="120"/>
      <c r="G287" s="120"/>
      <c r="H287" s="120"/>
    </row>
    <row r="288" spans="2:8" x14ac:dyDescent="0.25">
      <c r="B288" s="118"/>
      <c r="C288" s="119"/>
      <c r="D288" s="118"/>
      <c r="E288" s="139"/>
      <c r="F288" s="120"/>
      <c r="G288" s="120"/>
      <c r="H288" s="120"/>
    </row>
    <row r="289" spans="2:8" x14ac:dyDescent="0.25">
      <c r="B289" s="118"/>
      <c r="C289" s="119"/>
      <c r="D289" s="118"/>
      <c r="E289" s="139"/>
      <c r="F289" s="120"/>
      <c r="G289" s="120"/>
      <c r="H289" s="120"/>
    </row>
    <row r="290" spans="2:8" x14ac:dyDescent="0.25">
      <c r="B290" s="118"/>
      <c r="C290" s="119"/>
      <c r="D290" s="118"/>
      <c r="E290" s="139"/>
      <c r="F290" s="120"/>
      <c r="G290" s="120"/>
      <c r="H290" s="120"/>
    </row>
    <row r="291" spans="2:8" x14ac:dyDescent="0.25">
      <c r="B291" s="118"/>
      <c r="C291" s="119"/>
      <c r="D291" s="118"/>
      <c r="E291" s="139"/>
      <c r="F291" s="120"/>
      <c r="G291" s="120"/>
      <c r="H291" s="120"/>
    </row>
    <row r="292" spans="2:8" x14ac:dyDescent="0.25">
      <c r="B292" s="118"/>
      <c r="C292" s="119"/>
      <c r="D292" s="118"/>
      <c r="E292" s="139"/>
      <c r="F292" s="120"/>
      <c r="G292" s="120"/>
      <c r="H292" s="120"/>
    </row>
    <row r="293" spans="2:8" x14ac:dyDescent="0.25">
      <c r="B293" s="118"/>
      <c r="C293" s="119"/>
      <c r="D293" s="118"/>
      <c r="E293" s="139"/>
      <c r="F293" s="120"/>
      <c r="G293" s="120"/>
      <c r="H293" s="120"/>
    </row>
    <row r="294" spans="2:8" x14ac:dyDescent="0.25">
      <c r="B294" s="118"/>
      <c r="C294" s="119"/>
      <c r="D294" s="118"/>
      <c r="E294" s="139"/>
      <c r="F294" s="120"/>
      <c r="G294" s="120"/>
      <c r="H294" s="120"/>
    </row>
    <row r="295" spans="2:8" x14ac:dyDescent="0.25">
      <c r="B295" s="118"/>
      <c r="C295" s="119"/>
      <c r="D295" s="118"/>
      <c r="E295" s="139"/>
      <c r="F295" s="120"/>
      <c r="G295" s="120"/>
      <c r="H295" s="120"/>
    </row>
    <row r="296" spans="2:8" x14ac:dyDescent="0.25">
      <c r="B296" s="118"/>
      <c r="C296" s="119"/>
      <c r="D296" s="118"/>
      <c r="E296" s="139"/>
      <c r="F296" s="120"/>
      <c r="G296" s="120"/>
      <c r="H296" s="120"/>
    </row>
    <row r="297" spans="2:8" x14ac:dyDescent="0.25">
      <c r="B297" s="118"/>
      <c r="C297" s="119"/>
      <c r="D297" s="118"/>
      <c r="E297" s="139"/>
      <c r="F297" s="120"/>
      <c r="G297" s="120"/>
      <c r="H297" s="120"/>
    </row>
    <row r="298" spans="2:8" x14ac:dyDescent="0.25">
      <c r="B298" s="118"/>
      <c r="C298" s="119"/>
      <c r="D298" s="118"/>
      <c r="E298" s="139"/>
      <c r="F298" s="120"/>
      <c r="G298" s="120"/>
      <c r="H298" s="120"/>
    </row>
    <row r="299" spans="2:8" x14ac:dyDescent="0.25">
      <c r="B299" s="118"/>
      <c r="C299" s="119"/>
      <c r="D299" s="118"/>
      <c r="E299" s="139"/>
      <c r="F299" s="120"/>
      <c r="G299" s="120"/>
      <c r="H299" s="120"/>
    </row>
    <row r="300" spans="2:8" x14ac:dyDescent="0.25">
      <c r="B300" s="118"/>
      <c r="C300" s="119"/>
      <c r="D300" s="118"/>
      <c r="E300" s="139"/>
      <c r="F300" s="120"/>
      <c r="G300" s="120"/>
      <c r="H300" s="120"/>
    </row>
    <row r="301" spans="2:8" x14ac:dyDescent="0.25">
      <c r="B301" s="118"/>
      <c r="C301" s="119"/>
      <c r="D301" s="118"/>
      <c r="E301" s="139"/>
      <c r="F301" s="120"/>
      <c r="G301" s="120"/>
      <c r="H301" s="120"/>
    </row>
    <row r="302" spans="2:8" x14ac:dyDescent="0.25">
      <c r="B302" s="118"/>
      <c r="C302" s="119"/>
      <c r="D302" s="118"/>
      <c r="E302" s="139"/>
      <c r="F302" s="120"/>
      <c r="G302" s="120"/>
      <c r="H302" s="120"/>
    </row>
    <row r="303" spans="2:8" x14ac:dyDescent="0.25">
      <c r="B303" s="118"/>
      <c r="C303" s="119"/>
      <c r="D303" s="118"/>
      <c r="E303" s="139"/>
      <c r="F303" s="120"/>
      <c r="G303" s="120"/>
      <c r="H303" s="120"/>
    </row>
    <row r="304" spans="2:8" x14ac:dyDescent="0.25">
      <c r="B304" s="118"/>
      <c r="C304" s="119"/>
      <c r="D304" s="118"/>
      <c r="E304" s="139"/>
      <c r="F304" s="120"/>
      <c r="G304" s="120"/>
      <c r="H304" s="120"/>
    </row>
    <row r="305" spans="2:8" x14ac:dyDescent="0.25">
      <c r="B305" s="118"/>
      <c r="C305" s="119"/>
      <c r="D305" s="118"/>
      <c r="E305" s="139"/>
      <c r="F305" s="120"/>
      <c r="G305" s="120"/>
      <c r="H305" s="120"/>
    </row>
    <row r="306" spans="2:8" x14ac:dyDescent="0.25">
      <c r="B306" s="118"/>
      <c r="C306" s="119"/>
      <c r="D306" s="118"/>
      <c r="E306" s="139"/>
      <c r="F306" s="120"/>
      <c r="G306" s="120"/>
      <c r="H306" s="120"/>
    </row>
    <row r="307" spans="2:8" x14ac:dyDescent="0.25">
      <c r="B307" s="118"/>
      <c r="C307" s="119"/>
      <c r="D307" s="118"/>
      <c r="E307" s="139"/>
      <c r="F307" s="120"/>
      <c r="G307" s="120"/>
      <c r="H307" s="120"/>
    </row>
    <row r="308" spans="2:8" x14ac:dyDescent="0.25">
      <c r="B308" s="118"/>
      <c r="C308" s="119"/>
      <c r="D308" s="118"/>
      <c r="E308" s="139"/>
      <c r="F308" s="120"/>
      <c r="G308" s="120"/>
      <c r="H308" s="120"/>
    </row>
    <row r="309" spans="2:8" x14ac:dyDescent="0.25">
      <c r="B309" s="118"/>
      <c r="C309" s="119"/>
      <c r="D309" s="118"/>
      <c r="E309" s="139"/>
      <c r="F309" s="120"/>
      <c r="G309" s="120"/>
      <c r="H309" s="120"/>
    </row>
    <row r="310" spans="2:8" x14ac:dyDescent="0.25">
      <c r="B310" s="118"/>
      <c r="C310" s="119"/>
      <c r="D310" s="118"/>
      <c r="E310" s="139"/>
      <c r="F310" s="120"/>
      <c r="G310" s="120"/>
      <c r="H310" s="120"/>
    </row>
    <row r="311" spans="2:8" x14ac:dyDescent="0.25">
      <c r="B311" s="118"/>
      <c r="C311" s="119"/>
      <c r="D311" s="118"/>
      <c r="E311" s="139"/>
      <c r="F311" s="120"/>
      <c r="G311" s="120"/>
      <c r="H311" s="120"/>
    </row>
    <row r="312" spans="2:8" x14ac:dyDescent="0.25">
      <c r="B312" s="118"/>
      <c r="C312" s="119"/>
      <c r="D312" s="118"/>
      <c r="E312" s="139"/>
      <c r="F312" s="120"/>
      <c r="G312" s="120"/>
      <c r="H312" s="120"/>
    </row>
    <row r="313" spans="2:8" x14ac:dyDescent="0.25">
      <c r="B313" s="118"/>
      <c r="C313" s="119"/>
      <c r="D313" s="118"/>
      <c r="E313" s="139"/>
      <c r="F313" s="120"/>
      <c r="G313" s="120"/>
      <c r="H313" s="120"/>
    </row>
    <row r="314" spans="2:8" x14ac:dyDescent="0.25">
      <c r="B314" s="118"/>
      <c r="C314" s="119"/>
      <c r="D314" s="118"/>
      <c r="E314" s="139"/>
      <c r="F314" s="120"/>
      <c r="G314" s="120"/>
      <c r="H314" s="120"/>
    </row>
    <row r="315" spans="2:8" x14ac:dyDescent="0.25">
      <c r="B315" s="118"/>
      <c r="C315" s="119"/>
      <c r="D315" s="118"/>
      <c r="E315" s="139"/>
      <c r="F315" s="120"/>
      <c r="G315" s="120"/>
      <c r="H315" s="120"/>
    </row>
    <row r="316" spans="2:8" x14ac:dyDescent="0.25">
      <c r="B316" s="118"/>
      <c r="C316" s="119"/>
      <c r="D316" s="118"/>
      <c r="E316" s="139"/>
      <c r="F316" s="120"/>
      <c r="G316" s="120"/>
      <c r="H316" s="120"/>
    </row>
    <row r="317" spans="2:8" x14ac:dyDescent="0.25">
      <c r="B317" s="118"/>
      <c r="C317" s="119"/>
      <c r="D317" s="118"/>
      <c r="E317" s="139"/>
      <c r="F317" s="120"/>
      <c r="G317" s="120"/>
      <c r="H317" s="120"/>
    </row>
    <row r="318" spans="2:8" x14ac:dyDescent="0.25">
      <c r="B318" s="118"/>
      <c r="C318" s="119"/>
      <c r="D318" s="118"/>
      <c r="E318" s="139"/>
      <c r="F318" s="120"/>
      <c r="G318" s="120"/>
      <c r="H318" s="120"/>
    </row>
    <row r="319" spans="2:8" x14ac:dyDescent="0.25">
      <c r="B319" s="118"/>
      <c r="C319" s="119"/>
      <c r="D319" s="118"/>
      <c r="E319" s="139"/>
      <c r="F319" s="120"/>
      <c r="G319" s="120"/>
      <c r="H319" s="120"/>
    </row>
    <row r="320" spans="2:8" x14ac:dyDescent="0.25">
      <c r="B320" s="118"/>
      <c r="C320" s="119"/>
      <c r="D320" s="118"/>
      <c r="E320" s="139"/>
      <c r="F320" s="120"/>
      <c r="G320" s="120"/>
      <c r="H320" s="120"/>
    </row>
    <row r="321" spans="2:8" x14ac:dyDescent="0.25">
      <c r="B321" s="118"/>
      <c r="C321" s="119"/>
      <c r="D321" s="118"/>
      <c r="E321" s="139"/>
      <c r="F321" s="120"/>
      <c r="G321" s="120"/>
      <c r="H321" s="120"/>
    </row>
    <row r="322" spans="2:8" x14ac:dyDescent="0.25">
      <c r="B322" s="118"/>
      <c r="C322" s="119"/>
      <c r="D322" s="118"/>
      <c r="E322" s="139"/>
      <c r="F322" s="120"/>
      <c r="G322" s="120"/>
      <c r="H322" s="120"/>
    </row>
    <row r="323" spans="2:8" x14ac:dyDescent="0.25">
      <c r="B323" s="118"/>
      <c r="C323" s="119"/>
      <c r="D323" s="118"/>
      <c r="E323" s="139"/>
      <c r="F323" s="120"/>
      <c r="G323" s="120"/>
      <c r="H323" s="120"/>
    </row>
    <row r="324" spans="2:8" x14ac:dyDescent="0.25">
      <c r="B324" s="118"/>
      <c r="C324" s="119"/>
      <c r="D324" s="118"/>
      <c r="E324" s="139"/>
      <c r="F324" s="120"/>
      <c r="G324" s="120"/>
      <c r="H324" s="120"/>
    </row>
  </sheetData>
  <mergeCells count="417">
    <mergeCell ref="B240:D240"/>
    <mergeCell ref="K240:L240"/>
    <mergeCell ref="C234:C235"/>
    <mergeCell ref="B236:B237"/>
    <mergeCell ref="B206:B207"/>
    <mergeCell ref="L214:L215"/>
    <mergeCell ref="L222:L223"/>
    <mergeCell ref="L224:L225"/>
    <mergeCell ref="B214:B215"/>
    <mergeCell ref="B216:B217"/>
    <mergeCell ref="L218:L219"/>
    <mergeCell ref="D224:D225"/>
    <mergeCell ref="C224:C225"/>
    <mergeCell ref="L236:L237"/>
    <mergeCell ref="L234:L235"/>
    <mergeCell ref="L228:L229"/>
    <mergeCell ref="L230:L231"/>
    <mergeCell ref="L232:L233"/>
    <mergeCell ref="L226:L227"/>
    <mergeCell ref="L220:L221"/>
    <mergeCell ref="D222:D223"/>
    <mergeCell ref="C210:C211"/>
    <mergeCell ref="A208:L208"/>
    <mergeCell ref="L212:L213"/>
    <mergeCell ref="A212:A213"/>
    <mergeCell ref="D204:D205"/>
    <mergeCell ref="C204:C205"/>
    <mergeCell ref="A204:A205"/>
    <mergeCell ref="D220:D221"/>
    <mergeCell ref="C220:C221"/>
    <mergeCell ref="C216:C217"/>
    <mergeCell ref="B222:B223"/>
    <mergeCell ref="D228:D229"/>
    <mergeCell ref="D226:D227"/>
    <mergeCell ref="C212:C213"/>
    <mergeCell ref="B218:B219"/>
    <mergeCell ref="B224:B225"/>
    <mergeCell ref="C218:C219"/>
    <mergeCell ref="D218:D219"/>
    <mergeCell ref="C222:C223"/>
    <mergeCell ref="C214:C215"/>
    <mergeCell ref="A214:A215"/>
    <mergeCell ref="A218:A219"/>
    <mergeCell ref="B220:B221"/>
    <mergeCell ref="D214:D215"/>
    <mergeCell ref="A216:A217"/>
    <mergeCell ref="D212:D213"/>
    <mergeCell ref="D216:D217"/>
    <mergeCell ref="A232:A233"/>
    <mergeCell ref="A236:A237"/>
    <mergeCell ref="C236:C237"/>
    <mergeCell ref="A234:A235"/>
    <mergeCell ref="B234:B235"/>
    <mergeCell ref="D234:D235"/>
    <mergeCell ref="D236:D237"/>
    <mergeCell ref="C226:C227"/>
    <mergeCell ref="B228:B229"/>
    <mergeCell ref="A230:A231"/>
    <mergeCell ref="D230:D231"/>
    <mergeCell ref="B232:B233"/>
    <mergeCell ref="B230:B231"/>
    <mergeCell ref="D232:D233"/>
    <mergeCell ref="C232:C233"/>
    <mergeCell ref="C230:C231"/>
    <mergeCell ref="A228:A229"/>
    <mergeCell ref="B226:B227"/>
    <mergeCell ref="C228:C229"/>
    <mergeCell ref="A226:A227"/>
    <mergeCell ref="L216:L217"/>
    <mergeCell ref="A209:L209"/>
    <mergeCell ref="B163:B165"/>
    <mergeCell ref="L198:L200"/>
    <mergeCell ref="C201:C203"/>
    <mergeCell ref="D175:D177"/>
    <mergeCell ref="D201:D203"/>
    <mergeCell ref="D198:D200"/>
    <mergeCell ref="C198:C200"/>
    <mergeCell ref="B198:B200"/>
    <mergeCell ref="B186:B188"/>
    <mergeCell ref="A175:A177"/>
    <mergeCell ref="A172:A174"/>
    <mergeCell ref="B172:B174"/>
    <mergeCell ref="C172:C174"/>
    <mergeCell ref="B204:B205"/>
    <mergeCell ref="A201:A203"/>
    <mergeCell ref="B212:B213"/>
    <mergeCell ref="F180:F181"/>
    <mergeCell ref="L183:L194"/>
    <mergeCell ref="L201:L203"/>
    <mergeCell ref="L157:L165"/>
    <mergeCell ref="L210:L211"/>
    <mergeCell ref="L175:L177"/>
    <mergeCell ref="A206:A207"/>
    <mergeCell ref="L206:L207"/>
    <mergeCell ref="A210:A211"/>
    <mergeCell ref="B210:B211"/>
    <mergeCell ref="B178:B181"/>
    <mergeCell ref="G180:G181"/>
    <mergeCell ref="D178:D181"/>
    <mergeCell ref="C178:C181"/>
    <mergeCell ref="A178:A181"/>
    <mergeCell ref="H180:H181"/>
    <mergeCell ref="A189:A191"/>
    <mergeCell ref="B189:B191"/>
    <mergeCell ref="C189:C191"/>
    <mergeCell ref="D189:D191"/>
    <mergeCell ref="A192:A194"/>
    <mergeCell ref="A195:A197"/>
    <mergeCell ref="B192:B194"/>
    <mergeCell ref="L204:L205"/>
    <mergeCell ref="A198:A200"/>
    <mergeCell ref="C206:C207"/>
    <mergeCell ref="B201:B203"/>
    <mergeCell ref="D210:D211"/>
    <mergeCell ref="A186:A188"/>
    <mergeCell ref="A222:A223"/>
    <mergeCell ref="A220:A221"/>
    <mergeCell ref="A224:A225"/>
    <mergeCell ref="D206:D207"/>
    <mergeCell ref="B46:B47"/>
    <mergeCell ref="C46:C47"/>
    <mergeCell ref="A33:A34"/>
    <mergeCell ref="A35:A37"/>
    <mergeCell ref="D35:D37"/>
    <mergeCell ref="D42:D43"/>
    <mergeCell ref="C40:C41"/>
    <mergeCell ref="D40:D41"/>
    <mergeCell ref="A97:A99"/>
    <mergeCell ref="B97:B99"/>
    <mergeCell ref="B110:B112"/>
    <mergeCell ref="C110:C112"/>
    <mergeCell ref="D110:D112"/>
    <mergeCell ref="D113:D115"/>
    <mergeCell ref="A138:L139"/>
    <mergeCell ref="L135:L137"/>
    <mergeCell ref="B135:B137"/>
    <mergeCell ref="C135:C137"/>
    <mergeCell ref="L125:L127"/>
    <mergeCell ref="L100:L102"/>
    <mergeCell ref="A72:A75"/>
    <mergeCell ref="A85:A87"/>
    <mergeCell ref="B88:B90"/>
    <mergeCell ref="C85:C87"/>
    <mergeCell ref="C88:C90"/>
    <mergeCell ref="A79:A81"/>
    <mergeCell ref="A76:A78"/>
    <mergeCell ref="L79:L81"/>
    <mergeCell ref="B85:B87"/>
    <mergeCell ref="L76:L78"/>
    <mergeCell ref="C76:C78"/>
    <mergeCell ref="B76:B78"/>
    <mergeCell ref="D79:D81"/>
    <mergeCell ref="L88:L90"/>
    <mergeCell ref="A2:L3"/>
    <mergeCell ref="I9:I10"/>
    <mergeCell ref="H9:H10"/>
    <mergeCell ref="J9:J10"/>
    <mergeCell ref="E8:E10"/>
    <mergeCell ref="A13:A15"/>
    <mergeCell ref="B13:B15"/>
    <mergeCell ref="L8:L10"/>
    <mergeCell ref="B8:B10"/>
    <mergeCell ref="C8:C10"/>
    <mergeCell ref="D8:D10"/>
    <mergeCell ref="A4:L4"/>
    <mergeCell ref="A5:L5"/>
    <mergeCell ref="A6:L6"/>
    <mergeCell ref="A8:A10"/>
    <mergeCell ref="H8:K8"/>
    <mergeCell ref="K9:K10"/>
    <mergeCell ref="G8:G10"/>
    <mergeCell ref="A7:L7"/>
    <mergeCell ref="A12:L12"/>
    <mergeCell ref="L13:L15"/>
    <mergeCell ref="C13:C15"/>
    <mergeCell ref="D13:D15"/>
    <mergeCell ref="F8:F10"/>
    <mergeCell ref="L40:L41"/>
    <mergeCell ref="A38:A39"/>
    <mergeCell ref="B38:B39"/>
    <mergeCell ref="C38:C39"/>
    <mergeCell ref="D38:D39"/>
    <mergeCell ref="A40:A41"/>
    <mergeCell ref="B40:B41"/>
    <mergeCell ref="C42:C43"/>
    <mergeCell ref="A29:A31"/>
    <mergeCell ref="B29:B31"/>
    <mergeCell ref="C29:C31"/>
    <mergeCell ref="A32:L32"/>
    <mergeCell ref="D29:D31"/>
    <mergeCell ref="L35:L37"/>
    <mergeCell ref="A42:A43"/>
    <mergeCell ref="B42:B43"/>
    <mergeCell ref="C33:C34"/>
    <mergeCell ref="D33:D34"/>
    <mergeCell ref="B33:B34"/>
    <mergeCell ref="L22:L23"/>
    <mergeCell ref="A24:A25"/>
    <mergeCell ref="B24:B25"/>
    <mergeCell ref="C24:C25"/>
    <mergeCell ref="D24:D25"/>
    <mergeCell ref="L24:L25"/>
    <mergeCell ref="A22:A23"/>
    <mergeCell ref="B22:B23"/>
    <mergeCell ref="C22:C23"/>
    <mergeCell ref="D22:D23"/>
    <mergeCell ref="A16:A18"/>
    <mergeCell ref="B16:B18"/>
    <mergeCell ref="C16:C18"/>
    <mergeCell ref="D16:D18"/>
    <mergeCell ref="A88:A90"/>
    <mergeCell ref="A69:A70"/>
    <mergeCell ref="A71:L71"/>
    <mergeCell ref="B157:B162"/>
    <mergeCell ref="D157:D162"/>
    <mergeCell ref="L94:L96"/>
    <mergeCell ref="C128:C130"/>
    <mergeCell ref="D119:D121"/>
    <mergeCell ref="A133:A134"/>
    <mergeCell ref="C131:C132"/>
    <mergeCell ref="A131:A132"/>
    <mergeCell ref="D133:D134"/>
    <mergeCell ref="A119:A121"/>
    <mergeCell ref="C125:C127"/>
    <mergeCell ref="A125:A127"/>
    <mergeCell ref="B125:B127"/>
    <mergeCell ref="A128:A130"/>
    <mergeCell ref="D125:D127"/>
    <mergeCell ref="L128:L130"/>
    <mergeCell ref="B113:B115"/>
    <mergeCell ref="A110:A112"/>
    <mergeCell ref="B195:B197"/>
    <mergeCell ref="C195:C197"/>
    <mergeCell ref="D195:D197"/>
    <mergeCell ref="L195:L197"/>
    <mergeCell ref="C186:C188"/>
    <mergeCell ref="D186:D188"/>
    <mergeCell ref="C157:C162"/>
    <mergeCell ref="B175:B177"/>
    <mergeCell ref="A182:L182"/>
    <mergeCell ref="E180:E181"/>
    <mergeCell ref="I180:I181"/>
    <mergeCell ref="L178:L181"/>
    <mergeCell ref="K180:K181"/>
    <mergeCell ref="J180:J181"/>
    <mergeCell ref="I159:I162"/>
    <mergeCell ref="H159:H162"/>
    <mergeCell ref="G159:G162"/>
    <mergeCell ref="C192:C194"/>
    <mergeCell ref="D192:D194"/>
    <mergeCell ref="D172:D174"/>
    <mergeCell ref="L172:L174"/>
    <mergeCell ref="L110:L112"/>
    <mergeCell ref="C175:C177"/>
    <mergeCell ref="L133:L134"/>
    <mergeCell ref="L131:L132"/>
    <mergeCell ref="B128:B130"/>
    <mergeCell ref="D128:D130"/>
    <mergeCell ref="L166:L168"/>
    <mergeCell ref="B131:B132"/>
    <mergeCell ref="B133:B134"/>
    <mergeCell ref="D135:D137"/>
    <mergeCell ref="L113:L115"/>
    <mergeCell ref="C113:C115"/>
    <mergeCell ref="C133:C134"/>
    <mergeCell ref="D183:D185"/>
    <mergeCell ref="A166:A168"/>
    <mergeCell ref="B166:B168"/>
    <mergeCell ref="C166:C168"/>
    <mergeCell ref="D166:D168"/>
    <mergeCell ref="A145:A150"/>
    <mergeCell ref="D140:D144"/>
    <mergeCell ref="A151:A156"/>
    <mergeCell ref="D131:D132"/>
    <mergeCell ref="A140:A144"/>
    <mergeCell ref="B140:B142"/>
    <mergeCell ref="C140:C142"/>
    <mergeCell ref="A113:A115"/>
    <mergeCell ref="A135:A137"/>
    <mergeCell ref="C163:C165"/>
    <mergeCell ref="D163:D165"/>
    <mergeCell ref="A183:A185"/>
    <mergeCell ref="B183:B185"/>
    <mergeCell ref="C183:C185"/>
    <mergeCell ref="J159:J162"/>
    <mergeCell ref="K159:K162"/>
    <mergeCell ref="A163:A165"/>
    <mergeCell ref="A169:A171"/>
    <mergeCell ref="B169:B171"/>
    <mergeCell ref="C169:C171"/>
    <mergeCell ref="D169:D171"/>
    <mergeCell ref="L16:L18"/>
    <mergeCell ref="A19:A21"/>
    <mergeCell ref="B19:B21"/>
    <mergeCell ref="C19:C21"/>
    <mergeCell ref="D19:D21"/>
    <mergeCell ref="L19:L21"/>
    <mergeCell ref="L69:L70"/>
    <mergeCell ref="B69:B70"/>
    <mergeCell ref="L72:L75"/>
    <mergeCell ref="B72:B75"/>
    <mergeCell ref="A62:A65"/>
    <mergeCell ref="L62:L65"/>
    <mergeCell ref="B62:B65"/>
    <mergeCell ref="E69:E70"/>
    <mergeCell ref="B35:B37"/>
    <mergeCell ref="C35:C37"/>
    <mergeCell ref="L33:L34"/>
    <mergeCell ref="A46:A47"/>
    <mergeCell ref="D46:D47"/>
    <mergeCell ref="L42:L43"/>
    <mergeCell ref="L46:L47"/>
    <mergeCell ref="A45:L45"/>
    <mergeCell ref="L29:L31"/>
    <mergeCell ref="L38:L39"/>
    <mergeCell ref="A59:A60"/>
    <mergeCell ref="A61:L61"/>
    <mergeCell ref="G69:G70"/>
    <mergeCell ref="H69:H70"/>
    <mergeCell ref="I69:I70"/>
    <mergeCell ref="J69:J70"/>
    <mergeCell ref="K69:K70"/>
    <mergeCell ref="F69:F70"/>
    <mergeCell ref="D62:D65"/>
    <mergeCell ref="C62:C65"/>
    <mergeCell ref="D69:D70"/>
    <mergeCell ref="C69:C70"/>
    <mergeCell ref="D103:D105"/>
    <mergeCell ref="F108:F109"/>
    <mergeCell ref="L91:L93"/>
    <mergeCell ref="C79:C81"/>
    <mergeCell ref="B79:B81"/>
    <mergeCell ref="D76:D78"/>
    <mergeCell ref="C59:C60"/>
    <mergeCell ref="D59:D60"/>
    <mergeCell ref="B59:B60"/>
    <mergeCell ref="L59:L60"/>
    <mergeCell ref="C72:C75"/>
    <mergeCell ref="D85:D87"/>
    <mergeCell ref="L85:L87"/>
    <mergeCell ref="D88:D90"/>
    <mergeCell ref="J108:J109"/>
    <mergeCell ref="C103:C105"/>
    <mergeCell ref="D97:D99"/>
    <mergeCell ref="C97:C99"/>
    <mergeCell ref="L82:L84"/>
    <mergeCell ref="K108:K109"/>
    <mergeCell ref="L103:L105"/>
    <mergeCell ref="L97:L99"/>
    <mergeCell ref="D94:D96"/>
    <mergeCell ref="D72:D75"/>
    <mergeCell ref="L116:L118"/>
    <mergeCell ref="L119:L121"/>
    <mergeCell ref="B119:B121"/>
    <mergeCell ref="E108:E109"/>
    <mergeCell ref="G108:G109"/>
    <mergeCell ref="H108:H109"/>
    <mergeCell ref="I108:I109"/>
    <mergeCell ref="A82:A84"/>
    <mergeCell ref="B82:B84"/>
    <mergeCell ref="C82:C84"/>
    <mergeCell ref="D82:D84"/>
    <mergeCell ref="A91:A93"/>
    <mergeCell ref="B91:B93"/>
    <mergeCell ref="D91:D93"/>
    <mergeCell ref="C91:C93"/>
    <mergeCell ref="A103:A105"/>
    <mergeCell ref="B103:B105"/>
    <mergeCell ref="B94:B96"/>
    <mergeCell ref="D100:D102"/>
    <mergeCell ref="C94:C96"/>
    <mergeCell ref="A94:A96"/>
    <mergeCell ref="A100:A102"/>
    <mergeCell ref="B100:B102"/>
    <mergeCell ref="C100:C102"/>
    <mergeCell ref="A106:A109"/>
    <mergeCell ref="B106:B109"/>
    <mergeCell ref="C106:C109"/>
    <mergeCell ref="D106:D109"/>
    <mergeCell ref="L106:L109"/>
    <mergeCell ref="B143:B144"/>
    <mergeCell ref="C143:C144"/>
    <mergeCell ref="B148:B150"/>
    <mergeCell ref="C148:C150"/>
    <mergeCell ref="B145:B147"/>
    <mergeCell ref="C145:C147"/>
    <mergeCell ref="D145:D150"/>
    <mergeCell ref="L140:L144"/>
    <mergeCell ref="L145:L150"/>
    <mergeCell ref="C116:C118"/>
    <mergeCell ref="D116:D118"/>
    <mergeCell ref="B116:B118"/>
    <mergeCell ref="A122:A124"/>
    <mergeCell ref="L122:L124"/>
    <mergeCell ref="C122:C124"/>
    <mergeCell ref="B122:B124"/>
    <mergeCell ref="D122:D124"/>
    <mergeCell ref="A116:A118"/>
    <mergeCell ref="C119:C121"/>
    <mergeCell ref="L169:L171"/>
    <mergeCell ref="A157:A162"/>
    <mergeCell ref="E159:E162"/>
    <mergeCell ref="F159:F162"/>
    <mergeCell ref="B154:B156"/>
    <mergeCell ref="D151:D153"/>
    <mergeCell ref="C151:C153"/>
    <mergeCell ref="B151:B153"/>
    <mergeCell ref="L152:L156"/>
    <mergeCell ref="K155:K156"/>
    <mergeCell ref="J155:J156"/>
    <mergeCell ref="I155:I156"/>
    <mergeCell ref="H155:H156"/>
    <mergeCell ref="G155:G156"/>
    <mergeCell ref="E155:E156"/>
    <mergeCell ref="D154:D156"/>
    <mergeCell ref="C154:C156"/>
    <mergeCell ref="F155:F156"/>
  </mergeCells>
  <phoneticPr fontId="0" type="noConversion"/>
  <pageMargins left="0.62992125984251968" right="0" top="0.39370078740157483" bottom="0.19685039370078741" header="0" footer="0"/>
  <pageSetup paperSize="256" scale="66" orientation="landscape" r:id="rId1"/>
  <headerFooter alignWithMargins="0"/>
  <rowBreaks count="22" manualBreakCount="22">
    <brk id="18" max="10" man="1"/>
    <brk id="28" max="10" man="1"/>
    <brk id="31" max="10" man="1"/>
    <brk id="44" max="10" man="1"/>
    <brk id="53" max="10" man="1"/>
    <brk id="60" max="10" man="1"/>
    <brk id="70" max="11" man="1"/>
    <brk id="81" max="11" man="1"/>
    <brk id="93" max="11" man="1"/>
    <brk id="105" max="11" man="1"/>
    <brk id="118" max="11" man="1"/>
    <brk id="127" max="11" man="1"/>
    <brk id="137" max="10" man="1"/>
    <brk id="150" max="11" man="1"/>
    <brk id="168" max="11" man="1"/>
    <brk id="181" max="11" man="1"/>
    <brk id="197" max="11" man="1"/>
    <brk id="207" max="11" man="1"/>
    <brk id="219" max="11" man="1"/>
    <brk id="227" max="11" man="1"/>
    <brk id="237" max="11" man="1"/>
    <brk id="242" max="11" man="1"/>
  </rowBreaks>
  <colBreaks count="1" manualBreakCount="1">
    <brk id="12" max="241"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1"/>
  <sheetViews>
    <sheetView topLeftCell="A133" workbookViewId="0">
      <selection activeCell="J29" sqref="J29"/>
    </sheetView>
  </sheetViews>
  <sheetFormatPr defaultRowHeight="15" x14ac:dyDescent="0.25"/>
  <cols>
    <col min="1" max="1" width="9.140625" style="14"/>
    <col min="2" max="2" width="21.5703125" customWidth="1"/>
    <col min="3" max="3" width="30.28515625" customWidth="1"/>
    <col min="4" max="4" width="72" customWidth="1"/>
  </cols>
  <sheetData>
    <row r="1" spans="1:11" ht="15" customHeight="1" x14ac:dyDescent="0.25">
      <c r="A1" s="359" t="s">
        <v>155</v>
      </c>
      <c r="B1" s="360"/>
      <c r="C1" s="360"/>
      <c r="D1" s="360"/>
      <c r="E1" s="360"/>
      <c r="F1" s="360"/>
      <c r="G1" s="360"/>
      <c r="H1" s="360"/>
      <c r="I1" s="360"/>
      <c r="J1" s="360"/>
      <c r="K1" s="360"/>
    </row>
    <row r="2" spans="1:11" ht="15" customHeight="1" x14ac:dyDescent="0.25">
      <c r="A2" s="359"/>
      <c r="B2" s="360"/>
      <c r="C2" s="360"/>
      <c r="D2" s="360"/>
      <c r="E2" s="360"/>
      <c r="F2" s="360"/>
      <c r="G2" s="360"/>
      <c r="H2" s="360"/>
      <c r="I2" s="360"/>
      <c r="J2" s="360"/>
      <c r="K2" s="360"/>
    </row>
    <row r="3" spans="1:11" x14ac:dyDescent="0.25">
      <c r="A3" s="15"/>
    </row>
    <row r="4" spans="1:11" x14ac:dyDescent="0.25">
      <c r="A4" s="15"/>
    </row>
    <row r="5" spans="1:11" ht="63.75" customHeight="1" x14ac:dyDescent="0.25">
      <c r="A5" s="361">
        <v>1</v>
      </c>
      <c r="B5" s="12" t="s">
        <v>3</v>
      </c>
      <c r="C5" s="3" t="s">
        <v>108</v>
      </c>
      <c r="D5" s="368" t="s">
        <v>5</v>
      </c>
    </row>
    <row r="6" spans="1:11" ht="15" customHeight="1" x14ac:dyDescent="0.25">
      <c r="A6" s="362"/>
      <c r="B6" s="13" t="s">
        <v>1</v>
      </c>
      <c r="C6" s="1">
        <v>0</v>
      </c>
      <c r="D6" s="369"/>
    </row>
    <row r="7" spans="1:11" x14ac:dyDescent="0.25">
      <c r="A7" s="363"/>
      <c r="B7" s="13" t="s">
        <v>4</v>
      </c>
      <c r="C7" s="2">
        <v>98.752499999999998</v>
      </c>
      <c r="D7" s="370"/>
    </row>
    <row r="8" spans="1:11" ht="76.5" customHeight="1" x14ac:dyDescent="0.25">
      <c r="A8" s="361">
        <v>2</v>
      </c>
      <c r="B8" s="12" t="s">
        <v>6</v>
      </c>
      <c r="C8" s="3"/>
      <c r="D8" s="364" t="s">
        <v>7</v>
      </c>
    </row>
    <row r="9" spans="1:11" x14ac:dyDescent="0.25">
      <c r="A9" s="362"/>
      <c r="B9" s="12" t="s">
        <v>1</v>
      </c>
      <c r="C9" s="1">
        <v>0</v>
      </c>
      <c r="D9" s="365"/>
    </row>
    <row r="10" spans="1:11" ht="24.75" customHeight="1" x14ac:dyDescent="0.25">
      <c r="A10" s="363"/>
      <c r="B10" s="12" t="s">
        <v>4</v>
      </c>
      <c r="C10" s="2">
        <v>12909.050939999999</v>
      </c>
      <c r="D10" s="366"/>
    </row>
    <row r="11" spans="1:11" ht="69.75" customHeight="1" x14ac:dyDescent="0.25">
      <c r="A11" s="361">
        <v>3</v>
      </c>
      <c r="B11" s="12" t="s">
        <v>8</v>
      </c>
      <c r="C11" s="4"/>
      <c r="D11" s="345" t="s">
        <v>9</v>
      </c>
    </row>
    <row r="12" spans="1:11" ht="18.75" customHeight="1" x14ac:dyDescent="0.25">
      <c r="A12" s="362"/>
      <c r="B12" s="12" t="s">
        <v>1</v>
      </c>
      <c r="C12" s="1">
        <v>0</v>
      </c>
      <c r="D12" s="346"/>
    </row>
    <row r="13" spans="1:11" ht="18.75" customHeight="1" x14ac:dyDescent="0.25">
      <c r="A13" s="363"/>
      <c r="B13" s="12" t="s">
        <v>4</v>
      </c>
      <c r="C13" s="2">
        <v>26658.579239999999</v>
      </c>
      <c r="D13" s="347"/>
    </row>
    <row r="14" spans="1:11" ht="48" customHeight="1" x14ac:dyDescent="0.25">
      <c r="A14" s="361">
        <v>4</v>
      </c>
      <c r="B14" s="12" t="s">
        <v>11</v>
      </c>
      <c r="C14" s="4"/>
      <c r="D14" s="345" t="s">
        <v>12</v>
      </c>
    </row>
    <row r="15" spans="1:11" x14ac:dyDescent="0.25">
      <c r="A15" s="362"/>
      <c r="B15" s="12" t="s">
        <v>1</v>
      </c>
      <c r="C15" s="1">
        <v>0</v>
      </c>
      <c r="D15" s="346"/>
    </row>
    <row r="16" spans="1:11" ht="29.25" customHeight="1" x14ac:dyDescent="0.25">
      <c r="A16" s="363"/>
      <c r="B16" s="12" t="s">
        <v>4</v>
      </c>
      <c r="C16" s="2">
        <v>187</v>
      </c>
      <c r="D16" s="347"/>
    </row>
    <row r="17" spans="1:4" ht="25.5" customHeight="1" x14ac:dyDescent="0.25">
      <c r="A17" s="361">
        <v>5</v>
      </c>
      <c r="B17" s="12" t="s">
        <v>13</v>
      </c>
      <c r="C17" s="4"/>
      <c r="D17" s="364" t="s">
        <v>14</v>
      </c>
    </row>
    <row r="18" spans="1:4" x14ac:dyDescent="0.25">
      <c r="A18" s="362"/>
      <c r="B18" s="12" t="s">
        <v>1</v>
      </c>
      <c r="C18" s="1">
        <v>0</v>
      </c>
      <c r="D18" s="365"/>
    </row>
    <row r="19" spans="1:4" ht="37.5" customHeight="1" x14ac:dyDescent="0.25">
      <c r="A19" s="363"/>
      <c r="B19" s="12" t="s">
        <v>4</v>
      </c>
      <c r="C19" s="5">
        <v>785</v>
      </c>
      <c r="D19" s="366"/>
    </row>
    <row r="20" spans="1:4" ht="51" customHeight="1" x14ac:dyDescent="0.25">
      <c r="A20" s="361">
        <v>6</v>
      </c>
      <c r="B20" s="12" t="s">
        <v>15</v>
      </c>
      <c r="C20" s="3"/>
      <c r="D20" s="345" t="s">
        <v>16</v>
      </c>
    </row>
    <row r="21" spans="1:4" ht="29.25" customHeight="1" x14ac:dyDescent="0.25">
      <c r="A21" s="362"/>
      <c r="B21" s="12" t="s">
        <v>1</v>
      </c>
      <c r="C21" s="1">
        <v>0</v>
      </c>
      <c r="D21" s="346"/>
    </row>
    <row r="22" spans="1:4" ht="50.25" customHeight="1" x14ac:dyDescent="0.25">
      <c r="A22" s="363"/>
      <c r="B22" s="12" t="s">
        <v>4</v>
      </c>
      <c r="C22" s="1">
        <v>84019.759430000006</v>
      </c>
      <c r="D22" s="347"/>
    </row>
    <row r="23" spans="1:4" ht="51" customHeight="1" x14ac:dyDescent="0.25">
      <c r="B23" s="367" t="s">
        <v>17</v>
      </c>
      <c r="C23" s="367"/>
      <c r="D23" s="367"/>
    </row>
    <row r="24" spans="1:4" ht="38.25" x14ac:dyDescent="0.25">
      <c r="A24" s="361">
        <v>7</v>
      </c>
      <c r="B24" s="12" t="s">
        <v>18</v>
      </c>
      <c r="C24" s="4"/>
      <c r="D24" s="356" t="s">
        <v>23</v>
      </c>
    </row>
    <row r="25" spans="1:4" x14ac:dyDescent="0.25">
      <c r="A25" s="362"/>
      <c r="B25" s="12" t="s">
        <v>1</v>
      </c>
      <c r="C25" s="1">
        <v>0</v>
      </c>
      <c r="D25" s="357"/>
    </row>
    <row r="26" spans="1:4" x14ac:dyDescent="0.25">
      <c r="A26" s="363"/>
      <c r="B26" s="12" t="s">
        <v>4</v>
      </c>
      <c r="C26" s="2">
        <v>3670.21</v>
      </c>
      <c r="D26" s="357"/>
    </row>
    <row r="27" spans="1:4" ht="38.25" x14ac:dyDescent="0.25">
      <c r="A27" s="361">
        <v>8</v>
      </c>
      <c r="B27" s="12" t="s">
        <v>19</v>
      </c>
      <c r="C27" s="6"/>
      <c r="D27" s="357"/>
    </row>
    <row r="28" spans="1:4" x14ac:dyDescent="0.25">
      <c r="A28" s="362"/>
      <c r="B28" s="12" t="s">
        <v>1</v>
      </c>
      <c r="C28" s="1">
        <v>0</v>
      </c>
      <c r="D28" s="357"/>
    </row>
    <row r="29" spans="1:4" x14ac:dyDescent="0.25">
      <c r="A29" s="363"/>
      <c r="B29" s="12" t="s">
        <v>4</v>
      </c>
      <c r="C29" s="2">
        <v>4939.58</v>
      </c>
      <c r="D29" s="357"/>
    </row>
    <row r="30" spans="1:4" ht="38.25" x14ac:dyDescent="0.25">
      <c r="A30" s="361">
        <v>9</v>
      </c>
      <c r="B30" s="12" t="s">
        <v>20</v>
      </c>
      <c r="C30" s="6"/>
      <c r="D30" s="357"/>
    </row>
    <row r="31" spans="1:4" x14ac:dyDescent="0.25">
      <c r="A31" s="362"/>
      <c r="B31" s="12" t="s">
        <v>1</v>
      </c>
      <c r="C31" s="1">
        <v>0</v>
      </c>
      <c r="D31" s="357"/>
    </row>
    <row r="32" spans="1:4" x14ac:dyDescent="0.25">
      <c r="A32" s="363"/>
      <c r="B32" s="12" t="s">
        <v>4</v>
      </c>
      <c r="C32" s="2">
        <v>7773.55</v>
      </c>
      <c r="D32" s="357"/>
    </row>
    <row r="33" spans="1:4" ht="25.5" x14ac:dyDescent="0.25">
      <c r="A33" s="361">
        <v>10</v>
      </c>
      <c r="B33" s="12" t="s">
        <v>21</v>
      </c>
      <c r="C33" s="6"/>
      <c r="D33" s="357"/>
    </row>
    <row r="34" spans="1:4" x14ac:dyDescent="0.25">
      <c r="A34" s="362"/>
      <c r="B34" s="12" t="s">
        <v>1</v>
      </c>
      <c r="C34" s="1">
        <v>0</v>
      </c>
      <c r="D34" s="357"/>
    </row>
    <row r="35" spans="1:4" x14ac:dyDescent="0.25">
      <c r="A35" s="363"/>
      <c r="B35" s="12" t="s">
        <v>4</v>
      </c>
      <c r="C35" s="2">
        <v>4388.51</v>
      </c>
      <c r="D35" s="357"/>
    </row>
    <row r="36" spans="1:4" ht="38.25" x14ac:dyDescent="0.25">
      <c r="A36" s="361">
        <v>11</v>
      </c>
      <c r="B36" s="12" t="s">
        <v>22</v>
      </c>
      <c r="C36" s="6"/>
      <c r="D36" s="357"/>
    </row>
    <row r="37" spans="1:4" x14ac:dyDescent="0.25">
      <c r="A37" s="362"/>
      <c r="B37" s="12" t="s">
        <v>1</v>
      </c>
      <c r="C37" s="1">
        <v>0</v>
      </c>
      <c r="D37" s="357"/>
    </row>
    <row r="38" spans="1:4" x14ac:dyDescent="0.25">
      <c r="A38" s="363"/>
      <c r="B38" s="12" t="s">
        <v>4</v>
      </c>
      <c r="C38" s="2">
        <v>1488.24</v>
      </c>
      <c r="D38" s="358"/>
    </row>
    <row r="39" spans="1:4" ht="38.25" x14ac:dyDescent="0.25">
      <c r="A39" s="361">
        <v>12</v>
      </c>
      <c r="B39" s="12" t="s">
        <v>24</v>
      </c>
      <c r="C39" s="4"/>
      <c r="D39" s="345" t="s">
        <v>25</v>
      </c>
    </row>
    <row r="40" spans="1:4" x14ac:dyDescent="0.25">
      <c r="A40" s="362"/>
      <c r="B40" s="12" t="s">
        <v>1</v>
      </c>
      <c r="C40" s="1">
        <v>0</v>
      </c>
      <c r="D40" s="346"/>
    </row>
    <row r="41" spans="1:4" x14ac:dyDescent="0.25">
      <c r="A41" s="363"/>
      <c r="B41" s="12" t="s">
        <v>4</v>
      </c>
      <c r="C41" s="5">
        <v>3956.0277700000001</v>
      </c>
      <c r="D41" s="347"/>
    </row>
    <row r="42" spans="1:4" ht="77.25" customHeight="1" x14ac:dyDescent="0.25">
      <c r="A42" s="361">
        <v>13</v>
      </c>
      <c r="B42" s="12" t="s">
        <v>26</v>
      </c>
      <c r="D42" s="356" t="s">
        <v>131</v>
      </c>
    </row>
    <row r="43" spans="1:4" ht="15" customHeight="1" x14ac:dyDescent="0.25">
      <c r="A43" s="362"/>
      <c r="B43" s="12" t="s">
        <v>1</v>
      </c>
      <c r="C43" s="7">
        <v>0</v>
      </c>
      <c r="D43" s="357"/>
    </row>
    <row r="44" spans="1:4" x14ac:dyDescent="0.25">
      <c r="A44" s="363"/>
      <c r="B44" s="12" t="s">
        <v>4</v>
      </c>
      <c r="C44" s="8">
        <v>7678.5838100000001</v>
      </c>
      <c r="D44" s="358"/>
    </row>
    <row r="45" spans="1:4" ht="24.75" customHeight="1" x14ac:dyDescent="0.25">
      <c r="B45" s="12"/>
      <c r="C45" s="8"/>
      <c r="D45" s="9"/>
    </row>
    <row r="46" spans="1:4" ht="114.75" x14ac:dyDescent="0.25">
      <c r="A46" s="361">
        <v>15</v>
      </c>
      <c r="B46" s="12" t="s">
        <v>132</v>
      </c>
      <c r="C46" s="3"/>
      <c r="D46" s="356" t="s">
        <v>133</v>
      </c>
    </row>
    <row r="47" spans="1:4" x14ac:dyDescent="0.25">
      <c r="A47" s="362"/>
      <c r="B47" s="12" t="s">
        <v>1</v>
      </c>
      <c r="C47" s="2">
        <v>18758.761920000001</v>
      </c>
      <c r="D47" s="357"/>
    </row>
    <row r="48" spans="1:4" x14ac:dyDescent="0.25">
      <c r="A48" s="363"/>
      <c r="B48" s="12" t="s">
        <v>4</v>
      </c>
      <c r="C48" s="2">
        <v>2084.3068800000001</v>
      </c>
      <c r="D48" s="358"/>
    </row>
    <row r="49" spans="1:4" ht="38.25" x14ac:dyDescent="0.25">
      <c r="A49" s="361">
        <v>16</v>
      </c>
      <c r="B49" s="12" t="s">
        <v>134</v>
      </c>
      <c r="C49" s="3"/>
      <c r="D49" s="356" t="s">
        <v>100</v>
      </c>
    </row>
    <row r="50" spans="1:4" x14ac:dyDescent="0.25">
      <c r="A50" s="362"/>
      <c r="B50" s="13" t="s">
        <v>1</v>
      </c>
      <c r="C50" s="7">
        <v>0</v>
      </c>
      <c r="D50" s="357"/>
    </row>
    <row r="51" spans="1:4" x14ac:dyDescent="0.25">
      <c r="A51" s="363"/>
      <c r="B51" s="13" t="s">
        <v>4</v>
      </c>
      <c r="C51" s="8">
        <v>81.870019999999997</v>
      </c>
      <c r="D51" s="358"/>
    </row>
    <row r="52" spans="1:4" ht="87" customHeight="1" x14ac:dyDescent="0.25">
      <c r="A52" s="361">
        <v>17</v>
      </c>
      <c r="B52" s="12" t="s">
        <v>0</v>
      </c>
      <c r="D52" s="348" t="s">
        <v>104</v>
      </c>
    </row>
    <row r="53" spans="1:4" ht="53.25" customHeight="1" x14ac:dyDescent="0.25">
      <c r="A53" s="362"/>
      <c r="B53" s="12" t="s">
        <v>1</v>
      </c>
      <c r="C53" s="7">
        <v>77384.724849999999</v>
      </c>
      <c r="D53" s="349"/>
    </row>
    <row r="54" spans="1:4" ht="55.5" customHeight="1" x14ac:dyDescent="0.25">
      <c r="A54" s="363"/>
      <c r="B54" s="12" t="s">
        <v>2</v>
      </c>
      <c r="C54" s="7">
        <v>0</v>
      </c>
      <c r="D54" s="350"/>
    </row>
    <row r="55" spans="1:4" ht="48.75" customHeight="1" x14ac:dyDescent="0.25">
      <c r="A55" s="361">
        <v>18</v>
      </c>
      <c r="B55" s="12" t="s">
        <v>136</v>
      </c>
      <c r="D55" s="348" t="s">
        <v>103</v>
      </c>
    </row>
    <row r="56" spans="1:4" x14ac:dyDescent="0.25">
      <c r="A56" s="362"/>
      <c r="B56" s="12" t="s">
        <v>137</v>
      </c>
      <c r="C56" s="7"/>
      <c r="D56" s="349"/>
    </row>
    <row r="57" spans="1:4" x14ac:dyDescent="0.25">
      <c r="A57" s="363"/>
      <c r="B57" s="12"/>
      <c r="C57" s="7"/>
      <c r="D57" s="350"/>
    </row>
    <row r="58" spans="1:4" ht="38.25" x14ac:dyDescent="0.25">
      <c r="A58" s="361">
        <v>19</v>
      </c>
      <c r="B58" s="12" t="s">
        <v>138</v>
      </c>
      <c r="D58" s="345"/>
    </row>
    <row r="59" spans="1:4" x14ac:dyDescent="0.25">
      <c r="A59" s="362"/>
      <c r="B59" s="12" t="s">
        <v>137</v>
      </c>
      <c r="C59" s="7"/>
      <c r="D59" s="346"/>
    </row>
    <row r="60" spans="1:4" x14ac:dyDescent="0.25">
      <c r="A60" s="363"/>
      <c r="B60" s="12"/>
      <c r="C60" s="7"/>
      <c r="D60" s="347"/>
    </row>
    <row r="61" spans="1:4" ht="38.25" x14ac:dyDescent="0.25">
      <c r="A61" s="361">
        <v>20</v>
      </c>
      <c r="B61" s="12" t="s">
        <v>141</v>
      </c>
      <c r="D61" s="345"/>
    </row>
    <row r="62" spans="1:4" ht="25.5" x14ac:dyDescent="0.25">
      <c r="A62" s="362"/>
      <c r="B62" s="12" t="s">
        <v>139</v>
      </c>
      <c r="C62" s="7"/>
      <c r="D62" s="346"/>
    </row>
    <row r="63" spans="1:4" x14ac:dyDescent="0.25">
      <c r="A63" s="363"/>
      <c r="B63" s="12"/>
      <c r="C63" s="7"/>
      <c r="D63" s="347"/>
    </row>
    <row r="64" spans="1:4" ht="38.25" x14ac:dyDescent="0.25">
      <c r="A64" s="361">
        <v>21</v>
      </c>
      <c r="B64" s="12" t="s">
        <v>140</v>
      </c>
      <c r="D64" s="345"/>
    </row>
    <row r="65" spans="1:4" ht="25.5" x14ac:dyDescent="0.25">
      <c r="A65" s="362"/>
      <c r="B65" s="12" t="s">
        <v>139</v>
      </c>
      <c r="C65" s="7"/>
      <c r="D65" s="346"/>
    </row>
    <row r="66" spans="1:4" x14ac:dyDescent="0.25">
      <c r="A66" s="363"/>
      <c r="B66" s="12"/>
      <c r="C66" s="7"/>
      <c r="D66" s="347"/>
    </row>
    <row r="67" spans="1:4" ht="38.25" x14ac:dyDescent="0.25">
      <c r="A67" s="361">
        <v>22</v>
      </c>
      <c r="B67" s="12" t="s">
        <v>153</v>
      </c>
      <c r="C67" s="11"/>
      <c r="D67" s="10"/>
    </row>
    <row r="68" spans="1:4" ht="25.5" x14ac:dyDescent="0.25">
      <c r="A68" s="362"/>
      <c r="B68" s="12" t="s">
        <v>139</v>
      </c>
      <c r="C68" s="11"/>
      <c r="D68" s="10"/>
    </row>
    <row r="69" spans="1:4" x14ac:dyDescent="0.25">
      <c r="A69" s="363"/>
      <c r="B69" s="12"/>
      <c r="C69" s="11"/>
      <c r="D69" s="10"/>
    </row>
    <row r="70" spans="1:4" ht="25.5" x14ac:dyDescent="0.25">
      <c r="A70" s="361">
        <v>23</v>
      </c>
      <c r="B70" s="12" t="s">
        <v>142</v>
      </c>
      <c r="D70" s="345"/>
    </row>
    <row r="71" spans="1:4" ht="25.5" x14ac:dyDescent="0.25">
      <c r="A71" s="362"/>
      <c r="B71" s="12" t="s">
        <v>139</v>
      </c>
      <c r="C71" s="7"/>
      <c r="D71" s="346"/>
    </row>
    <row r="72" spans="1:4" x14ac:dyDescent="0.25">
      <c r="A72" s="363"/>
      <c r="B72" s="12"/>
      <c r="C72" s="7"/>
      <c r="D72" s="347"/>
    </row>
    <row r="73" spans="1:4" ht="25.5" x14ac:dyDescent="0.25">
      <c r="A73" s="361">
        <v>24</v>
      </c>
      <c r="B73" s="12" t="s">
        <v>143</v>
      </c>
      <c r="D73" s="348" t="s">
        <v>152</v>
      </c>
    </row>
    <row r="74" spans="1:4" ht="25.5" x14ac:dyDescent="0.25">
      <c r="A74" s="362"/>
      <c r="B74" s="12" t="s">
        <v>139</v>
      </c>
      <c r="C74" s="7"/>
      <c r="D74" s="349"/>
    </row>
    <row r="75" spans="1:4" x14ac:dyDescent="0.25">
      <c r="A75" s="363"/>
      <c r="B75" s="12"/>
      <c r="C75" s="7"/>
      <c r="D75" s="350"/>
    </row>
    <row r="76" spans="1:4" ht="38.25" x14ac:dyDescent="0.25">
      <c r="A76" s="361">
        <v>25</v>
      </c>
      <c r="B76" s="12" t="s">
        <v>144</v>
      </c>
      <c r="D76" s="348" t="s">
        <v>151</v>
      </c>
    </row>
    <row r="77" spans="1:4" x14ac:dyDescent="0.25">
      <c r="A77" s="362"/>
      <c r="B77" s="12" t="s">
        <v>137</v>
      </c>
      <c r="C77" s="7"/>
      <c r="D77" s="349"/>
    </row>
    <row r="78" spans="1:4" x14ac:dyDescent="0.25">
      <c r="A78" s="363"/>
      <c r="B78" s="12"/>
      <c r="C78" s="7"/>
      <c r="D78" s="350"/>
    </row>
    <row r="79" spans="1:4" ht="25.5" x14ac:dyDescent="0.25">
      <c r="A79" s="361">
        <v>26</v>
      </c>
      <c r="B79" s="12" t="s">
        <v>145</v>
      </c>
      <c r="D79" s="345"/>
    </row>
    <row r="80" spans="1:4" x14ac:dyDescent="0.25">
      <c r="A80" s="362"/>
      <c r="B80" s="12" t="s">
        <v>137</v>
      </c>
      <c r="C80" s="7"/>
      <c r="D80" s="346"/>
    </row>
    <row r="81" spans="1:4" x14ac:dyDescent="0.25">
      <c r="A81" s="363"/>
      <c r="B81" s="12"/>
      <c r="C81" s="7"/>
      <c r="D81" s="347"/>
    </row>
    <row r="82" spans="1:4" ht="38.25" customHeight="1" x14ac:dyDescent="0.25">
      <c r="A82" s="361">
        <v>27</v>
      </c>
      <c r="B82" s="12" t="s">
        <v>146</v>
      </c>
      <c r="C82" s="353" t="s">
        <v>106</v>
      </c>
      <c r="D82" s="348" t="s">
        <v>105</v>
      </c>
    </row>
    <row r="83" spans="1:4" x14ac:dyDescent="0.25">
      <c r="A83" s="362"/>
      <c r="B83" s="12" t="s">
        <v>149</v>
      </c>
      <c r="C83" s="354"/>
      <c r="D83" s="349"/>
    </row>
    <row r="84" spans="1:4" ht="39" customHeight="1" x14ac:dyDescent="0.25">
      <c r="A84" s="363"/>
      <c r="B84" s="12" t="s">
        <v>150</v>
      </c>
      <c r="C84" s="355"/>
      <c r="D84" s="349"/>
    </row>
    <row r="85" spans="1:4" ht="51" x14ac:dyDescent="0.25">
      <c r="A85" s="361">
        <v>28</v>
      </c>
      <c r="B85" s="12" t="s">
        <v>147</v>
      </c>
      <c r="C85" s="353" t="s">
        <v>107</v>
      </c>
      <c r="D85" s="349"/>
    </row>
    <row r="86" spans="1:4" x14ac:dyDescent="0.25">
      <c r="A86" s="362"/>
      <c r="B86" s="12" t="s">
        <v>149</v>
      </c>
      <c r="C86" s="354"/>
      <c r="D86" s="349"/>
    </row>
    <row r="87" spans="1:4" ht="24.75" customHeight="1" x14ac:dyDescent="0.25">
      <c r="A87" s="363"/>
      <c r="B87" s="12" t="s">
        <v>150</v>
      </c>
      <c r="C87" s="355"/>
      <c r="D87" s="350"/>
    </row>
    <row r="88" spans="1:4" ht="51" x14ac:dyDescent="0.25">
      <c r="A88" s="361">
        <v>29</v>
      </c>
      <c r="B88" s="12" t="s">
        <v>148</v>
      </c>
      <c r="D88" s="345"/>
    </row>
    <row r="89" spans="1:4" x14ac:dyDescent="0.25">
      <c r="A89" s="362"/>
      <c r="B89" s="12" t="s">
        <v>149</v>
      </c>
      <c r="C89" s="7"/>
      <c r="D89" s="346"/>
    </row>
    <row r="90" spans="1:4" x14ac:dyDescent="0.25">
      <c r="A90" s="363"/>
      <c r="B90" s="12" t="s">
        <v>150</v>
      </c>
      <c r="C90" s="7"/>
      <c r="D90" s="347"/>
    </row>
    <row r="91" spans="1:4" ht="51" x14ac:dyDescent="0.25">
      <c r="A91" s="361">
        <v>30</v>
      </c>
      <c r="B91" s="12" t="s">
        <v>154</v>
      </c>
      <c r="D91" s="345"/>
    </row>
    <row r="92" spans="1:4" x14ac:dyDescent="0.25">
      <c r="A92" s="362"/>
      <c r="B92" s="12" t="s">
        <v>149</v>
      </c>
      <c r="C92" s="7"/>
      <c r="D92" s="346"/>
    </row>
    <row r="93" spans="1:4" x14ac:dyDescent="0.25">
      <c r="A93" s="363"/>
      <c r="B93" s="12" t="s">
        <v>150</v>
      </c>
      <c r="C93" s="7"/>
      <c r="D93" s="347"/>
    </row>
    <row r="94" spans="1:4" ht="120.75" customHeight="1" x14ac:dyDescent="0.25">
      <c r="A94" s="361">
        <v>30</v>
      </c>
      <c r="B94" s="12" t="s">
        <v>156</v>
      </c>
      <c r="D94" s="348" t="s">
        <v>102</v>
      </c>
    </row>
    <row r="95" spans="1:4" x14ac:dyDescent="0.25">
      <c r="A95" s="362"/>
      <c r="B95" s="12" t="s">
        <v>149</v>
      </c>
      <c r="C95" s="7"/>
      <c r="D95" s="349"/>
    </row>
    <row r="96" spans="1:4" x14ac:dyDescent="0.25">
      <c r="A96" s="363"/>
      <c r="B96" s="12"/>
      <c r="C96" s="7"/>
      <c r="D96" s="350"/>
    </row>
    <row r="102" spans="1:7" x14ac:dyDescent="0.25">
      <c r="B102" s="351" t="s">
        <v>109</v>
      </c>
      <c r="C102" s="352"/>
      <c r="D102" s="352"/>
      <c r="E102" s="352"/>
      <c r="F102" s="352"/>
      <c r="G102" s="352"/>
    </row>
    <row r="103" spans="1:7" x14ac:dyDescent="0.25">
      <c r="B103" s="351"/>
      <c r="C103" s="352"/>
      <c r="D103" s="352"/>
      <c r="E103" s="352"/>
      <c r="F103" s="352"/>
      <c r="G103" s="352"/>
    </row>
    <row r="104" spans="1:7" ht="127.5" x14ac:dyDescent="0.25">
      <c r="A104" s="14">
        <v>1</v>
      </c>
      <c r="B104" s="12" t="s">
        <v>110</v>
      </c>
      <c r="C104" s="3"/>
      <c r="D104" s="348" t="s">
        <v>172</v>
      </c>
    </row>
    <row r="105" spans="1:7" x14ac:dyDescent="0.25">
      <c r="B105" s="12" t="s">
        <v>149</v>
      </c>
      <c r="C105" s="7"/>
      <c r="D105" s="349"/>
    </row>
    <row r="106" spans="1:7" x14ac:dyDescent="0.25">
      <c r="B106" s="12"/>
      <c r="C106" s="7"/>
      <c r="D106" s="350"/>
    </row>
    <row r="107" spans="1:7" ht="51" x14ac:dyDescent="0.25">
      <c r="A107" s="14">
        <v>2</v>
      </c>
      <c r="B107" s="12" t="s">
        <v>173</v>
      </c>
      <c r="C107" s="3"/>
      <c r="D107" s="348" t="s">
        <v>158</v>
      </c>
    </row>
    <row r="108" spans="1:7" x14ac:dyDescent="0.25">
      <c r="B108" s="12" t="s">
        <v>149</v>
      </c>
      <c r="C108" s="7"/>
      <c r="D108" s="349"/>
    </row>
    <row r="109" spans="1:7" x14ac:dyDescent="0.25">
      <c r="B109" s="12"/>
      <c r="C109" s="7"/>
      <c r="D109" s="350"/>
    </row>
    <row r="110" spans="1:7" ht="63.75" x14ac:dyDescent="0.25">
      <c r="A110" s="14">
        <v>3</v>
      </c>
      <c r="B110" s="12" t="s">
        <v>159</v>
      </c>
      <c r="C110" s="3"/>
      <c r="D110" s="348" t="s">
        <v>160</v>
      </c>
    </row>
    <row r="111" spans="1:7" x14ac:dyDescent="0.25">
      <c r="B111" s="12" t="s">
        <v>149</v>
      </c>
      <c r="C111" s="7"/>
      <c r="D111" s="349"/>
    </row>
    <row r="112" spans="1:7" x14ac:dyDescent="0.25">
      <c r="B112" s="12"/>
      <c r="C112" s="7"/>
      <c r="D112" s="350"/>
    </row>
    <row r="113" spans="1:4" ht="63.75" x14ac:dyDescent="0.25">
      <c r="A113" s="14">
        <v>4</v>
      </c>
      <c r="B113" s="12" t="s">
        <v>162</v>
      </c>
      <c r="C113" s="3"/>
      <c r="D113" s="348" t="s">
        <v>161</v>
      </c>
    </row>
    <row r="114" spans="1:4" x14ac:dyDescent="0.25">
      <c r="B114" s="12" t="s">
        <v>149</v>
      </c>
      <c r="C114" s="7"/>
      <c r="D114" s="349"/>
    </row>
    <row r="115" spans="1:4" x14ac:dyDescent="0.25">
      <c r="B115" s="12"/>
      <c r="C115" s="7"/>
      <c r="D115" s="350"/>
    </row>
    <row r="116" spans="1:4" ht="127.5" x14ac:dyDescent="0.25">
      <c r="A116" s="14">
        <v>5</v>
      </c>
      <c r="B116" s="12" t="s">
        <v>40</v>
      </c>
      <c r="C116" s="3"/>
      <c r="D116" s="348" t="s">
        <v>41</v>
      </c>
    </row>
    <row r="117" spans="1:4" x14ac:dyDescent="0.25">
      <c r="B117" s="12" t="s">
        <v>149</v>
      </c>
      <c r="C117" s="7"/>
      <c r="D117" s="349"/>
    </row>
    <row r="118" spans="1:4" x14ac:dyDescent="0.25">
      <c r="B118" s="12"/>
      <c r="C118" s="7"/>
      <c r="D118" s="350"/>
    </row>
    <row r="119" spans="1:4" ht="127.5" x14ac:dyDescent="0.25">
      <c r="B119" s="12" t="s">
        <v>42</v>
      </c>
      <c r="C119" s="3"/>
      <c r="D119" s="348" t="s">
        <v>43</v>
      </c>
    </row>
    <row r="120" spans="1:4" x14ac:dyDescent="0.25">
      <c r="B120" s="12" t="s">
        <v>149</v>
      </c>
      <c r="C120" s="7"/>
      <c r="D120" s="349"/>
    </row>
    <row r="121" spans="1:4" x14ac:dyDescent="0.25">
      <c r="B121" s="12"/>
      <c r="C121" s="7"/>
      <c r="D121" s="350"/>
    </row>
  </sheetData>
  <mergeCells count="65">
    <mergeCell ref="A94:A96"/>
    <mergeCell ref="D94:D96"/>
    <mergeCell ref="A76:A78"/>
    <mergeCell ref="A79:A81"/>
    <mergeCell ref="A82:A84"/>
    <mergeCell ref="A85:A87"/>
    <mergeCell ref="A88:A90"/>
    <mergeCell ref="C82:C84"/>
    <mergeCell ref="D91:D93"/>
    <mergeCell ref="A91:A93"/>
    <mergeCell ref="A73:A75"/>
    <mergeCell ref="A70:A72"/>
    <mergeCell ref="A46:A48"/>
    <mergeCell ref="A58:A60"/>
    <mergeCell ref="A52:A54"/>
    <mergeCell ref="A55:A57"/>
    <mergeCell ref="A64:A66"/>
    <mergeCell ref="A67:A69"/>
    <mergeCell ref="A20:A22"/>
    <mergeCell ref="A36:A38"/>
    <mergeCell ref="A5:A7"/>
    <mergeCell ref="A8:A10"/>
    <mergeCell ref="A11:A13"/>
    <mergeCell ref="A27:A29"/>
    <mergeCell ref="A24:A26"/>
    <mergeCell ref="A1:K2"/>
    <mergeCell ref="A61:A63"/>
    <mergeCell ref="A49:A51"/>
    <mergeCell ref="A14:A16"/>
    <mergeCell ref="A33:A35"/>
    <mergeCell ref="A39:A41"/>
    <mergeCell ref="A17:A19"/>
    <mergeCell ref="A30:A32"/>
    <mergeCell ref="A42:A44"/>
    <mergeCell ref="D17:D19"/>
    <mergeCell ref="D20:D22"/>
    <mergeCell ref="B23:D23"/>
    <mergeCell ref="D5:D7"/>
    <mergeCell ref="D8:D10"/>
    <mergeCell ref="D11:D13"/>
    <mergeCell ref="D14:D16"/>
    <mergeCell ref="D24:D38"/>
    <mergeCell ref="D39:D41"/>
    <mergeCell ref="D58:D60"/>
    <mergeCell ref="D52:D54"/>
    <mergeCell ref="D46:D48"/>
    <mergeCell ref="D49:D51"/>
    <mergeCell ref="D42:D44"/>
    <mergeCell ref="D55:D57"/>
    <mergeCell ref="D61:D63"/>
    <mergeCell ref="D119:D121"/>
    <mergeCell ref="B102:G103"/>
    <mergeCell ref="D104:D106"/>
    <mergeCell ref="D107:D109"/>
    <mergeCell ref="D110:D112"/>
    <mergeCell ref="D113:D115"/>
    <mergeCell ref="D116:D118"/>
    <mergeCell ref="D79:D81"/>
    <mergeCell ref="D88:D90"/>
    <mergeCell ref="C85:C87"/>
    <mergeCell ref="D82:D87"/>
    <mergeCell ref="D64:D66"/>
    <mergeCell ref="D73:D75"/>
    <mergeCell ref="D76:D78"/>
    <mergeCell ref="D70:D72"/>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Строительство 2015-2017г.</vt:lpstr>
      <vt:lpstr>Объекты 2014г.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Абубакирова Лариса Зинфировна</cp:lastModifiedBy>
  <cp:lastPrinted>2015-05-19T04:43:24Z</cp:lastPrinted>
  <dcterms:created xsi:type="dcterms:W3CDTF">2015-01-21T07:14:33Z</dcterms:created>
  <dcterms:modified xsi:type="dcterms:W3CDTF">2015-05-20T10:32:32Z</dcterms:modified>
</cp:coreProperties>
</file>